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Thék\Documents\"/>
    </mc:Choice>
  </mc:AlternateContent>
  <xr:revisionPtr revIDLastSave="0" documentId="13_ncr:1_{B8197B88-9AB8-4ED3-AF7A-B257E0E0A76C}" xr6:coauthVersionLast="45" xr6:coauthVersionMax="45" xr10:uidLastSave="{00000000-0000-0000-0000-000000000000}"/>
  <bookViews>
    <workbookView xWindow="-120" yWindow="-120" windowWidth="29040" windowHeight="15840" xr2:uid="{E080AD3F-AB4D-46FD-B97A-BDC5721F2C13}"/>
  </bookViews>
  <sheets>
    <sheet name="README" sheetId="167" r:id="rId1"/>
    <sheet name="Évek összevetése megjelenítő" sheetId="161" r:id="rId2"/>
    <sheet name="UMD táblák megjelenítő" sheetId="162" r:id="rId3"/>
    <sheet name="Mosolyg.-erőforr. megjelenítő" sheetId="164" r:id="rId4"/>
    <sheet name="Alap ábrák országok" sheetId="137" r:id="rId5"/>
    <sheet name="Alap ábrák - együtt" sheetId="146" r:id="rId6"/>
    <sheet name="Ország stratégiák" sheetId="139" r:id="rId7"/>
    <sheet name="Stratégiák elemzése" sheetId="141" r:id="rId8"/>
    <sheet name="U-M-D részarányok idősorban" sheetId="142" r:id="rId9"/>
    <sheet name="Évek összevetése adatbázis" sheetId="160" r:id="rId10"/>
    <sheet name="Legördülő" sheetId="158" r:id="rId11"/>
    <sheet name="UMD táblák bázis" sheetId="93" r:id="rId12"/>
    <sheet name="Mosolygörbék adatbázis" sheetId="166" r:id="rId13"/>
  </sheets>
  <definedNames>
    <definedName name="_xlnm._FilterDatabase" localSheetId="9" hidden="1">'Évek összevetése adatbázis'!$E$3:$J$10</definedName>
    <definedName name="_xlnm._FilterDatabase" localSheetId="6" hidden="1">'Ország stratégiák'!$A$5:$R$5</definedName>
    <definedName name="_xlnm.Criteria" localSheetId="9">'Évek összevetése adatbázis'!#REF!</definedName>
    <definedName name="_xlnm.Criteria" localSheetId="1">'Évek összevetése megjelenítő'!$W$2:$W$3</definedName>
    <definedName name="_xlnm.Extract" localSheetId="9">'Évek összevetése adatbázis'!#REF!</definedName>
    <definedName name="_xlnm.Extract" localSheetId="1">'Évek összevetése megjelenítő'!#REF!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61" l="1"/>
  <c r="B2" i="167"/>
  <c r="B2" i="137" l="1"/>
  <c r="A2467" i="160" l="1"/>
  <c r="A2466" i="160"/>
  <c r="A2465" i="160"/>
  <c r="A2464" i="160"/>
  <c r="A2463" i="160"/>
  <c r="A2462" i="160"/>
  <c r="A2461" i="160"/>
  <c r="A2460" i="160"/>
  <c r="A2459" i="160"/>
  <c r="A2458" i="160"/>
  <c r="A2457" i="160"/>
  <c r="A2456" i="160"/>
  <c r="A2455" i="160"/>
  <c r="A2454" i="160"/>
  <c r="A2453" i="160"/>
  <c r="A2452" i="160"/>
  <c r="A2451" i="160"/>
  <c r="A2450" i="160"/>
  <c r="A2449" i="160"/>
  <c r="A2448" i="160"/>
  <c r="A2447" i="160"/>
  <c r="A2446" i="160"/>
  <c r="A2445" i="160"/>
  <c r="A2444" i="160"/>
  <c r="A2443" i="160"/>
  <c r="A2442" i="160"/>
  <c r="A2441" i="160"/>
  <c r="A2440" i="160"/>
  <c r="A2439" i="160"/>
  <c r="A2438" i="160"/>
  <c r="A2437" i="160"/>
  <c r="A2436" i="160"/>
  <c r="A2435" i="160"/>
  <c r="A2434" i="160"/>
  <c r="A2433" i="160"/>
  <c r="A2432" i="160"/>
  <c r="A2431" i="160"/>
  <c r="A2430" i="160"/>
  <c r="A2429" i="160"/>
  <c r="A2428" i="160"/>
  <c r="A2427" i="160"/>
  <c r="A2426" i="160"/>
  <c r="A2425" i="160"/>
  <c r="A2424" i="160"/>
  <c r="A2423" i="160"/>
  <c r="A2422" i="160"/>
  <c r="A2421" i="160"/>
  <c r="A2420" i="160"/>
  <c r="A2419" i="160"/>
  <c r="A2418" i="160"/>
  <c r="A2417" i="160"/>
  <c r="A2416" i="160"/>
  <c r="A2415" i="160"/>
  <c r="A2414" i="160"/>
  <c r="A2413" i="160"/>
  <c r="A2412" i="160"/>
  <c r="A2411" i="160"/>
  <c r="A2410" i="160"/>
  <c r="A2409" i="160"/>
  <c r="A2408" i="160"/>
  <c r="A2407" i="160"/>
  <c r="A2406" i="160"/>
  <c r="A2405" i="160"/>
  <c r="A2404" i="160"/>
  <c r="A2403" i="160"/>
  <c r="A2402" i="160"/>
  <c r="A2401" i="160"/>
  <c r="A2400" i="160"/>
  <c r="A2399" i="160"/>
  <c r="A2398" i="160"/>
  <c r="A2397" i="160"/>
  <c r="A2396" i="160"/>
  <c r="A2395" i="160"/>
  <c r="A2394" i="160"/>
  <c r="A2393" i="160"/>
  <c r="A2392" i="160"/>
  <c r="A2391" i="160"/>
  <c r="A2390" i="160"/>
  <c r="A2389" i="160"/>
  <c r="A2388" i="160"/>
  <c r="A2387" i="160"/>
  <c r="A2386" i="160"/>
  <c r="A2385" i="160"/>
  <c r="A2384" i="160"/>
  <c r="A2383" i="160"/>
  <c r="A2382" i="160"/>
  <c r="A2381" i="160"/>
  <c r="A2380" i="160"/>
  <c r="A2379" i="160"/>
  <c r="A2378" i="160"/>
  <c r="A2377" i="160"/>
  <c r="A2376" i="160"/>
  <c r="A2375" i="160"/>
  <c r="A2374" i="160"/>
  <c r="A2373" i="160"/>
  <c r="A2372" i="160"/>
  <c r="A2371" i="160"/>
  <c r="A2370" i="160"/>
  <c r="A2369" i="160"/>
  <c r="A2368" i="160"/>
  <c r="A2367" i="160"/>
  <c r="A2366" i="160"/>
  <c r="A2365" i="160"/>
  <c r="A2364" i="160"/>
  <c r="A2363" i="160"/>
  <c r="A2362" i="160"/>
  <c r="A2361" i="160"/>
  <c r="A2360" i="160"/>
  <c r="A2359" i="160"/>
  <c r="A2358" i="160"/>
  <c r="A2357" i="160"/>
  <c r="A2356" i="160"/>
  <c r="A2355" i="160"/>
  <c r="A2354" i="160"/>
  <c r="A2353" i="160"/>
  <c r="A2352" i="160"/>
  <c r="A2351" i="160"/>
  <c r="A2350" i="160"/>
  <c r="A2349" i="160"/>
  <c r="A2348" i="160"/>
  <c r="A2347" i="160"/>
  <c r="A2346" i="160"/>
  <c r="A2345" i="160"/>
  <c r="A2344" i="160"/>
  <c r="A2343" i="160"/>
  <c r="A2342" i="160"/>
  <c r="A2341" i="160"/>
  <c r="A2340" i="160"/>
  <c r="A2339" i="160"/>
  <c r="A2338" i="160"/>
  <c r="A2337" i="160"/>
  <c r="A2336" i="160"/>
  <c r="A2335" i="160"/>
  <c r="A2334" i="160"/>
  <c r="A2333" i="160"/>
  <c r="A2332" i="160"/>
  <c r="A2331" i="160"/>
  <c r="A2330" i="160"/>
  <c r="A2329" i="160"/>
  <c r="A2328" i="160"/>
  <c r="A2327" i="160"/>
  <c r="A2326" i="160"/>
  <c r="A2325" i="160"/>
  <c r="A2324" i="160"/>
  <c r="A2323" i="160"/>
  <c r="A2322" i="160"/>
  <c r="A2321" i="160"/>
  <c r="A2320" i="160"/>
  <c r="A2319" i="160"/>
  <c r="A2318" i="160"/>
  <c r="A2317" i="160"/>
  <c r="A2316" i="160"/>
  <c r="A2315" i="160"/>
  <c r="A2314" i="160"/>
  <c r="A2313" i="160"/>
  <c r="A2312" i="160"/>
  <c r="A2311" i="160"/>
  <c r="A2310" i="160"/>
  <c r="A2309" i="160"/>
  <c r="A2308" i="160"/>
  <c r="A2307" i="160"/>
  <c r="A2306" i="160"/>
  <c r="A2305" i="160"/>
  <c r="A2304" i="160"/>
  <c r="A2303" i="160"/>
  <c r="A2302" i="160"/>
  <c r="A2301" i="160"/>
  <c r="A2300" i="160"/>
  <c r="A2299" i="160"/>
  <c r="A2298" i="160"/>
  <c r="A2297" i="160"/>
  <c r="A2296" i="160"/>
  <c r="A2295" i="160"/>
  <c r="A2294" i="160"/>
  <c r="A2293" i="160"/>
  <c r="A2292" i="160"/>
  <c r="A2291" i="160"/>
  <c r="A2290" i="160"/>
  <c r="A2289" i="160"/>
  <c r="A2288" i="160"/>
  <c r="A2287" i="160"/>
  <c r="A2286" i="160"/>
  <c r="A2285" i="160"/>
  <c r="A2284" i="160"/>
  <c r="A2283" i="160"/>
  <c r="A2282" i="160"/>
  <c r="A2281" i="160"/>
  <c r="A2280" i="160"/>
  <c r="A2279" i="160"/>
  <c r="A2278" i="160"/>
  <c r="A2277" i="160"/>
  <c r="A2276" i="160"/>
  <c r="A2275" i="160"/>
  <c r="A2274" i="160"/>
  <c r="A2273" i="160"/>
  <c r="A2272" i="160"/>
  <c r="A2271" i="160"/>
  <c r="A2270" i="160"/>
  <c r="A2269" i="160"/>
  <c r="A2268" i="160"/>
  <c r="A2267" i="160"/>
  <c r="A2266" i="160"/>
  <c r="A2265" i="160"/>
  <c r="A2264" i="160"/>
  <c r="A2263" i="160"/>
  <c r="A2262" i="160"/>
  <c r="A2261" i="160"/>
  <c r="A2260" i="160"/>
  <c r="A2259" i="160"/>
  <c r="A2258" i="160"/>
  <c r="A2257" i="160"/>
  <c r="A2256" i="160"/>
  <c r="A2255" i="160"/>
  <c r="A2254" i="160"/>
  <c r="A2253" i="160"/>
  <c r="A2252" i="160"/>
  <c r="A2251" i="160"/>
  <c r="A2250" i="160"/>
  <c r="A2249" i="160"/>
  <c r="A2248" i="160"/>
  <c r="A2247" i="160"/>
  <c r="A2246" i="160"/>
  <c r="A2245" i="160"/>
  <c r="A2244" i="160"/>
  <c r="A2243" i="160"/>
  <c r="A2242" i="160"/>
  <c r="A2241" i="160"/>
  <c r="A2240" i="160"/>
  <c r="A2239" i="160"/>
  <c r="A2238" i="160"/>
  <c r="A2237" i="160"/>
  <c r="A2236" i="160"/>
  <c r="A2235" i="160"/>
  <c r="A2234" i="160"/>
  <c r="A2233" i="160"/>
  <c r="A2232" i="160"/>
  <c r="A2231" i="160"/>
  <c r="A2230" i="160"/>
  <c r="A2229" i="160"/>
  <c r="A2228" i="160"/>
  <c r="A2227" i="160"/>
  <c r="A2226" i="160"/>
  <c r="A2225" i="160"/>
  <c r="A2224" i="160"/>
  <c r="A2223" i="160"/>
  <c r="A2222" i="160"/>
  <c r="A2221" i="160"/>
  <c r="A2220" i="160"/>
  <c r="A2219" i="160"/>
  <c r="A2218" i="160"/>
  <c r="A2217" i="160"/>
  <c r="A2216" i="160"/>
  <c r="A2215" i="160"/>
  <c r="A2214" i="160"/>
  <c r="A2213" i="160"/>
  <c r="A2212" i="160"/>
  <c r="A2211" i="160"/>
  <c r="A2210" i="160"/>
  <c r="A2209" i="160"/>
  <c r="A2208" i="160"/>
  <c r="A2207" i="160"/>
  <c r="A2206" i="160"/>
  <c r="A2205" i="160"/>
  <c r="A2204" i="160"/>
  <c r="A2203" i="160"/>
  <c r="A2202" i="160"/>
  <c r="A2201" i="160"/>
  <c r="A2200" i="160"/>
  <c r="A2199" i="160"/>
  <c r="A2198" i="160"/>
  <c r="A2197" i="160"/>
  <c r="A2196" i="160"/>
  <c r="A2195" i="160"/>
  <c r="A2194" i="160"/>
  <c r="A2193" i="160"/>
  <c r="A2192" i="160"/>
  <c r="A2191" i="160"/>
  <c r="A2190" i="160"/>
  <c r="A2189" i="160"/>
  <c r="A2188" i="160"/>
  <c r="A2187" i="160"/>
  <c r="A2186" i="160"/>
  <c r="A2185" i="160"/>
  <c r="A2184" i="160"/>
  <c r="A2183" i="160"/>
  <c r="A2182" i="160"/>
  <c r="A2181" i="160"/>
  <c r="A2180" i="160"/>
  <c r="A2179" i="160"/>
  <c r="A2178" i="160"/>
  <c r="A2177" i="160"/>
  <c r="A2176" i="160"/>
  <c r="A2175" i="160"/>
  <c r="A2174" i="160"/>
  <c r="A2173" i="160"/>
  <c r="A2172" i="160"/>
  <c r="A2171" i="160"/>
  <c r="A2170" i="160"/>
  <c r="A2169" i="160"/>
  <c r="A2168" i="160"/>
  <c r="A2167" i="160"/>
  <c r="A2166" i="160"/>
  <c r="A2165" i="160"/>
  <c r="A2164" i="160"/>
  <c r="A2163" i="160"/>
  <c r="A2162" i="160"/>
  <c r="A2161" i="160"/>
  <c r="A2160" i="160"/>
  <c r="A2159" i="160"/>
  <c r="A2158" i="160"/>
  <c r="A2157" i="160"/>
  <c r="A2156" i="160"/>
  <c r="A2155" i="160"/>
  <c r="A2154" i="160"/>
  <c r="A2153" i="160"/>
  <c r="A2152" i="160"/>
  <c r="A2151" i="160"/>
  <c r="A2150" i="160"/>
  <c r="A2149" i="160"/>
  <c r="A2148" i="160"/>
  <c r="A2147" i="160"/>
  <c r="A2146" i="160"/>
  <c r="A2145" i="160"/>
  <c r="A2144" i="160"/>
  <c r="A2143" i="160"/>
  <c r="A2142" i="160"/>
  <c r="A2141" i="160"/>
  <c r="A2140" i="160"/>
  <c r="A2139" i="160"/>
  <c r="A2138" i="160"/>
  <c r="A2137" i="160"/>
  <c r="A2136" i="160"/>
  <c r="A2135" i="160"/>
  <c r="A2134" i="160"/>
  <c r="A2133" i="160"/>
  <c r="A2132" i="160"/>
  <c r="A2131" i="160"/>
  <c r="A2130" i="160"/>
  <c r="A2129" i="160"/>
  <c r="A2128" i="160"/>
  <c r="A2127" i="160"/>
  <c r="A2126" i="160"/>
  <c r="A2125" i="160"/>
  <c r="A2124" i="160"/>
  <c r="A2123" i="160"/>
  <c r="A2122" i="160"/>
  <c r="A2121" i="160"/>
  <c r="A2120" i="160"/>
  <c r="A2119" i="160"/>
  <c r="A2118" i="160"/>
  <c r="A2117" i="160"/>
  <c r="A2116" i="160"/>
  <c r="A2115" i="160"/>
  <c r="A2114" i="160"/>
  <c r="A2113" i="160"/>
  <c r="A2112" i="160"/>
  <c r="A2111" i="160"/>
  <c r="A2110" i="160"/>
  <c r="A2109" i="160"/>
  <c r="A2108" i="160"/>
  <c r="A2107" i="160"/>
  <c r="A2106" i="160"/>
  <c r="A2105" i="160"/>
  <c r="A2104" i="160"/>
  <c r="A2103" i="160"/>
  <c r="A2102" i="160"/>
  <c r="A2101" i="160"/>
  <c r="A2100" i="160"/>
  <c r="A2099" i="160"/>
  <c r="A2098" i="160"/>
  <c r="A2097" i="160"/>
  <c r="A2096" i="160"/>
  <c r="A2095" i="160"/>
  <c r="A2094" i="160"/>
  <c r="A2093" i="160"/>
  <c r="A2092" i="160"/>
  <c r="A2091" i="160"/>
  <c r="A2090" i="160"/>
  <c r="A2089" i="160"/>
  <c r="A2088" i="160"/>
  <c r="A2087" i="160"/>
  <c r="A2086" i="160"/>
  <c r="A2085" i="160"/>
  <c r="A2084" i="160"/>
  <c r="A2083" i="160"/>
  <c r="A2082" i="160"/>
  <c r="A2081" i="160"/>
  <c r="A2080" i="160"/>
  <c r="A2079" i="160"/>
  <c r="A2078" i="160"/>
  <c r="A2077" i="160"/>
  <c r="A2076" i="160"/>
  <c r="A2075" i="160"/>
  <c r="A2074" i="160"/>
  <c r="A2073" i="160"/>
  <c r="A2072" i="160"/>
  <c r="A2071" i="160"/>
  <c r="A2070" i="160"/>
  <c r="A2069" i="160"/>
  <c r="A2068" i="160"/>
  <c r="A2067" i="160"/>
  <c r="A2066" i="160"/>
  <c r="A2065" i="160"/>
  <c r="A2064" i="160"/>
  <c r="A2063" i="160"/>
  <c r="A2062" i="160"/>
  <c r="A2061" i="160"/>
  <c r="A2060" i="160"/>
  <c r="A2059" i="160"/>
  <c r="A2058" i="160"/>
  <c r="A2057" i="160"/>
  <c r="A2056" i="160"/>
  <c r="A2055" i="160"/>
  <c r="A2054" i="160"/>
  <c r="A2053" i="160"/>
  <c r="A2052" i="160"/>
  <c r="A2051" i="160"/>
  <c r="A2050" i="160"/>
  <c r="A2049" i="160"/>
  <c r="A2048" i="160"/>
  <c r="A2047" i="160"/>
  <c r="A2046" i="160"/>
  <c r="A2045" i="160"/>
  <c r="A2044" i="160"/>
  <c r="A2043" i="160"/>
  <c r="A2042" i="160"/>
  <c r="A2041" i="160"/>
  <c r="A2040" i="160"/>
  <c r="A2039" i="160"/>
  <c r="A2038" i="160"/>
  <c r="A2037" i="160"/>
  <c r="A2036" i="160"/>
  <c r="A2035" i="160"/>
  <c r="A2034" i="160"/>
  <c r="A2033" i="160"/>
  <c r="A2032" i="160"/>
  <c r="A2031" i="160"/>
  <c r="A2030" i="160"/>
  <c r="A2029" i="160"/>
  <c r="A2028" i="160"/>
  <c r="A2027" i="160"/>
  <c r="A2026" i="160"/>
  <c r="A2025" i="160"/>
  <c r="A2024" i="160"/>
  <c r="A2023" i="160"/>
  <c r="A2022" i="160"/>
  <c r="A2021" i="160"/>
  <c r="A2020" i="160"/>
  <c r="A2019" i="160"/>
  <c r="A2018" i="160"/>
  <c r="A2017" i="160"/>
  <c r="A2016" i="160"/>
  <c r="A2015" i="160"/>
  <c r="A2014" i="160"/>
  <c r="A2013" i="160"/>
  <c r="A2012" i="160"/>
  <c r="A2011" i="160"/>
  <c r="A2010" i="160"/>
  <c r="A2009" i="160"/>
  <c r="A2008" i="160"/>
  <c r="A2007" i="160"/>
  <c r="A2006" i="160"/>
  <c r="A2005" i="160"/>
  <c r="A2004" i="160"/>
  <c r="A2003" i="160"/>
  <c r="A2002" i="160"/>
  <c r="A2001" i="160"/>
  <c r="A2000" i="160"/>
  <c r="A1999" i="160"/>
  <c r="A1998" i="160"/>
  <c r="A1997" i="160"/>
  <c r="A1996" i="160"/>
  <c r="A1995" i="160"/>
  <c r="A1994" i="160"/>
  <c r="A1993" i="160"/>
  <c r="A1992" i="160"/>
  <c r="A1991" i="160"/>
  <c r="A1990" i="160"/>
  <c r="A1989" i="160"/>
  <c r="A1988" i="160"/>
  <c r="A1987" i="160"/>
  <c r="A1986" i="160"/>
  <c r="A1985" i="160"/>
  <c r="A1984" i="160"/>
  <c r="A1983" i="160"/>
  <c r="A1982" i="160"/>
  <c r="A1981" i="160"/>
  <c r="A1980" i="160"/>
  <c r="A1979" i="160"/>
  <c r="A1978" i="160"/>
  <c r="A1977" i="160"/>
  <c r="A1976" i="160"/>
  <c r="A1975" i="160"/>
  <c r="A1974" i="160"/>
  <c r="A1973" i="160"/>
  <c r="A1972" i="160"/>
  <c r="A1971" i="160"/>
  <c r="A1970" i="160"/>
  <c r="A1969" i="160"/>
  <c r="A1968" i="160"/>
  <c r="A1967" i="160"/>
  <c r="A1966" i="160"/>
  <c r="A1965" i="160"/>
  <c r="A1964" i="160"/>
  <c r="A1963" i="160"/>
  <c r="A1962" i="160"/>
  <c r="A1961" i="160"/>
  <c r="A1960" i="160"/>
  <c r="A1959" i="160"/>
  <c r="A1958" i="160"/>
  <c r="A1957" i="160"/>
  <c r="A1956" i="160"/>
  <c r="A1955" i="160"/>
  <c r="A1954" i="160"/>
  <c r="A1953" i="160"/>
  <c r="A1952" i="160"/>
  <c r="A1951" i="160"/>
  <c r="A1950" i="160"/>
  <c r="A1949" i="160"/>
  <c r="A1948" i="160"/>
  <c r="A1947" i="160"/>
  <c r="A1946" i="160"/>
  <c r="A1945" i="160"/>
  <c r="A1944" i="160"/>
  <c r="A1943" i="160"/>
  <c r="A1942" i="160"/>
  <c r="A1941" i="160"/>
  <c r="A1940" i="160"/>
  <c r="A1939" i="160"/>
  <c r="A1938" i="160"/>
  <c r="A1937" i="160"/>
  <c r="A1936" i="160"/>
  <c r="A1935" i="160"/>
  <c r="A1934" i="160"/>
  <c r="A1933" i="160"/>
  <c r="A1932" i="160"/>
  <c r="A1931" i="160"/>
  <c r="A1930" i="160"/>
  <c r="A1929" i="160"/>
  <c r="A1928" i="160"/>
  <c r="A1927" i="160"/>
  <c r="A1926" i="160"/>
  <c r="A1925" i="160"/>
  <c r="A1924" i="160"/>
  <c r="A1923" i="160"/>
  <c r="A1922" i="160"/>
  <c r="A1921" i="160"/>
  <c r="A1920" i="160"/>
  <c r="A1919" i="160"/>
  <c r="A1918" i="160"/>
  <c r="A1917" i="160"/>
  <c r="A1916" i="160"/>
  <c r="A1915" i="160"/>
  <c r="A1914" i="160"/>
  <c r="A1913" i="160"/>
  <c r="A1912" i="160"/>
  <c r="A1911" i="160"/>
  <c r="A1910" i="160"/>
  <c r="A1909" i="160"/>
  <c r="A1908" i="160"/>
  <c r="A1907" i="160"/>
  <c r="A1906" i="160"/>
  <c r="A1905" i="160"/>
  <c r="A1904" i="160"/>
  <c r="A1903" i="160"/>
  <c r="A1902" i="160"/>
  <c r="A1901" i="160"/>
  <c r="A1900" i="160"/>
  <c r="A1899" i="160"/>
  <c r="A1898" i="160"/>
  <c r="A1897" i="160"/>
  <c r="A1896" i="160"/>
  <c r="A1895" i="160"/>
  <c r="A1894" i="160"/>
  <c r="A1893" i="160"/>
  <c r="A1892" i="160"/>
  <c r="A1891" i="160"/>
  <c r="A1890" i="160"/>
  <c r="A1889" i="160"/>
  <c r="A1888" i="160"/>
  <c r="A1887" i="160"/>
  <c r="A1886" i="160"/>
  <c r="A1885" i="160"/>
  <c r="A1884" i="160"/>
  <c r="A1883" i="160"/>
  <c r="A1882" i="160"/>
  <c r="A1881" i="160"/>
  <c r="A1880" i="160"/>
  <c r="A1879" i="160"/>
  <c r="A1878" i="160"/>
  <c r="A1877" i="160"/>
  <c r="A1876" i="160"/>
  <c r="A1875" i="160"/>
  <c r="A1874" i="160"/>
  <c r="A1873" i="160"/>
  <c r="A1872" i="160"/>
  <c r="A1871" i="160"/>
  <c r="A1870" i="160"/>
  <c r="A1869" i="160"/>
  <c r="A1868" i="160"/>
  <c r="A1867" i="160"/>
  <c r="A1866" i="160"/>
  <c r="A1865" i="160"/>
  <c r="A1864" i="160"/>
  <c r="A1863" i="160"/>
  <c r="A1862" i="160"/>
  <c r="A1861" i="160"/>
  <c r="A1860" i="160"/>
  <c r="A1859" i="160"/>
  <c r="A1858" i="160"/>
  <c r="A1857" i="160"/>
  <c r="A1856" i="160"/>
  <c r="A1855" i="160"/>
  <c r="A1854" i="160"/>
  <c r="A1853" i="160"/>
  <c r="A1852" i="160"/>
  <c r="A1851" i="160"/>
  <c r="A1850" i="160"/>
  <c r="A1849" i="160"/>
  <c r="A1848" i="160"/>
  <c r="A1847" i="160"/>
  <c r="A1846" i="160"/>
  <c r="A1845" i="160"/>
  <c r="A1844" i="160"/>
  <c r="A1843" i="160"/>
  <c r="A1842" i="160"/>
  <c r="A1841" i="160"/>
  <c r="A1840" i="160"/>
  <c r="A1839" i="160"/>
  <c r="A1838" i="160"/>
  <c r="A1837" i="160"/>
  <c r="A1836" i="160"/>
  <c r="A1835" i="160"/>
  <c r="A1834" i="160"/>
  <c r="A1833" i="160"/>
  <c r="A1832" i="160"/>
  <c r="A1831" i="160"/>
  <c r="A1830" i="160"/>
  <c r="A1829" i="160"/>
  <c r="A1828" i="160"/>
  <c r="A1827" i="160"/>
  <c r="A1826" i="160"/>
  <c r="A1825" i="160"/>
  <c r="A1824" i="160"/>
  <c r="A1823" i="160"/>
  <c r="A1822" i="160"/>
  <c r="A1821" i="160"/>
  <c r="A1820" i="160"/>
  <c r="A1819" i="160"/>
  <c r="A1818" i="160"/>
  <c r="A1817" i="160"/>
  <c r="A1816" i="160"/>
  <c r="A1815" i="160"/>
  <c r="A1814" i="160"/>
  <c r="A1813" i="160"/>
  <c r="A1812" i="160"/>
  <c r="A1811" i="160"/>
  <c r="A1810" i="160"/>
  <c r="A1809" i="160"/>
  <c r="A1808" i="160"/>
  <c r="A1807" i="160"/>
  <c r="A1806" i="160"/>
  <c r="A1805" i="160"/>
  <c r="A1804" i="160"/>
  <c r="A1803" i="160"/>
  <c r="A1802" i="160"/>
  <c r="A1801" i="160"/>
  <c r="A1800" i="160"/>
  <c r="A1799" i="160"/>
  <c r="A1798" i="160"/>
  <c r="A1797" i="160"/>
  <c r="A1796" i="160"/>
  <c r="A1795" i="160"/>
  <c r="A1794" i="160"/>
  <c r="A1793" i="160"/>
  <c r="A1792" i="160"/>
  <c r="A1791" i="160"/>
  <c r="A1790" i="160"/>
  <c r="A1789" i="160"/>
  <c r="A1788" i="160"/>
  <c r="A1787" i="160"/>
  <c r="A1786" i="160"/>
  <c r="A1785" i="160"/>
  <c r="A1784" i="160"/>
  <c r="A1783" i="160"/>
  <c r="A1782" i="160"/>
  <c r="A1781" i="160"/>
  <c r="A1780" i="160"/>
  <c r="A1779" i="160"/>
  <c r="A1778" i="160"/>
  <c r="A1777" i="160"/>
  <c r="A1776" i="160"/>
  <c r="A1775" i="160"/>
  <c r="A1774" i="160"/>
  <c r="A1773" i="160"/>
  <c r="A1772" i="160"/>
  <c r="A1771" i="160"/>
  <c r="A1770" i="160"/>
  <c r="A1769" i="160"/>
  <c r="A1768" i="160"/>
  <c r="A1767" i="160"/>
  <c r="A1766" i="160"/>
  <c r="A1765" i="160"/>
  <c r="A1764" i="160"/>
  <c r="A1763" i="160"/>
  <c r="A1762" i="160"/>
  <c r="A1761" i="160"/>
  <c r="A1760" i="160"/>
  <c r="A1759" i="160"/>
  <c r="A1758" i="160"/>
  <c r="A1757" i="160"/>
  <c r="A1756" i="160"/>
  <c r="A1755" i="160"/>
  <c r="A1754" i="160"/>
  <c r="A1753" i="160"/>
  <c r="A1752" i="160"/>
  <c r="A1751" i="160"/>
  <c r="A1750" i="160"/>
  <c r="A1749" i="160"/>
  <c r="A1748" i="160"/>
  <c r="A1747" i="160"/>
  <c r="A1746" i="160"/>
  <c r="A1745" i="160"/>
  <c r="A1744" i="160"/>
  <c r="A1743" i="160"/>
  <c r="A1742" i="160"/>
  <c r="A1741" i="160"/>
  <c r="A1740" i="160"/>
  <c r="A1739" i="160"/>
  <c r="A1738" i="160"/>
  <c r="A1737" i="160"/>
  <c r="A1736" i="160"/>
  <c r="A1735" i="160"/>
  <c r="A1734" i="160"/>
  <c r="A1733" i="160"/>
  <c r="A1732" i="160"/>
  <c r="A1731" i="160"/>
  <c r="A1730" i="160"/>
  <c r="A1729" i="160"/>
  <c r="A1728" i="160"/>
  <c r="A1727" i="160"/>
  <c r="A1726" i="160"/>
  <c r="A1725" i="160"/>
  <c r="A1724" i="160"/>
  <c r="A1723" i="160"/>
  <c r="A1722" i="160"/>
  <c r="A1721" i="160"/>
  <c r="A1720" i="160"/>
  <c r="A1719" i="160"/>
  <c r="A1718" i="160"/>
  <c r="A1717" i="160"/>
  <c r="A1716" i="160"/>
  <c r="A1715" i="160"/>
  <c r="A1714" i="160"/>
  <c r="A1713" i="160"/>
  <c r="A1712" i="160"/>
  <c r="A1711" i="160"/>
  <c r="A1710" i="160"/>
  <c r="A1709" i="160"/>
  <c r="A1708" i="160"/>
  <c r="A1707" i="160"/>
  <c r="A1706" i="160"/>
  <c r="A1705" i="160"/>
  <c r="A1704" i="160"/>
  <c r="A1703" i="160"/>
  <c r="A1702" i="160"/>
  <c r="A1701" i="160"/>
  <c r="A1700" i="160"/>
  <c r="A1699" i="160"/>
  <c r="A1698" i="160"/>
  <c r="A1697" i="160"/>
  <c r="A1696" i="160"/>
  <c r="A1695" i="160"/>
  <c r="A1694" i="160"/>
  <c r="A1693" i="160"/>
  <c r="A1692" i="160"/>
  <c r="A1691" i="160"/>
  <c r="A1690" i="160"/>
  <c r="A1689" i="160"/>
  <c r="A1688" i="160"/>
  <c r="A1687" i="160"/>
  <c r="A1686" i="160"/>
  <c r="A1685" i="160"/>
  <c r="A1684" i="160"/>
  <c r="A1683" i="160"/>
  <c r="A1682" i="160"/>
  <c r="A1681" i="160"/>
  <c r="A1680" i="160"/>
  <c r="A1679" i="160"/>
  <c r="A1678" i="160"/>
  <c r="A1677" i="160"/>
  <c r="A1676" i="160"/>
  <c r="A1675" i="160"/>
  <c r="A1674" i="160"/>
  <c r="A1673" i="160"/>
  <c r="A1672" i="160"/>
  <c r="A1671" i="160"/>
  <c r="A1670" i="160"/>
  <c r="A1669" i="160"/>
  <c r="A1668" i="160"/>
  <c r="A1667" i="160"/>
  <c r="A1666" i="160"/>
  <c r="A1665" i="160"/>
  <c r="A1664" i="160"/>
  <c r="A1663" i="160"/>
  <c r="A1662" i="160"/>
  <c r="A1661" i="160"/>
  <c r="A1660" i="160"/>
  <c r="A1659" i="160"/>
  <c r="A1658" i="160"/>
  <c r="A1657" i="160"/>
  <c r="A1656" i="160"/>
  <c r="A1655" i="160"/>
  <c r="A1654" i="160"/>
  <c r="A1653" i="160"/>
  <c r="A1652" i="160"/>
  <c r="A1651" i="160"/>
  <c r="A1650" i="160"/>
  <c r="A1649" i="160"/>
  <c r="A1648" i="160"/>
  <c r="A1647" i="160"/>
  <c r="A1646" i="160"/>
  <c r="A1645" i="160"/>
  <c r="A1644" i="160"/>
  <c r="A1643" i="160"/>
  <c r="A1642" i="160"/>
  <c r="A1641" i="160"/>
  <c r="A1640" i="160"/>
  <c r="A1639" i="160"/>
  <c r="A1638" i="160"/>
  <c r="A1637" i="160"/>
  <c r="A1636" i="160"/>
  <c r="A1635" i="160"/>
  <c r="A1634" i="160"/>
  <c r="A1633" i="160"/>
  <c r="A1632" i="160"/>
  <c r="A1631" i="160"/>
  <c r="A1630" i="160"/>
  <c r="A1629" i="160"/>
  <c r="A1628" i="160"/>
  <c r="A1627" i="160"/>
  <c r="A1626" i="160"/>
  <c r="A1625" i="160"/>
  <c r="A1624" i="160"/>
  <c r="A1623" i="160"/>
  <c r="A1622" i="160"/>
  <c r="A1621" i="160"/>
  <c r="A1620" i="160"/>
  <c r="A1619" i="160"/>
  <c r="A1618" i="160"/>
  <c r="A1617" i="160"/>
  <c r="A1616" i="160"/>
  <c r="A1615" i="160"/>
  <c r="A1614" i="160"/>
  <c r="A1613" i="160"/>
  <c r="A1612" i="160"/>
  <c r="A1611" i="160"/>
  <c r="A1610" i="160"/>
  <c r="A1609" i="160"/>
  <c r="A1608" i="160"/>
  <c r="A1607" i="160"/>
  <c r="A1606" i="160"/>
  <c r="A1605" i="160"/>
  <c r="A1604" i="160"/>
  <c r="A1603" i="160"/>
  <c r="A1602" i="160"/>
  <c r="A1601" i="160"/>
  <c r="A1600" i="160"/>
  <c r="A1599" i="160"/>
  <c r="A1598" i="160"/>
  <c r="A1597" i="160"/>
  <c r="A1596" i="160"/>
  <c r="A1595" i="160"/>
  <c r="A1594" i="160"/>
  <c r="A1593" i="160"/>
  <c r="A1592" i="160"/>
  <c r="A1591" i="160"/>
  <c r="A1590" i="160"/>
  <c r="A1589" i="160"/>
  <c r="A1588" i="160"/>
  <c r="A1587" i="160"/>
  <c r="A1586" i="160"/>
  <c r="A1585" i="160"/>
  <c r="A1584" i="160"/>
  <c r="A1583" i="160"/>
  <c r="A1582" i="160"/>
  <c r="A1581" i="160"/>
  <c r="A1580" i="160"/>
  <c r="A1579" i="160"/>
  <c r="A1578" i="160"/>
  <c r="A1577" i="160"/>
  <c r="A1576" i="160"/>
  <c r="A1575" i="160"/>
  <c r="A1574" i="160"/>
  <c r="A1573" i="160"/>
  <c r="A1572" i="160"/>
  <c r="A1571" i="160"/>
  <c r="A1570" i="160"/>
  <c r="A1569" i="160"/>
  <c r="A1568" i="160"/>
  <c r="A1567" i="160"/>
  <c r="A1566" i="160"/>
  <c r="A1565" i="160"/>
  <c r="A1564" i="160"/>
  <c r="A1563" i="160"/>
  <c r="A1562" i="160"/>
  <c r="A1561" i="160"/>
  <c r="A1560" i="160"/>
  <c r="A1559" i="160"/>
  <c r="A1558" i="160"/>
  <c r="A1557" i="160"/>
  <c r="A1556" i="160"/>
  <c r="A1555" i="160"/>
  <c r="A1554" i="160"/>
  <c r="A1553" i="160"/>
  <c r="A1552" i="160"/>
  <c r="A1551" i="160"/>
  <c r="A1550" i="160"/>
  <c r="A1549" i="160"/>
  <c r="A1548" i="160"/>
  <c r="A1547" i="160"/>
  <c r="A1546" i="160"/>
  <c r="A1545" i="160"/>
  <c r="A1544" i="160"/>
  <c r="A1543" i="160"/>
  <c r="A1542" i="160"/>
  <c r="A1541" i="160"/>
  <c r="A1540" i="160"/>
  <c r="A1539" i="160"/>
  <c r="A1538" i="160"/>
  <c r="A1537" i="160"/>
  <c r="A1536" i="160"/>
  <c r="A1535" i="160"/>
  <c r="A1534" i="160"/>
  <c r="A1533" i="160"/>
  <c r="A1532" i="160"/>
  <c r="A1531" i="160"/>
  <c r="A1530" i="160"/>
  <c r="A1529" i="160"/>
  <c r="A1528" i="160"/>
  <c r="A1527" i="160"/>
  <c r="A1526" i="160"/>
  <c r="A1525" i="160"/>
  <c r="A1524" i="160"/>
  <c r="A1523" i="160"/>
  <c r="A1522" i="160"/>
  <c r="A1521" i="160"/>
  <c r="A1520" i="160"/>
  <c r="A1519" i="160"/>
  <c r="A1518" i="160"/>
  <c r="A1517" i="160"/>
  <c r="A1516" i="160"/>
  <c r="A1515" i="160"/>
  <c r="A1514" i="160"/>
  <c r="A1513" i="160"/>
  <c r="A1512" i="160"/>
  <c r="A1511" i="160"/>
  <c r="A1510" i="160"/>
  <c r="A1509" i="160"/>
  <c r="A1508" i="160"/>
  <c r="A1507" i="160"/>
  <c r="A1506" i="160"/>
  <c r="A1505" i="160"/>
  <c r="A1504" i="160"/>
  <c r="A1503" i="160"/>
  <c r="A1502" i="160"/>
  <c r="A1501" i="160"/>
  <c r="A1500" i="160"/>
  <c r="A1499" i="160"/>
  <c r="A1498" i="160"/>
  <c r="A1497" i="160"/>
  <c r="A1496" i="160"/>
  <c r="A1495" i="160"/>
  <c r="A1494" i="160"/>
  <c r="A1493" i="160"/>
  <c r="A1492" i="160"/>
  <c r="A1491" i="160"/>
  <c r="A1490" i="160"/>
  <c r="A1489" i="160"/>
  <c r="A1488" i="160"/>
  <c r="A1487" i="160"/>
  <c r="A1486" i="160"/>
  <c r="A1485" i="160"/>
  <c r="A1484" i="160"/>
  <c r="A1483" i="160"/>
  <c r="A1482" i="160"/>
  <c r="A1481" i="160"/>
  <c r="A1480" i="160"/>
  <c r="A1479" i="160"/>
  <c r="A1478" i="160"/>
  <c r="A1477" i="160"/>
  <c r="A1476" i="160"/>
  <c r="A1475" i="160"/>
  <c r="A1474" i="160"/>
  <c r="A1473" i="160"/>
  <c r="A1472" i="160"/>
  <c r="A1471" i="160"/>
  <c r="A1470" i="160"/>
  <c r="A1469" i="160"/>
  <c r="A1468" i="160"/>
  <c r="A1467" i="160"/>
  <c r="A1466" i="160"/>
  <c r="A1465" i="160"/>
  <c r="A1464" i="160"/>
  <c r="A1463" i="160"/>
  <c r="A1462" i="160"/>
  <c r="A1461" i="160"/>
  <c r="A1460" i="160"/>
  <c r="A1459" i="160"/>
  <c r="A1458" i="160"/>
  <c r="A1457" i="160"/>
  <c r="A1456" i="160"/>
  <c r="A1455" i="160"/>
  <c r="A1454" i="160"/>
  <c r="A1453" i="160"/>
  <c r="A1452" i="160"/>
  <c r="A1451" i="160"/>
  <c r="A1450" i="160"/>
  <c r="A1449" i="160"/>
  <c r="A1448" i="160"/>
  <c r="A1447" i="160"/>
  <c r="A1446" i="160"/>
  <c r="A1445" i="160"/>
  <c r="A1444" i="160"/>
  <c r="A1443" i="160"/>
  <c r="A1442" i="160"/>
  <c r="A1441" i="160"/>
  <c r="A1440" i="160"/>
  <c r="A1439" i="160"/>
  <c r="A1438" i="160"/>
  <c r="A1437" i="160"/>
  <c r="A1436" i="160"/>
  <c r="A1435" i="160"/>
  <c r="A1434" i="160"/>
  <c r="A1433" i="160"/>
  <c r="A1432" i="160"/>
  <c r="A1431" i="160"/>
  <c r="A1430" i="160"/>
  <c r="A1429" i="160"/>
  <c r="A1428" i="160"/>
  <c r="A1427" i="160"/>
  <c r="A1426" i="160"/>
  <c r="A1425" i="160"/>
  <c r="A1424" i="160"/>
  <c r="A1423" i="160"/>
  <c r="A1422" i="160"/>
  <c r="A1421" i="160"/>
  <c r="A1420" i="160"/>
  <c r="A1419" i="160"/>
  <c r="A1418" i="160"/>
  <c r="A1417" i="160"/>
  <c r="A1416" i="160"/>
  <c r="A1415" i="160"/>
  <c r="A1414" i="160"/>
  <c r="A1413" i="160"/>
  <c r="A1412" i="160"/>
  <c r="A1411" i="160"/>
  <c r="A1410" i="160"/>
  <c r="A1409" i="160"/>
  <c r="A1408" i="160"/>
  <c r="A1407" i="160"/>
  <c r="A1406" i="160"/>
  <c r="A1405" i="160"/>
  <c r="A1404" i="160"/>
  <c r="A1403" i="160"/>
  <c r="A1402" i="160"/>
  <c r="A1401" i="160"/>
  <c r="A1400" i="160"/>
  <c r="A1399" i="160"/>
  <c r="A1398" i="160"/>
  <c r="A1397" i="160"/>
  <c r="A1396" i="160"/>
  <c r="A1395" i="160"/>
  <c r="A1394" i="160"/>
  <c r="A1393" i="160"/>
  <c r="A1392" i="160"/>
  <c r="A1391" i="160"/>
  <c r="A1390" i="160"/>
  <c r="A1389" i="160"/>
  <c r="A1388" i="160"/>
  <c r="A1387" i="160"/>
  <c r="A1386" i="160"/>
  <c r="A1385" i="160"/>
  <c r="A1384" i="160"/>
  <c r="A1383" i="160"/>
  <c r="A1382" i="160"/>
  <c r="A1381" i="160"/>
  <c r="A1380" i="160"/>
  <c r="A1379" i="160"/>
  <c r="A1378" i="160"/>
  <c r="A1377" i="160"/>
  <c r="A1376" i="160"/>
  <c r="A1375" i="160"/>
  <c r="A1374" i="160"/>
  <c r="A1373" i="160"/>
  <c r="A1372" i="160"/>
  <c r="A1371" i="160"/>
  <c r="A1370" i="160"/>
  <c r="A1369" i="160"/>
  <c r="A1368" i="160"/>
  <c r="A1367" i="160"/>
  <c r="A1366" i="160"/>
  <c r="A1365" i="160"/>
  <c r="A1364" i="160"/>
  <c r="A1363" i="160"/>
  <c r="A1362" i="160"/>
  <c r="A1361" i="160"/>
  <c r="A1360" i="160"/>
  <c r="A1359" i="160"/>
  <c r="A1358" i="160"/>
  <c r="A1357" i="160"/>
  <c r="A1356" i="160"/>
  <c r="A1355" i="160"/>
  <c r="A1354" i="160"/>
  <c r="A1353" i="160"/>
  <c r="A1352" i="160"/>
  <c r="A1351" i="160"/>
  <c r="A1350" i="160"/>
  <c r="A1349" i="160"/>
  <c r="A1348" i="160"/>
  <c r="A1347" i="160"/>
  <c r="A1346" i="160"/>
  <c r="A1345" i="160"/>
  <c r="A1344" i="160"/>
  <c r="A1343" i="160"/>
  <c r="A1342" i="160"/>
  <c r="A1341" i="160"/>
  <c r="A1340" i="160"/>
  <c r="A1339" i="160"/>
  <c r="A1338" i="160"/>
  <c r="A1337" i="160"/>
  <c r="A1336" i="160"/>
  <c r="A1335" i="160"/>
  <c r="A1334" i="160"/>
  <c r="A1333" i="160"/>
  <c r="A1332" i="160"/>
  <c r="A1331" i="160"/>
  <c r="A1330" i="160"/>
  <c r="A1329" i="160"/>
  <c r="A1328" i="160"/>
  <c r="A1327" i="160"/>
  <c r="A1326" i="160"/>
  <c r="A1325" i="160"/>
  <c r="A1324" i="160"/>
  <c r="A1323" i="160"/>
  <c r="A1322" i="160"/>
  <c r="A1321" i="160"/>
  <c r="A1320" i="160"/>
  <c r="A1319" i="160"/>
  <c r="A1318" i="160"/>
  <c r="A1317" i="160"/>
  <c r="A1316" i="160"/>
  <c r="A1315" i="160"/>
  <c r="A1314" i="160"/>
  <c r="A1313" i="160"/>
  <c r="A1312" i="160"/>
  <c r="A1311" i="160"/>
  <c r="A1310" i="160"/>
  <c r="A1309" i="160"/>
  <c r="A1308" i="160"/>
  <c r="A1307" i="160"/>
  <c r="A1306" i="160"/>
  <c r="A1305" i="160"/>
  <c r="A1304" i="160"/>
  <c r="A1303" i="160"/>
  <c r="A1302" i="160"/>
  <c r="A1301" i="160"/>
  <c r="A1300" i="160"/>
  <c r="A1299" i="160"/>
  <c r="A1298" i="160"/>
  <c r="A1297" i="160"/>
  <c r="A1296" i="160"/>
  <c r="A1295" i="160"/>
  <c r="A1294" i="160"/>
  <c r="A1293" i="160"/>
  <c r="A1292" i="160"/>
  <c r="A1291" i="160"/>
  <c r="A1290" i="160"/>
  <c r="A1289" i="160"/>
  <c r="A1288" i="160"/>
  <c r="A1287" i="160"/>
  <c r="A1286" i="160"/>
  <c r="A1285" i="160"/>
  <c r="A1284" i="160"/>
  <c r="A1283" i="160"/>
  <c r="A1282" i="160"/>
  <c r="A1281" i="160"/>
  <c r="A1280" i="160"/>
  <c r="A1279" i="160"/>
  <c r="A1278" i="160"/>
  <c r="A1277" i="160"/>
  <c r="A1276" i="160"/>
  <c r="A1275" i="160"/>
  <c r="A1274" i="160"/>
  <c r="A1273" i="160"/>
  <c r="A1272" i="160"/>
  <c r="A1271" i="160"/>
  <c r="A1270" i="160"/>
  <c r="A1269" i="160"/>
  <c r="A1268" i="160"/>
  <c r="A1267" i="160"/>
  <c r="A1266" i="160"/>
  <c r="A1265" i="160"/>
  <c r="A1264" i="160"/>
  <c r="A1263" i="160"/>
  <c r="A1262" i="160"/>
  <c r="A1261" i="160"/>
  <c r="A1260" i="160"/>
  <c r="A1259" i="160"/>
  <c r="A1258" i="160"/>
  <c r="A1257" i="160"/>
  <c r="A1256" i="160"/>
  <c r="A1255" i="160"/>
  <c r="A1254" i="160"/>
  <c r="A1253" i="160"/>
  <c r="A1252" i="160"/>
  <c r="A1251" i="160"/>
  <c r="A1250" i="160"/>
  <c r="A1249" i="160"/>
  <c r="A1248" i="160"/>
  <c r="A1247" i="160"/>
  <c r="A1246" i="160"/>
  <c r="A1245" i="160"/>
  <c r="A1244" i="160"/>
  <c r="A1243" i="160"/>
  <c r="A1242" i="160"/>
  <c r="A1241" i="160"/>
  <c r="A1240" i="160"/>
  <c r="A1239" i="160"/>
  <c r="A1238" i="160"/>
  <c r="A1237" i="160"/>
  <c r="A1236" i="160"/>
  <c r="A1235" i="160"/>
  <c r="A1234" i="160"/>
  <c r="A1233" i="160"/>
  <c r="A1232" i="160"/>
  <c r="A1231" i="160"/>
  <c r="A1230" i="160"/>
  <c r="A1229" i="160"/>
  <c r="A1228" i="160"/>
  <c r="A1227" i="160"/>
  <c r="A1226" i="160"/>
  <c r="A1225" i="160"/>
  <c r="A1224" i="160"/>
  <c r="A1223" i="160"/>
  <c r="A1222" i="160"/>
  <c r="A1221" i="160"/>
  <c r="A1220" i="160"/>
  <c r="A1219" i="160"/>
  <c r="A1218" i="160"/>
  <c r="A1217" i="160"/>
  <c r="A1216" i="160"/>
  <c r="A1215" i="160"/>
  <c r="A1214" i="160"/>
  <c r="A1213" i="160"/>
  <c r="A1212" i="160"/>
  <c r="A1211" i="160"/>
  <c r="A1210" i="160"/>
  <c r="A1209" i="160"/>
  <c r="A1208" i="160"/>
  <c r="A1207" i="160"/>
  <c r="A1206" i="160"/>
  <c r="A1205" i="160"/>
  <c r="A1204" i="160"/>
  <c r="A1203" i="160"/>
  <c r="A1202" i="160"/>
  <c r="A1201" i="160"/>
  <c r="A1200" i="160"/>
  <c r="A1199" i="160"/>
  <c r="A1198" i="160"/>
  <c r="A1197" i="160"/>
  <c r="A1196" i="160"/>
  <c r="A1195" i="160"/>
  <c r="A1194" i="160"/>
  <c r="A1193" i="160"/>
  <c r="A1192" i="160"/>
  <c r="A1191" i="160"/>
  <c r="A1190" i="160"/>
  <c r="A1189" i="160"/>
  <c r="A1188" i="160"/>
  <c r="A1187" i="160"/>
  <c r="A1186" i="160"/>
  <c r="A1185" i="160"/>
  <c r="A1184" i="160"/>
  <c r="A1183" i="160"/>
  <c r="A1182" i="160"/>
  <c r="A1181" i="160"/>
  <c r="A1180" i="160"/>
  <c r="A1179" i="160"/>
  <c r="A1178" i="160"/>
  <c r="A1177" i="160"/>
  <c r="A1176" i="160"/>
  <c r="A1175" i="160"/>
  <c r="A1174" i="160"/>
  <c r="A1173" i="160"/>
  <c r="A1172" i="160"/>
  <c r="A1171" i="160"/>
  <c r="A1170" i="160"/>
  <c r="A1169" i="160"/>
  <c r="A1168" i="160"/>
  <c r="A1167" i="160"/>
  <c r="A1166" i="160"/>
  <c r="A1165" i="160"/>
  <c r="A1164" i="160"/>
  <c r="A1163" i="160"/>
  <c r="A1162" i="160"/>
  <c r="A1161" i="160"/>
  <c r="A1160" i="160"/>
  <c r="A1159" i="160"/>
  <c r="A1158" i="160"/>
  <c r="A1157" i="160"/>
  <c r="A1156" i="160"/>
  <c r="A1155" i="160"/>
  <c r="A1154" i="160"/>
  <c r="A1153" i="160"/>
  <c r="A1152" i="160"/>
  <c r="A1151" i="160"/>
  <c r="A1150" i="160"/>
  <c r="A1149" i="160"/>
  <c r="A1148" i="160"/>
  <c r="A1147" i="160"/>
  <c r="A1146" i="160"/>
  <c r="A1145" i="160"/>
  <c r="A1144" i="160"/>
  <c r="A1143" i="160"/>
  <c r="A1142" i="160"/>
  <c r="A1141" i="160"/>
  <c r="A1140" i="160"/>
  <c r="A1139" i="160"/>
  <c r="A1138" i="160"/>
  <c r="A1137" i="160"/>
  <c r="A1136" i="160"/>
  <c r="A1135" i="160"/>
  <c r="A1134" i="160"/>
  <c r="A1133" i="160"/>
  <c r="A1132" i="160"/>
  <c r="A1131" i="160"/>
  <c r="A1130" i="160"/>
  <c r="A1129" i="160"/>
  <c r="A1128" i="160"/>
  <c r="A1127" i="160"/>
  <c r="A1126" i="160"/>
  <c r="A1125" i="160"/>
  <c r="A1124" i="160"/>
  <c r="A1123" i="160"/>
  <c r="A1122" i="160"/>
  <c r="A1121" i="160"/>
  <c r="A1120" i="160"/>
  <c r="A1119" i="160"/>
  <c r="A1118" i="160"/>
  <c r="A1117" i="160"/>
  <c r="A1116" i="160"/>
  <c r="A1115" i="160"/>
  <c r="A1114" i="160"/>
  <c r="A1113" i="160"/>
  <c r="A1112" i="160"/>
  <c r="A1111" i="160"/>
  <c r="A1110" i="160"/>
  <c r="A1109" i="160"/>
  <c r="A1108" i="160"/>
  <c r="A1107" i="160"/>
  <c r="A1106" i="160"/>
  <c r="A1105" i="160"/>
  <c r="A1104" i="160"/>
  <c r="A1103" i="160"/>
  <c r="A1102" i="160"/>
  <c r="A1101" i="160"/>
  <c r="A1100" i="160"/>
  <c r="A1099" i="160"/>
  <c r="A1098" i="160"/>
  <c r="A1097" i="160"/>
  <c r="A1096" i="160"/>
  <c r="A1095" i="160"/>
  <c r="A1094" i="160"/>
  <c r="A1093" i="160"/>
  <c r="A1092" i="160"/>
  <c r="A1091" i="160"/>
  <c r="A1090" i="160"/>
  <c r="A1089" i="160"/>
  <c r="A1088" i="160"/>
  <c r="A1087" i="160"/>
  <c r="A1086" i="160"/>
  <c r="A1085" i="160"/>
  <c r="A1084" i="160"/>
  <c r="A1083" i="160"/>
  <c r="A1082" i="160"/>
  <c r="A1081" i="160"/>
  <c r="A1080" i="160"/>
  <c r="A1079" i="160"/>
  <c r="A1078" i="160"/>
  <c r="A1077" i="160"/>
  <c r="A1076" i="160"/>
  <c r="A1075" i="160"/>
  <c r="A1074" i="160"/>
  <c r="A1073" i="160"/>
  <c r="A1072" i="160"/>
  <c r="A1071" i="160"/>
  <c r="A1070" i="160"/>
  <c r="A1069" i="160"/>
  <c r="A1068" i="160"/>
  <c r="A1067" i="160"/>
  <c r="A1066" i="160"/>
  <c r="A1065" i="160"/>
  <c r="A1064" i="160"/>
  <c r="A1063" i="160"/>
  <c r="A1062" i="160"/>
  <c r="A1061" i="160"/>
  <c r="A1060" i="160"/>
  <c r="A1059" i="160"/>
  <c r="A1058" i="160"/>
  <c r="A1057" i="160"/>
  <c r="A1056" i="160"/>
  <c r="A1055" i="160"/>
  <c r="A1054" i="160"/>
  <c r="A1053" i="160"/>
  <c r="A1052" i="160"/>
  <c r="A1051" i="160"/>
  <c r="A1050" i="160"/>
  <c r="A1049" i="160"/>
  <c r="A1048" i="160"/>
  <c r="A1047" i="160"/>
  <c r="A1046" i="160"/>
  <c r="A1045" i="160"/>
  <c r="A1044" i="160"/>
  <c r="A1043" i="160"/>
  <c r="A1042" i="160"/>
  <c r="A1041" i="160"/>
  <c r="A1040" i="160"/>
  <c r="A1039" i="160"/>
  <c r="A1038" i="160"/>
  <c r="A1037" i="160"/>
  <c r="A1036" i="160"/>
  <c r="A1035" i="160"/>
  <c r="A1034" i="160"/>
  <c r="A1033" i="160"/>
  <c r="A1032" i="160"/>
  <c r="A1031" i="160"/>
  <c r="A1030" i="160"/>
  <c r="A1029" i="160"/>
  <c r="A1028" i="160"/>
  <c r="A1027" i="160"/>
  <c r="A1026" i="160"/>
  <c r="A1025" i="160"/>
  <c r="A1024" i="160"/>
  <c r="A1023" i="160"/>
  <c r="A1022" i="160"/>
  <c r="A1021" i="160"/>
  <c r="A1020" i="160"/>
  <c r="A1019" i="160"/>
  <c r="A1018" i="160"/>
  <c r="A1017" i="160"/>
  <c r="A1016" i="160"/>
  <c r="A1015" i="160"/>
  <c r="A1014" i="160"/>
  <c r="A1013" i="160"/>
  <c r="A1012" i="160"/>
  <c r="A1011" i="160"/>
  <c r="A1010" i="160"/>
  <c r="A1009" i="160"/>
  <c r="A1008" i="160"/>
  <c r="A1007" i="160"/>
  <c r="A1006" i="160"/>
  <c r="A1005" i="160"/>
  <c r="A1004" i="160"/>
  <c r="A1003" i="160"/>
  <c r="A1002" i="160"/>
  <c r="A1001" i="160"/>
  <c r="A1000" i="160"/>
  <c r="A999" i="160"/>
  <c r="A998" i="160"/>
  <c r="A997" i="160"/>
  <c r="A996" i="160"/>
  <c r="A995" i="160"/>
  <c r="A994" i="160"/>
  <c r="A993" i="160"/>
  <c r="A992" i="160"/>
  <c r="A991" i="160"/>
  <c r="A990" i="160"/>
  <c r="A989" i="160"/>
  <c r="A988" i="160"/>
  <c r="A987" i="160"/>
  <c r="A986" i="160"/>
  <c r="A985" i="160"/>
  <c r="A984" i="160"/>
  <c r="A983" i="160"/>
  <c r="A982" i="160"/>
  <c r="A981" i="160"/>
  <c r="A980" i="160"/>
  <c r="A979" i="160"/>
  <c r="A978" i="160"/>
  <c r="A977" i="160"/>
  <c r="A976" i="160"/>
  <c r="A975" i="160"/>
  <c r="A974" i="160"/>
  <c r="A973" i="160"/>
  <c r="A972" i="160"/>
  <c r="A971" i="160"/>
  <c r="A970" i="160"/>
  <c r="A969" i="160"/>
  <c r="A968" i="160"/>
  <c r="A967" i="160"/>
  <c r="A966" i="160"/>
  <c r="A965" i="160"/>
  <c r="A964" i="160"/>
  <c r="A963" i="160"/>
  <c r="A962" i="160"/>
  <c r="A961" i="160"/>
  <c r="A960" i="160"/>
  <c r="A959" i="160"/>
  <c r="A958" i="160"/>
  <c r="A957" i="160"/>
  <c r="A956" i="160"/>
  <c r="A955" i="160"/>
  <c r="A954" i="160"/>
  <c r="A953" i="160"/>
  <c r="A952" i="160"/>
  <c r="A951" i="160"/>
  <c r="A950" i="160"/>
  <c r="A949" i="160"/>
  <c r="A948" i="160"/>
  <c r="A947" i="160"/>
  <c r="A946" i="160"/>
  <c r="A945" i="160"/>
  <c r="A944" i="160"/>
  <c r="A943" i="160"/>
  <c r="A942" i="160"/>
  <c r="A941" i="160"/>
  <c r="A940" i="160"/>
  <c r="A939" i="160"/>
  <c r="A938" i="160"/>
  <c r="A937" i="160"/>
  <c r="A936" i="160"/>
  <c r="A935" i="160"/>
  <c r="A934" i="160"/>
  <c r="A933" i="160"/>
  <c r="A932" i="160"/>
  <c r="A931" i="160"/>
  <c r="A930" i="160"/>
  <c r="A929" i="160"/>
  <c r="A928" i="160"/>
  <c r="A927" i="160"/>
  <c r="A926" i="160"/>
  <c r="A925" i="160"/>
  <c r="A924" i="160"/>
  <c r="A923" i="160"/>
  <c r="A922" i="160"/>
  <c r="A921" i="160"/>
  <c r="A920" i="160"/>
  <c r="A919" i="160"/>
  <c r="A918" i="160"/>
  <c r="A917" i="160"/>
  <c r="A916" i="160"/>
  <c r="A915" i="160"/>
  <c r="A914" i="160"/>
  <c r="A913" i="160"/>
  <c r="A912" i="160"/>
  <c r="A911" i="160"/>
  <c r="A910" i="160"/>
  <c r="A909" i="160"/>
  <c r="A908" i="160"/>
  <c r="A907" i="160"/>
  <c r="A906" i="160"/>
  <c r="A905" i="160"/>
  <c r="A904" i="160"/>
  <c r="A903" i="160"/>
  <c r="A902" i="160"/>
  <c r="A901" i="160"/>
  <c r="A900" i="160"/>
  <c r="A899" i="160"/>
  <c r="A898" i="160"/>
  <c r="A897" i="160"/>
  <c r="A896" i="160"/>
  <c r="A895" i="160"/>
  <c r="A894" i="160"/>
  <c r="A893" i="160"/>
  <c r="A892" i="160"/>
  <c r="A891" i="160"/>
  <c r="A890" i="160"/>
  <c r="A889" i="160"/>
  <c r="A888" i="160"/>
  <c r="A887" i="160"/>
  <c r="A886" i="160"/>
  <c r="A885" i="160"/>
  <c r="A884" i="160"/>
  <c r="A883" i="160"/>
  <c r="A882" i="160"/>
  <c r="A881" i="160"/>
  <c r="A880" i="160"/>
  <c r="A879" i="160"/>
  <c r="A878" i="160"/>
  <c r="A877" i="160"/>
  <c r="A876" i="160"/>
  <c r="A875" i="160"/>
  <c r="A874" i="160"/>
  <c r="A873" i="160"/>
  <c r="A872" i="160"/>
  <c r="A871" i="160"/>
  <c r="A870" i="160"/>
  <c r="A869" i="160"/>
  <c r="A868" i="160"/>
  <c r="A867" i="160"/>
  <c r="A866" i="160"/>
  <c r="A865" i="160"/>
  <c r="A864" i="160"/>
  <c r="A863" i="160"/>
  <c r="A862" i="160"/>
  <c r="A861" i="160"/>
  <c r="A860" i="160"/>
  <c r="A859" i="160"/>
  <c r="A858" i="160"/>
  <c r="A857" i="160"/>
  <c r="A856" i="160"/>
  <c r="A855" i="160"/>
  <c r="A854" i="160"/>
  <c r="A853" i="160"/>
  <c r="A852" i="160"/>
  <c r="A851" i="160"/>
  <c r="A850" i="160"/>
  <c r="A849" i="160"/>
  <c r="A848" i="160"/>
  <c r="A847" i="160"/>
  <c r="A846" i="160"/>
  <c r="A845" i="160"/>
  <c r="A844" i="160"/>
  <c r="A843" i="160"/>
  <c r="A842" i="160"/>
  <c r="A841" i="160"/>
  <c r="A840" i="160"/>
  <c r="A839" i="160"/>
  <c r="A838" i="160"/>
  <c r="A837" i="160"/>
  <c r="A836" i="160"/>
  <c r="A835" i="160"/>
  <c r="A834" i="160"/>
  <c r="A833" i="160"/>
  <c r="A832" i="160"/>
  <c r="A831" i="160"/>
  <c r="A830" i="160"/>
  <c r="A829" i="160"/>
  <c r="A828" i="160"/>
  <c r="A827" i="160"/>
  <c r="A826" i="160"/>
  <c r="A825" i="160"/>
  <c r="A824" i="160"/>
  <c r="A823" i="160"/>
  <c r="A822" i="160"/>
  <c r="A821" i="160"/>
  <c r="A820" i="160"/>
  <c r="A819" i="160"/>
  <c r="A818" i="160"/>
  <c r="A817" i="160"/>
  <c r="A816" i="160"/>
  <c r="A815" i="160"/>
  <c r="A814" i="160"/>
  <c r="A813" i="160"/>
  <c r="A812" i="160"/>
  <c r="A811" i="160"/>
  <c r="A810" i="160"/>
  <c r="A809" i="160"/>
  <c r="A808" i="160"/>
  <c r="A807" i="160"/>
  <c r="A806" i="160"/>
  <c r="A805" i="160"/>
  <c r="A804" i="160"/>
  <c r="A803" i="160"/>
  <c r="A802" i="160"/>
  <c r="A801" i="160"/>
  <c r="A800" i="160"/>
  <c r="A799" i="160"/>
  <c r="A798" i="160"/>
  <c r="A797" i="160"/>
  <c r="A796" i="160"/>
  <c r="A795" i="160"/>
  <c r="A794" i="160"/>
  <c r="A793" i="160"/>
  <c r="A792" i="160"/>
  <c r="A791" i="160"/>
  <c r="A790" i="160"/>
  <c r="A789" i="160"/>
  <c r="A788" i="160"/>
  <c r="A787" i="160"/>
  <c r="A786" i="160"/>
  <c r="A785" i="160"/>
  <c r="A784" i="160"/>
  <c r="A783" i="160"/>
  <c r="A782" i="160"/>
  <c r="A781" i="160"/>
  <c r="A780" i="160"/>
  <c r="A779" i="160"/>
  <c r="A778" i="160"/>
  <c r="A777" i="160"/>
  <c r="A776" i="160"/>
  <c r="A775" i="160"/>
  <c r="A774" i="160"/>
  <c r="A773" i="160"/>
  <c r="A772" i="160"/>
  <c r="A771" i="160"/>
  <c r="A770" i="160"/>
  <c r="A769" i="160"/>
  <c r="A768" i="160"/>
  <c r="A767" i="160"/>
  <c r="A766" i="160"/>
  <c r="A765" i="160"/>
  <c r="A764" i="160"/>
  <c r="A763" i="160"/>
  <c r="A762" i="160"/>
  <c r="A761" i="160"/>
  <c r="A760" i="160"/>
  <c r="A759" i="160"/>
  <c r="A758" i="160"/>
  <c r="A757" i="160"/>
  <c r="A756" i="160"/>
  <c r="A755" i="160"/>
  <c r="A754" i="160"/>
  <c r="A753" i="160"/>
  <c r="A752" i="160"/>
  <c r="A751" i="160"/>
  <c r="A750" i="160"/>
  <c r="A749" i="160"/>
  <c r="A748" i="160"/>
  <c r="A747" i="160"/>
  <c r="A746" i="160"/>
  <c r="A745" i="160"/>
  <c r="A744" i="160"/>
  <c r="A743" i="160"/>
  <c r="A742" i="160"/>
  <c r="A741" i="160"/>
  <c r="A740" i="160"/>
  <c r="A739" i="160"/>
  <c r="A738" i="160"/>
  <c r="A737" i="160"/>
  <c r="A736" i="160"/>
  <c r="A735" i="160"/>
  <c r="A734" i="160"/>
  <c r="A733" i="160"/>
  <c r="A732" i="160"/>
  <c r="A731" i="160"/>
  <c r="A730" i="160"/>
  <c r="A729" i="160"/>
  <c r="A728" i="160"/>
  <c r="A727" i="160"/>
  <c r="A726" i="160"/>
  <c r="A725" i="160"/>
  <c r="A724" i="160"/>
  <c r="A723" i="160"/>
  <c r="A722" i="160"/>
  <c r="A721" i="160"/>
  <c r="A720" i="160"/>
  <c r="A719" i="160"/>
  <c r="A718" i="160"/>
  <c r="A717" i="160"/>
  <c r="A716" i="160"/>
  <c r="A715" i="160"/>
  <c r="A714" i="160"/>
  <c r="A713" i="160"/>
  <c r="A712" i="160"/>
  <c r="A711" i="160"/>
  <c r="A710" i="160"/>
  <c r="A709" i="160"/>
  <c r="A708" i="160"/>
  <c r="A707" i="160"/>
  <c r="A706" i="160"/>
  <c r="A705" i="160"/>
  <c r="A704" i="160"/>
  <c r="A703" i="160"/>
  <c r="A702" i="160"/>
  <c r="A701" i="160"/>
  <c r="A700" i="160"/>
  <c r="A699" i="160"/>
  <c r="A698" i="160"/>
  <c r="A697" i="160"/>
  <c r="A696" i="160"/>
  <c r="A695" i="160"/>
  <c r="A694" i="160"/>
  <c r="A693" i="160"/>
  <c r="A692" i="160"/>
  <c r="A691" i="160"/>
  <c r="A690" i="160"/>
  <c r="A689" i="160"/>
  <c r="A688" i="160"/>
  <c r="A687" i="160"/>
  <c r="A686" i="160"/>
  <c r="A685" i="160"/>
  <c r="A684" i="160"/>
  <c r="A683" i="160"/>
  <c r="A682" i="160"/>
  <c r="A681" i="160"/>
  <c r="A680" i="160"/>
  <c r="A679" i="160"/>
  <c r="A678" i="160"/>
  <c r="A677" i="160"/>
  <c r="A676" i="160"/>
  <c r="A675" i="160"/>
  <c r="A674" i="160"/>
  <c r="A673" i="160"/>
  <c r="A672" i="160"/>
  <c r="A671" i="160"/>
  <c r="A670" i="160"/>
  <c r="A669" i="160"/>
  <c r="A668" i="160"/>
  <c r="A667" i="160"/>
  <c r="A666" i="160"/>
  <c r="A665" i="160"/>
  <c r="A664" i="160"/>
  <c r="A663" i="160"/>
  <c r="A662" i="160"/>
  <c r="A661" i="160"/>
  <c r="A660" i="160"/>
  <c r="A659" i="160"/>
  <c r="A658" i="160"/>
  <c r="A657" i="160"/>
  <c r="A656" i="160"/>
  <c r="A655" i="160"/>
  <c r="A654" i="160"/>
  <c r="A653" i="160"/>
  <c r="A652" i="160"/>
  <c r="A651" i="160"/>
  <c r="A650" i="160"/>
  <c r="A649" i="160"/>
  <c r="A648" i="160"/>
  <c r="A647" i="160"/>
  <c r="A646" i="160"/>
  <c r="A645" i="160"/>
  <c r="A644" i="160"/>
  <c r="A643" i="160"/>
  <c r="A642" i="160"/>
  <c r="A641" i="160"/>
  <c r="A640" i="160"/>
  <c r="A639" i="160"/>
  <c r="A638" i="160"/>
  <c r="A637" i="160"/>
  <c r="A636" i="160"/>
  <c r="A635" i="160"/>
  <c r="A634" i="160"/>
  <c r="A633" i="160"/>
  <c r="A632" i="160"/>
  <c r="A631" i="160"/>
  <c r="A630" i="160"/>
  <c r="A629" i="160"/>
  <c r="A628" i="160"/>
  <c r="A627" i="160"/>
  <c r="A626" i="160"/>
  <c r="A625" i="160"/>
  <c r="A624" i="160"/>
  <c r="A623" i="160"/>
  <c r="A622" i="160"/>
  <c r="A621" i="160"/>
  <c r="A620" i="160"/>
  <c r="A619" i="160"/>
  <c r="A618" i="160"/>
  <c r="A617" i="160"/>
  <c r="A616" i="160"/>
  <c r="A615" i="160"/>
  <c r="A614" i="160"/>
  <c r="A613" i="160"/>
  <c r="A612" i="160"/>
  <c r="A611" i="160"/>
  <c r="A610" i="160"/>
  <c r="A609" i="160"/>
  <c r="A608" i="160"/>
  <c r="A607" i="160"/>
  <c r="A606" i="160"/>
  <c r="A605" i="160"/>
  <c r="A604" i="160"/>
  <c r="A603" i="160"/>
  <c r="A602" i="160"/>
  <c r="A601" i="160"/>
  <c r="A600" i="160"/>
  <c r="A599" i="160"/>
  <c r="A598" i="160"/>
  <c r="A597" i="160"/>
  <c r="A596" i="160"/>
  <c r="A595" i="160"/>
  <c r="A594" i="160"/>
  <c r="A593" i="160"/>
  <c r="A592" i="160"/>
  <c r="A591" i="160"/>
  <c r="A590" i="160"/>
  <c r="A589" i="160"/>
  <c r="A588" i="160"/>
  <c r="A587" i="160"/>
  <c r="A586" i="160"/>
  <c r="A585" i="160"/>
  <c r="A584" i="160"/>
  <c r="A583" i="160"/>
  <c r="A582" i="160"/>
  <c r="A581" i="160"/>
  <c r="A580" i="160"/>
  <c r="A579" i="160"/>
  <c r="A578" i="160"/>
  <c r="A577" i="160"/>
  <c r="A576" i="160"/>
  <c r="A575" i="160"/>
  <c r="A574" i="160"/>
  <c r="A573" i="160"/>
  <c r="A572" i="160"/>
  <c r="A571" i="160"/>
  <c r="A570" i="160"/>
  <c r="A569" i="160"/>
  <c r="A568" i="160"/>
  <c r="A567" i="160"/>
  <c r="A566" i="160"/>
  <c r="A565" i="160"/>
  <c r="A564" i="160"/>
  <c r="A563" i="160"/>
  <c r="A562" i="160"/>
  <c r="A561" i="160"/>
  <c r="A560" i="160"/>
  <c r="A559" i="160"/>
  <c r="A558" i="160"/>
  <c r="A557" i="160"/>
  <c r="A556" i="160"/>
  <c r="A555" i="160"/>
  <c r="A554" i="160"/>
  <c r="A553" i="160"/>
  <c r="A552" i="160"/>
  <c r="A551" i="160"/>
  <c r="A550" i="160"/>
  <c r="A549" i="160"/>
  <c r="A548" i="160"/>
  <c r="A547" i="160"/>
  <c r="A546" i="160"/>
  <c r="A545" i="160"/>
  <c r="A544" i="160"/>
  <c r="A543" i="160"/>
  <c r="A542" i="160"/>
  <c r="A541" i="160"/>
  <c r="A540" i="160"/>
  <c r="A539" i="160"/>
  <c r="A538" i="160"/>
  <c r="A537" i="160"/>
  <c r="A536" i="160"/>
  <c r="A535" i="160"/>
  <c r="A534" i="160"/>
  <c r="A533" i="160"/>
  <c r="A532" i="160"/>
  <c r="A531" i="160"/>
  <c r="A530" i="160"/>
  <c r="A529" i="160"/>
  <c r="A528" i="160"/>
  <c r="A527" i="160"/>
  <c r="A526" i="160"/>
  <c r="A525" i="160"/>
  <c r="A524" i="160"/>
  <c r="A523" i="160"/>
  <c r="A522" i="160"/>
  <c r="A521" i="160"/>
  <c r="A520" i="160"/>
  <c r="A519" i="160"/>
  <c r="A518" i="160"/>
  <c r="A517" i="160"/>
  <c r="A516" i="160"/>
  <c r="A515" i="160"/>
  <c r="A514" i="160"/>
  <c r="A513" i="160"/>
  <c r="A512" i="160"/>
  <c r="A511" i="160"/>
  <c r="A510" i="160"/>
  <c r="A509" i="160"/>
  <c r="A508" i="160"/>
  <c r="A507" i="160"/>
  <c r="A506" i="160"/>
  <c r="A505" i="160"/>
  <c r="A504" i="160"/>
  <c r="A503" i="160"/>
  <c r="A502" i="160"/>
  <c r="A501" i="160"/>
  <c r="A500" i="160"/>
  <c r="A499" i="160"/>
  <c r="A498" i="160"/>
  <c r="A497" i="160"/>
  <c r="A496" i="160"/>
  <c r="A495" i="160"/>
  <c r="A494" i="160"/>
  <c r="A493" i="160"/>
  <c r="A492" i="160"/>
  <c r="A491" i="160"/>
  <c r="A490" i="160"/>
  <c r="A489" i="160"/>
  <c r="A488" i="160"/>
  <c r="A487" i="160"/>
  <c r="A486" i="160"/>
  <c r="A485" i="160"/>
  <c r="A484" i="160"/>
  <c r="A483" i="160"/>
  <c r="A482" i="160"/>
  <c r="A481" i="160"/>
  <c r="A480" i="160"/>
  <c r="A479" i="160"/>
  <c r="A478" i="160"/>
  <c r="A477" i="160"/>
  <c r="A476" i="160"/>
  <c r="A475" i="160"/>
  <c r="A474" i="160"/>
  <c r="A473" i="160"/>
  <c r="A472" i="160"/>
  <c r="A471" i="160"/>
  <c r="A470" i="160"/>
  <c r="A469" i="160"/>
  <c r="A468" i="160"/>
  <c r="A467" i="160"/>
  <c r="A466" i="160"/>
  <c r="A465" i="160"/>
  <c r="A464" i="160"/>
  <c r="A463" i="160"/>
  <c r="A462" i="160"/>
  <c r="A461" i="160"/>
  <c r="A460" i="160"/>
  <c r="A459" i="160"/>
  <c r="A458" i="160"/>
  <c r="A457" i="160"/>
  <c r="A456" i="160"/>
  <c r="A455" i="160"/>
  <c r="A454" i="160"/>
  <c r="A453" i="160"/>
  <c r="A452" i="160"/>
  <c r="A451" i="160"/>
  <c r="A450" i="160"/>
  <c r="A449" i="160"/>
  <c r="A448" i="160"/>
  <c r="A447" i="160"/>
  <c r="A446" i="160"/>
  <c r="A445" i="160"/>
  <c r="A444" i="160"/>
  <c r="A443" i="160"/>
  <c r="A442" i="160"/>
  <c r="A441" i="160"/>
  <c r="A440" i="160"/>
  <c r="A439" i="160"/>
  <c r="A438" i="160"/>
  <c r="A437" i="160"/>
  <c r="A436" i="160"/>
  <c r="A435" i="160"/>
  <c r="A434" i="160"/>
  <c r="A433" i="160"/>
  <c r="A432" i="160"/>
  <c r="A431" i="160"/>
  <c r="A430" i="160"/>
  <c r="A429" i="160"/>
  <c r="A428" i="160"/>
  <c r="A427" i="160"/>
  <c r="A426" i="160"/>
  <c r="A425" i="160"/>
  <c r="A424" i="160"/>
  <c r="A423" i="160"/>
  <c r="A422" i="160"/>
  <c r="A421" i="160"/>
  <c r="A420" i="160"/>
  <c r="A419" i="160"/>
  <c r="A418" i="160"/>
  <c r="A417" i="160"/>
  <c r="A416" i="160"/>
  <c r="A415" i="160"/>
  <c r="A414" i="160"/>
  <c r="A413" i="160"/>
  <c r="A412" i="160"/>
  <c r="A411" i="160"/>
  <c r="A410" i="160"/>
  <c r="A409" i="160"/>
  <c r="A408" i="160"/>
  <c r="A407" i="160"/>
  <c r="A406" i="160"/>
  <c r="A405" i="160"/>
  <c r="A404" i="160"/>
  <c r="A403" i="160"/>
  <c r="A402" i="160"/>
  <c r="A401" i="160"/>
  <c r="A400" i="160"/>
  <c r="A399" i="160"/>
  <c r="A398" i="160"/>
  <c r="A397" i="160"/>
  <c r="A396" i="160"/>
  <c r="A395" i="160"/>
  <c r="A394" i="160"/>
  <c r="A393" i="160"/>
  <c r="A392" i="160"/>
  <c r="A391" i="160"/>
  <c r="A390" i="160"/>
  <c r="A389" i="160"/>
  <c r="A388" i="160"/>
  <c r="A387" i="160"/>
  <c r="A386" i="160"/>
  <c r="A385" i="160"/>
  <c r="A384" i="160"/>
  <c r="A383" i="160"/>
  <c r="A382" i="160"/>
  <c r="A381" i="160"/>
  <c r="A380" i="160"/>
  <c r="A379" i="160"/>
  <c r="A378" i="160"/>
  <c r="A377" i="160"/>
  <c r="A376" i="160"/>
  <c r="A375" i="160"/>
  <c r="A374" i="160"/>
  <c r="A373" i="160"/>
  <c r="A372" i="160"/>
  <c r="A371" i="160"/>
  <c r="A370" i="160"/>
  <c r="A369" i="160"/>
  <c r="A368" i="160"/>
  <c r="A367" i="160"/>
  <c r="A366" i="160"/>
  <c r="A365" i="160"/>
  <c r="A364" i="160"/>
  <c r="A363" i="160"/>
  <c r="A362" i="160"/>
  <c r="A361" i="160"/>
  <c r="A360" i="160"/>
  <c r="A359" i="160"/>
  <c r="A358" i="160"/>
  <c r="A357" i="160"/>
  <c r="A356" i="160"/>
  <c r="A355" i="160"/>
  <c r="A354" i="160"/>
  <c r="A353" i="160"/>
  <c r="A352" i="160"/>
  <c r="A351" i="160"/>
  <c r="A350" i="160"/>
  <c r="A349" i="160"/>
  <c r="A348" i="160"/>
  <c r="A347" i="160"/>
  <c r="A346" i="160"/>
  <c r="A345" i="160"/>
  <c r="A344" i="160"/>
  <c r="A343" i="160"/>
  <c r="A342" i="160"/>
  <c r="A341" i="160"/>
  <c r="A340" i="160"/>
  <c r="A339" i="160"/>
  <c r="A338" i="160"/>
  <c r="A337" i="160"/>
  <c r="A336" i="160"/>
  <c r="A335" i="160"/>
  <c r="A334" i="160"/>
  <c r="A333" i="160"/>
  <c r="A332" i="160"/>
  <c r="A331" i="160"/>
  <c r="A330" i="160"/>
  <c r="A329" i="160"/>
  <c r="A328" i="160"/>
  <c r="A327" i="160"/>
  <c r="A326" i="160"/>
  <c r="A325" i="160"/>
  <c r="A324" i="160"/>
  <c r="A323" i="160"/>
  <c r="A322" i="160"/>
  <c r="A321" i="160"/>
  <c r="A320" i="160"/>
  <c r="A319" i="160"/>
  <c r="A318" i="160"/>
  <c r="A317" i="160"/>
  <c r="A316" i="160"/>
  <c r="A315" i="160"/>
  <c r="A314" i="160"/>
  <c r="A313" i="160"/>
  <c r="A312" i="160"/>
  <c r="A311" i="160"/>
  <c r="A310" i="160"/>
  <c r="A309" i="160"/>
  <c r="A308" i="160"/>
  <c r="A307" i="160"/>
  <c r="A306" i="160"/>
  <c r="A305" i="160"/>
  <c r="A304" i="160"/>
  <c r="A303" i="160"/>
  <c r="A302" i="160"/>
  <c r="A301" i="160"/>
  <c r="A300" i="160"/>
  <c r="A299" i="160"/>
  <c r="A298" i="160"/>
  <c r="A297" i="160"/>
  <c r="A296" i="160"/>
  <c r="A295" i="160"/>
  <c r="A294" i="160"/>
  <c r="A293" i="160"/>
  <c r="A292" i="160"/>
  <c r="A291" i="160"/>
  <c r="A290" i="160"/>
  <c r="A289" i="160"/>
  <c r="A288" i="160"/>
  <c r="A287" i="160"/>
  <c r="A286" i="160"/>
  <c r="A285" i="160"/>
  <c r="A284" i="160"/>
  <c r="A283" i="160"/>
  <c r="A282" i="160"/>
  <c r="A281" i="160"/>
  <c r="A280" i="160"/>
  <c r="A279" i="160"/>
  <c r="A278" i="160"/>
  <c r="A277" i="160"/>
  <c r="A276" i="160"/>
  <c r="A275" i="160"/>
  <c r="A274" i="160"/>
  <c r="A273" i="160"/>
  <c r="A272" i="160"/>
  <c r="A271" i="160"/>
  <c r="A270" i="160"/>
  <c r="A269" i="160"/>
  <c r="A268" i="160"/>
  <c r="A267" i="160"/>
  <c r="A266" i="160"/>
  <c r="A265" i="160"/>
  <c r="A264" i="160"/>
  <c r="A263" i="160"/>
  <c r="A262" i="160"/>
  <c r="A261" i="160"/>
  <c r="A260" i="160"/>
  <c r="A259" i="160"/>
  <c r="A258" i="160"/>
  <c r="A257" i="160"/>
  <c r="A256" i="160"/>
  <c r="A255" i="160"/>
  <c r="A254" i="160"/>
  <c r="A253" i="160"/>
  <c r="A252" i="160"/>
  <c r="A251" i="160"/>
  <c r="A250" i="160"/>
  <c r="A249" i="160"/>
  <c r="A248" i="160"/>
  <c r="A247" i="160"/>
  <c r="A246" i="160"/>
  <c r="A245" i="160"/>
  <c r="A244" i="160"/>
  <c r="A243" i="160"/>
  <c r="A242" i="160"/>
  <c r="A241" i="160"/>
  <c r="A240" i="160"/>
  <c r="A239" i="160"/>
  <c r="A238" i="160"/>
  <c r="A237" i="160"/>
  <c r="A236" i="160"/>
  <c r="A235" i="160"/>
  <c r="A234" i="160"/>
  <c r="A233" i="160"/>
  <c r="A232" i="160"/>
  <c r="A231" i="160"/>
  <c r="A230" i="160"/>
  <c r="A229" i="160"/>
  <c r="A228" i="160"/>
  <c r="A227" i="160"/>
  <c r="A226" i="160"/>
  <c r="A225" i="160"/>
  <c r="A224" i="160"/>
  <c r="A223" i="160"/>
  <c r="A222" i="160"/>
  <c r="A221" i="160"/>
  <c r="A220" i="160"/>
  <c r="A219" i="160"/>
  <c r="A218" i="160"/>
  <c r="A217" i="160"/>
  <c r="A216" i="160"/>
  <c r="A215" i="160"/>
  <c r="A214" i="160"/>
  <c r="A213" i="160"/>
  <c r="A212" i="160"/>
  <c r="A211" i="160"/>
  <c r="A210" i="160"/>
  <c r="A209" i="160"/>
  <c r="A208" i="160"/>
  <c r="A207" i="160"/>
  <c r="A206" i="160"/>
  <c r="A205" i="160"/>
  <c r="A204" i="160"/>
  <c r="A203" i="160"/>
  <c r="A202" i="160"/>
  <c r="A201" i="160"/>
  <c r="A200" i="160"/>
  <c r="A199" i="160"/>
  <c r="A198" i="160"/>
  <c r="A197" i="160"/>
  <c r="A196" i="160"/>
  <c r="A195" i="160"/>
  <c r="A194" i="160"/>
  <c r="A193" i="160"/>
  <c r="A192" i="160"/>
  <c r="A191" i="160"/>
  <c r="A190" i="160"/>
  <c r="A189" i="160"/>
  <c r="A188" i="160"/>
  <c r="A187" i="160"/>
  <c r="A186" i="160"/>
  <c r="A185" i="160"/>
  <c r="A184" i="160"/>
  <c r="A183" i="160"/>
  <c r="A182" i="160"/>
  <c r="A181" i="160"/>
  <c r="A180" i="160"/>
  <c r="A179" i="160"/>
  <c r="A178" i="160"/>
  <c r="A177" i="160"/>
  <c r="A176" i="160"/>
  <c r="A175" i="160"/>
  <c r="A174" i="160"/>
  <c r="A173" i="160"/>
  <c r="A172" i="160"/>
  <c r="A171" i="160"/>
  <c r="A170" i="160"/>
  <c r="A169" i="160"/>
  <c r="A168" i="160"/>
  <c r="A167" i="160"/>
  <c r="A166" i="160"/>
  <c r="A165" i="160"/>
  <c r="A164" i="160"/>
  <c r="A163" i="160"/>
  <c r="A162" i="160"/>
  <c r="A161" i="160"/>
  <c r="A160" i="160"/>
  <c r="A159" i="160"/>
  <c r="A158" i="160"/>
  <c r="A157" i="160"/>
  <c r="A156" i="160"/>
  <c r="A155" i="160"/>
  <c r="A154" i="160"/>
  <c r="A153" i="160"/>
  <c r="A152" i="160"/>
  <c r="A151" i="160"/>
  <c r="A150" i="160"/>
  <c r="A149" i="160"/>
  <c r="A148" i="160"/>
  <c r="A147" i="160"/>
  <c r="A146" i="160"/>
  <c r="A145" i="160"/>
  <c r="A144" i="160"/>
  <c r="A143" i="160"/>
  <c r="A142" i="160"/>
  <c r="A141" i="160"/>
  <c r="A140" i="160"/>
  <c r="A139" i="160"/>
  <c r="A138" i="160"/>
  <c r="A137" i="160"/>
  <c r="A136" i="160"/>
  <c r="A135" i="160"/>
  <c r="A134" i="160"/>
  <c r="A133" i="160"/>
  <c r="A132" i="160"/>
  <c r="A131" i="160"/>
  <c r="A130" i="160"/>
  <c r="A129" i="160"/>
  <c r="A128" i="160"/>
  <c r="A127" i="160"/>
  <c r="A126" i="160"/>
  <c r="A125" i="160"/>
  <c r="A124" i="160"/>
  <c r="A123" i="160"/>
  <c r="A122" i="160"/>
  <c r="A121" i="160"/>
  <c r="A120" i="160"/>
  <c r="A119" i="160"/>
  <c r="A118" i="160"/>
  <c r="A117" i="160"/>
  <c r="A116" i="160"/>
  <c r="A115" i="160"/>
  <c r="A114" i="160"/>
  <c r="A113" i="160"/>
  <c r="A112" i="160"/>
  <c r="A111" i="160"/>
  <c r="A110" i="160"/>
  <c r="A109" i="160"/>
  <c r="A108" i="160"/>
  <c r="A107" i="160"/>
  <c r="A106" i="160"/>
  <c r="A105" i="160"/>
  <c r="A104" i="160"/>
  <c r="A103" i="160"/>
  <c r="A102" i="160"/>
  <c r="A101" i="160"/>
  <c r="A100" i="160"/>
  <c r="A99" i="160"/>
  <c r="A98" i="160"/>
  <c r="A97" i="160"/>
  <c r="A96" i="160"/>
  <c r="A95" i="160"/>
  <c r="A94" i="160"/>
  <c r="A93" i="160"/>
  <c r="A92" i="160"/>
  <c r="A91" i="160"/>
  <c r="A90" i="160"/>
  <c r="A89" i="160"/>
  <c r="A88" i="160"/>
  <c r="A87" i="160"/>
  <c r="A86" i="160"/>
  <c r="A85" i="160"/>
  <c r="A84" i="160"/>
  <c r="A83" i="160"/>
  <c r="A82" i="160"/>
  <c r="A81" i="160"/>
  <c r="A80" i="160"/>
  <c r="A79" i="160"/>
  <c r="A78" i="160"/>
  <c r="A77" i="160"/>
  <c r="A76" i="160"/>
  <c r="A75" i="160"/>
  <c r="A74" i="160"/>
  <c r="A73" i="160"/>
  <c r="A72" i="160"/>
  <c r="A71" i="160"/>
  <c r="A70" i="160"/>
  <c r="A69" i="160"/>
  <c r="A68" i="160"/>
  <c r="A67" i="160"/>
  <c r="A66" i="160"/>
  <c r="A65" i="160"/>
  <c r="A64" i="160"/>
  <c r="A63" i="160"/>
  <c r="A62" i="160"/>
  <c r="A61" i="160"/>
  <c r="A60" i="160"/>
  <c r="A59" i="160" l="1"/>
  <c r="A58" i="160"/>
  <c r="A57" i="160"/>
  <c r="A56" i="160"/>
  <c r="A55" i="160"/>
  <c r="A54" i="160"/>
  <c r="A53" i="160"/>
  <c r="A52" i="160"/>
  <c r="A51" i="160"/>
  <c r="A50" i="160"/>
  <c r="A49" i="160"/>
  <c r="A48" i="160"/>
  <c r="A47" i="160"/>
  <c r="A46" i="160"/>
  <c r="A45" i="160"/>
  <c r="A44" i="160"/>
  <c r="A43" i="160"/>
  <c r="A42" i="160"/>
  <c r="A41" i="160"/>
  <c r="A40" i="160"/>
  <c r="A39" i="160"/>
  <c r="A38" i="160"/>
  <c r="A37" i="160"/>
  <c r="A36" i="160"/>
  <c r="A35" i="160"/>
  <c r="A34" i="160"/>
  <c r="A33" i="160"/>
  <c r="A32" i="160"/>
  <c r="A31" i="160"/>
  <c r="A30" i="160"/>
  <c r="A29" i="160"/>
  <c r="A28" i="160"/>
  <c r="A27" i="160"/>
  <c r="A26" i="160"/>
  <c r="A25" i="160"/>
  <c r="A24" i="160"/>
  <c r="A23" i="160"/>
  <c r="A22" i="160"/>
  <c r="A21" i="160"/>
  <c r="A20" i="160"/>
  <c r="A19" i="160"/>
  <c r="A18" i="160"/>
  <c r="A17" i="160"/>
  <c r="A16" i="160"/>
  <c r="A15" i="160"/>
  <c r="A14" i="160"/>
  <c r="A13" i="160"/>
  <c r="A12" i="160"/>
  <c r="A11" i="160"/>
  <c r="A10" i="160"/>
  <c r="A9" i="160"/>
  <c r="A8" i="160"/>
  <c r="A7" i="160"/>
  <c r="A6" i="160"/>
  <c r="A5" i="160"/>
  <c r="A4" i="160"/>
  <c r="I6" i="161" l="1"/>
  <c r="J6" i="161"/>
  <c r="D6" i="161"/>
  <c r="O57" i="161"/>
  <c r="K43" i="161"/>
  <c r="M53" i="161"/>
  <c r="Q37" i="161"/>
  <c r="M16" i="161"/>
  <c r="K31" i="161"/>
  <c r="D57" i="161"/>
  <c r="T49" i="161"/>
  <c r="R42" i="161"/>
  <c r="Q41" i="161"/>
  <c r="S36" i="161"/>
  <c r="M30" i="161"/>
  <c r="L49" i="161"/>
  <c r="J38" i="161"/>
  <c r="G61" i="161"/>
  <c r="G49" i="161"/>
  <c r="F59" i="161"/>
  <c r="E45" i="161"/>
  <c r="M58" i="161"/>
  <c r="I18" i="161"/>
  <c r="H43" i="161"/>
  <c r="G57" i="161"/>
  <c r="E53" i="161"/>
  <c r="M24" i="161"/>
  <c r="K35" i="161"/>
  <c r="J7" i="161"/>
  <c r="T51" i="161"/>
  <c r="R44" i="161"/>
  <c r="P37" i="161"/>
  <c r="P31" i="161"/>
  <c r="Q25" i="161"/>
  <c r="O18" i="161"/>
  <c r="L30" i="161"/>
  <c r="T26" i="161"/>
  <c r="J23" i="161"/>
  <c r="F17" i="161"/>
  <c r="O14" i="161"/>
  <c r="D45" i="161"/>
  <c r="E60" i="161"/>
  <c r="C47" i="161"/>
  <c r="E57" i="161"/>
  <c r="K42" i="161"/>
  <c r="O23" i="161"/>
  <c r="C35" i="161"/>
  <c r="R58" i="161"/>
  <c r="P51" i="161"/>
  <c r="N44" i="161"/>
  <c r="O49" i="161"/>
  <c r="M45" i="161"/>
  <c r="O37" i="161"/>
  <c r="D53" i="161"/>
  <c r="F40" i="161"/>
  <c r="D33" i="161"/>
  <c r="Q52" i="161"/>
  <c r="T60" i="161"/>
  <c r="O48" i="161"/>
  <c r="S32" i="161"/>
  <c r="O38" i="161"/>
  <c r="J50" i="161"/>
  <c r="O61" i="161"/>
  <c r="N59" i="161"/>
  <c r="E31" i="161"/>
  <c r="C39" i="161"/>
  <c r="C19" i="161"/>
  <c r="P53" i="161"/>
  <c r="N46" i="161"/>
  <c r="L39" i="161"/>
  <c r="N32" i="161"/>
  <c r="M27" i="161"/>
  <c r="K20" i="161"/>
  <c r="H10" i="161"/>
  <c r="R27" i="161"/>
  <c r="H24" i="161"/>
  <c r="T18" i="161"/>
  <c r="H7" i="161"/>
  <c r="K25" i="161"/>
  <c r="I26" i="161"/>
  <c r="J52" i="161"/>
  <c r="G26" i="161"/>
  <c r="N23" i="161"/>
  <c r="C14" i="161"/>
  <c r="E61" i="161"/>
  <c r="C49" i="161"/>
  <c r="L59" i="161"/>
  <c r="Q45" i="161"/>
  <c r="K29" i="161"/>
  <c r="G44" i="161"/>
  <c r="M23" i="161"/>
  <c r="O12" i="161"/>
  <c r="O47" i="161"/>
  <c r="K44" i="161"/>
  <c r="C41" i="161"/>
  <c r="C23" i="161"/>
  <c r="P54" i="161"/>
  <c r="N47" i="161"/>
  <c r="L40" i="161"/>
  <c r="J33" i="161"/>
  <c r="C22" i="161"/>
  <c r="N28" i="161"/>
  <c r="L21" i="161"/>
  <c r="J12" i="161"/>
  <c r="S11" i="161"/>
  <c r="R6" i="162"/>
  <c r="V8" i="162"/>
  <c r="Z10" i="162"/>
  <c r="AD12" i="162"/>
  <c r="D15" i="162"/>
  <c r="M35" i="161"/>
  <c r="Q11" i="161"/>
  <c r="M43" i="161"/>
  <c r="E22" i="161"/>
  <c r="J47" i="161"/>
  <c r="F33" i="161"/>
  <c r="J28" i="161"/>
  <c r="T11" i="161"/>
  <c r="T6" i="162"/>
  <c r="AB10" i="162"/>
  <c r="F15" i="162"/>
  <c r="M20" i="162"/>
  <c r="T10" i="161"/>
  <c r="T31" i="161"/>
  <c r="F27" i="161"/>
  <c r="L9" i="161"/>
  <c r="I7" i="161"/>
  <c r="M52" i="161"/>
  <c r="H61" i="161"/>
  <c r="I49" i="161"/>
  <c r="M33" i="161"/>
  <c r="T37" i="161"/>
  <c r="L35" i="161"/>
  <c r="T13" i="161"/>
  <c r="Q54" i="161"/>
  <c r="M51" i="161"/>
  <c r="H12" i="161"/>
  <c r="E30" i="161"/>
  <c r="L56" i="161"/>
  <c r="J49" i="161"/>
  <c r="H42" i="161"/>
  <c r="F35" i="161"/>
  <c r="M25" i="161"/>
  <c r="J30" i="161"/>
  <c r="H23" i="161"/>
  <c r="T15" i="161"/>
  <c r="O13" i="161"/>
  <c r="B6" i="162"/>
  <c r="F8" i="162"/>
  <c r="J10" i="162"/>
  <c r="N12" i="162"/>
  <c r="R14" i="162"/>
  <c r="S50" i="161"/>
  <c r="J21" i="161"/>
  <c r="Q57" i="161"/>
  <c r="K33" i="161"/>
  <c r="T50" i="161"/>
  <c r="P36" i="161"/>
  <c r="L12" i="161"/>
  <c r="P17" i="161"/>
  <c r="E8" i="161"/>
  <c r="Z9" i="162"/>
  <c r="D14" i="162"/>
  <c r="K19" i="162"/>
  <c r="S23" i="162"/>
  <c r="U24" i="162"/>
  <c r="AE29" i="162"/>
  <c r="Y35" i="162"/>
  <c r="C6" i="162"/>
  <c r="G8" i="162"/>
  <c r="K10" i="162"/>
  <c r="O12" i="162"/>
  <c r="S14" i="162"/>
  <c r="Y17" i="162"/>
  <c r="J44" i="161"/>
  <c r="K21" i="161"/>
  <c r="J43" i="161"/>
  <c r="J24" i="161"/>
  <c r="Z7" i="162"/>
  <c r="C17" i="162"/>
  <c r="AA25" i="162"/>
  <c r="C36" i="162"/>
  <c r="I8" i="162"/>
  <c r="AC14" i="162"/>
  <c r="C26" i="162"/>
  <c r="O36" i="162"/>
  <c r="B18" i="162"/>
  <c r="J22" i="162"/>
  <c r="R26" i="162"/>
  <c r="Z30" i="162"/>
  <c r="O37" i="162"/>
  <c r="V33" i="162"/>
  <c r="AD37" i="162"/>
  <c r="H43" i="162"/>
  <c r="W43" i="162"/>
  <c r="H30" i="161"/>
  <c r="T38" i="161"/>
  <c r="F9" i="162"/>
  <c r="G27" i="162"/>
  <c r="C15" i="162"/>
  <c r="L22" i="162"/>
  <c r="X33" i="162"/>
  <c r="Y14" i="162"/>
  <c r="D32" i="162"/>
  <c r="C61" i="161"/>
  <c r="Q48" i="161"/>
  <c r="S58" i="161"/>
  <c r="O44" i="161"/>
  <c r="G27" i="161"/>
  <c r="Q36" i="161"/>
  <c r="P12" i="161"/>
  <c r="N52" i="161"/>
  <c r="L45" i="161"/>
  <c r="G53" i="161"/>
  <c r="E49" i="161"/>
  <c r="G41" i="161"/>
  <c r="R54" i="161"/>
  <c r="D41" i="161"/>
  <c r="T33" i="161"/>
  <c r="M54" i="161"/>
  <c r="R61" i="161"/>
  <c r="K50" i="161"/>
  <c r="O34" i="161"/>
  <c r="I47" i="161"/>
  <c r="T53" i="161"/>
  <c r="L33" i="161"/>
  <c r="J61" i="161"/>
  <c r="Q33" i="161"/>
  <c r="Q40" i="161"/>
  <c r="M22" i="161"/>
  <c r="N54" i="161"/>
  <c r="L47" i="161"/>
  <c r="J40" i="161"/>
  <c r="H33" i="161"/>
  <c r="K28" i="161"/>
  <c r="I21" i="161"/>
  <c r="D12" i="161"/>
  <c r="H28" i="161"/>
  <c r="P24" i="161"/>
  <c r="R19" i="161"/>
  <c r="D9" i="161"/>
  <c r="C58" i="161"/>
  <c r="E39" i="161"/>
  <c r="R48" i="161"/>
  <c r="O22" i="161"/>
  <c r="R21" i="161"/>
  <c r="G12" i="161"/>
  <c r="AC28" i="162"/>
  <c r="U33" i="162"/>
  <c r="F43" i="162"/>
  <c r="U7" i="162"/>
  <c r="Y9" i="162"/>
  <c r="AC11" i="162"/>
  <c r="C14" i="162"/>
  <c r="W16" i="162"/>
  <c r="C43" i="161"/>
  <c r="C56" i="161"/>
  <c r="L50" i="161"/>
  <c r="P10" i="161"/>
  <c r="O7" i="161"/>
  <c r="H14" i="162"/>
  <c r="W23" i="162"/>
  <c r="I32" i="162"/>
  <c r="G7" i="162"/>
  <c r="Y12" i="162"/>
  <c r="AC23" i="162"/>
  <c r="O32" i="162"/>
  <c r="AD16" i="162"/>
  <c r="H21" i="162"/>
  <c r="P25" i="162"/>
  <c r="X29" i="162"/>
  <c r="K35" i="162"/>
  <c r="V12" i="164"/>
  <c r="AB36" i="162"/>
  <c r="F41" i="162"/>
  <c r="U42" i="162"/>
  <c r="S7" i="164"/>
  <c r="F53" i="161"/>
  <c r="I10" i="161"/>
  <c r="AC22" i="162"/>
  <c r="O9" i="162"/>
  <c r="D18" i="162"/>
  <c r="S37" i="162"/>
  <c r="Y43" i="162"/>
  <c r="R23" i="162"/>
  <c r="T6" i="161"/>
  <c r="G45" i="161"/>
  <c r="M39" i="161"/>
  <c r="G33" i="161"/>
  <c r="R50" i="161"/>
  <c r="E46" i="161"/>
  <c r="E34" i="161"/>
  <c r="H39" i="161"/>
  <c r="C51" i="161"/>
  <c r="S46" i="161"/>
  <c r="M31" i="161"/>
  <c r="S59" i="161"/>
  <c r="E28" i="161"/>
  <c r="L14" i="161"/>
  <c r="P45" i="161"/>
  <c r="F32" i="161"/>
  <c r="M19" i="161"/>
  <c r="J27" i="161"/>
  <c r="D18" i="161"/>
  <c r="F9" i="161"/>
  <c r="P41" i="161"/>
  <c r="H18" i="161"/>
  <c r="S57" i="161"/>
  <c r="O54" i="161"/>
  <c r="G6" i="161"/>
  <c r="Q18" i="161"/>
  <c r="R25" i="161"/>
  <c r="N60" i="161"/>
  <c r="O35" i="161"/>
  <c r="D52" i="161"/>
  <c r="R37" i="161"/>
  <c r="O16" i="161"/>
  <c r="R18" i="161"/>
  <c r="G9" i="161"/>
  <c r="P9" i="162"/>
  <c r="X13" i="162"/>
  <c r="P33" i="161"/>
  <c r="L10" i="161"/>
  <c r="D42" i="161"/>
  <c r="D23" i="161"/>
  <c r="H8" i="162"/>
  <c r="W17" i="162"/>
  <c r="I26" i="162"/>
  <c r="AA36" i="162"/>
  <c r="W12" i="162"/>
  <c r="O39" i="161"/>
  <c r="M18" i="162"/>
  <c r="K16" i="162"/>
  <c r="Z22" i="162"/>
  <c r="H34" i="162"/>
  <c r="S8" i="161"/>
  <c r="AC21" i="162"/>
  <c r="S61" i="161"/>
  <c r="M50" i="161"/>
  <c r="R59" i="161"/>
  <c r="K46" i="161"/>
  <c r="O30" i="161"/>
  <c r="M38" i="161"/>
  <c r="E18" i="161"/>
  <c r="L53" i="161"/>
  <c r="J46" i="161"/>
  <c r="Q56" i="161"/>
  <c r="O52" i="161"/>
  <c r="F13" i="161"/>
  <c r="N56" i="161"/>
  <c r="J42" i="161"/>
  <c r="R34" i="161"/>
  <c r="I56" i="161"/>
  <c r="S40" i="161"/>
  <c r="G52" i="161"/>
  <c r="K36" i="161"/>
  <c r="K54" i="161"/>
  <c r="L57" i="161"/>
  <c r="H35" i="161"/>
  <c r="O42" i="161"/>
  <c r="I37" i="161"/>
  <c r="M42" i="161"/>
  <c r="E26" i="161"/>
  <c r="L55" i="161"/>
  <c r="J48" i="161"/>
  <c r="H41" i="161"/>
  <c r="F34" i="161"/>
  <c r="I29" i="161"/>
  <c r="G22" i="161"/>
  <c r="R13" i="161"/>
  <c r="P28" i="161"/>
  <c r="F25" i="161"/>
  <c r="P20" i="161"/>
  <c r="R10" i="161"/>
  <c r="M60" i="161"/>
  <c r="S54" i="161"/>
  <c r="E54" i="161"/>
  <c r="N61" i="161"/>
  <c r="C50" i="161"/>
  <c r="G34" i="161"/>
  <c r="E42" i="161"/>
  <c r="G25" i="161"/>
  <c r="H55" i="161"/>
  <c r="F48" i="161"/>
  <c r="K61" i="161"/>
  <c r="J59" i="161"/>
  <c r="C29" i="161"/>
  <c r="H16" i="161"/>
  <c r="T45" i="161"/>
  <c r="N36" i="161"/>
  <c r="K59" i="161"/>
  <c r="O45" i="161"/>
  <c r="Q55" i="161"/>
  <c r="C40" i="161"/>
  <c r="I44" i="161"/>
  <c r="I32" i="161"/>
  <c r="R38" i="161"/>
  <c r="E50" i="161"/>
  <c r="C46" i="161"/>
  <c r="K17" i="161"/>
  <c r="S31" i="161"/>
  <c r="H57" i="161"/>
  <c r="F50" i="161"/>
  <c r="D43" i="161"/>
  <c r="T35" i="161"/>
  <c r="R30" i="161"/>
  <c r="C24" i="161"/>
  <c r="S16" i="161"/>
  <c r="N29" i="161"/>
  <c r="D26" i="161"/>
  <c r="L22" i="161"/>
  <c r="J14" i="161"/>
  <c r="S12" i="161"/>
  <c r="C59" i="161"/>
  <c r="I36" i="161"/>
  <c r="F38" i="161"/>
  <c r="N7" i="161"/>
  <c r="L16" i="161"/>
  <c r="E9" i="161"/>
  <c r="E56" i="161"/>
  <c r="K40" i="161"/>
  <c r="S52" i="161"/>
  <c r="E37" i="161"/>
  <c r="E6" i="161"/>
  <c r="P49" i="161"/>
  <c r="H22" i="161"/>
  <c r="K60" i="161"/>
  <c r="O58" i="161"/>
  <c r="Q26" i="161"/>
  <c r="S33" i="161"/>
  <c r="H58" i="161"/>
  <c r="F51" i="161"/>
  <c r="D44" i="161"/>
  <c r="T36" i="161"/>
  <c r="E29" i="161"/>
  <c r="J13" i="161"/>
  <c r="D25" i="161"/>
  <c r="T17" i="161"/>
  <c r="K15" i="161"/>
  <c r="I8" i="161"/>
  <c r="T7" i="162"/>
  <c r="X9" i="162"/>
  <c r="AB11" i="162"/>
  <c r="B14" i="162"/>
  <c r="U16" i="162"/>
  <c r="Q21" i="161"/>
  <c r="Q46" i="161"/>
  <c r="M40" i="161"/>
  <c r="L54" i="161"/>
  <c r="H40" i="161"/>
  <c r="M21" i="161"/>
  <c r="H21" i="161"/>
  <c r="O11" i="161"/>
  <c r="X8" i="162"/>
  <c r="B13" i="162"/>
  <c r="I18" i="162"/>
  <c r="Q22" i="162"/>
  <c r="H45" i="161"/>
  <c r="E19" i="161"/>
  <c r="D20" i="161"/>
  <c r="S10" i="161"/>
  <c r="I59" i="161"/>
  <c r="K45" i="161"/>
  <c r="K56" i="161"/>
  <c r="E41" i="161"/>
  <c r="I22" i="161"/>
  <c r="C31" i="161"/>
  <c r="J29" i="161"/>
  <c r="K8" i="161"/>
  <c r="K6" i="161"/>
  <c r="Q35" i="161"/>
  <c r="K37" i="161"/>
  <c r="J15" i="161"/>
  <c r="T52" i="161"/>
  <c r="R45" i="161"/>
  <c r="P38" i="161"/>
  <c r="N31" i="161"/>
  <c r="K18" i="161"/>
  <c r="R26" i="161"/>
  <c r="P19" i="161"/>
  <c r="R8" i="161"/>
  <c r="E10" i="161"/>
  <c r="D7" i="162"/>
  <c r="H9" i="162"/>
  <c r="L11" i="162"/>
  <c r="P13" i="162"/>
  <c r="T15" i="162"/>
  <c r="T47" i="161"/>
  <c r="C60" i="161"/>
  <c r="C25" i="161"/>
  <c r="D58" i="161"/>
  <c r="R43" i="161"/>
  <c r="O28" i="161"/>
  <c r="R24" i="161"/>
  <c r="G15" i="161"/>
  <c r="V7" i="162"/>
  <c r="AD11" i="162"/>
  <c r="Y16" i="162"/>
  <c r="O21" i="162"/>
  <c r="W25" i="162"/>
  <c r="AA27" i="162"/>
  <c r="E32" i="162"/>
  <c r="C40" i="162"/>
  <c r="E7" i="162"/>
  <c r="I9" i="162"/>
  <c r="M11" i="162"/>
  <c r="Q13" i="162"/>
  <c r="U15" i="162"/>
  <c r="AC19" i="162"/>
  <c r="E59" i="161"/>
  <c r="N57" i="161"/>
  <c r="Q27" i="161"/>
  <c r="Q14" i="161"/>
  <c r="D12" i="162"/>
  <c r="S21" i="162"/>
  <c r="E30" i="162"/>
  <c r="E6" i="162"/>
  <c r="U10" i="162"/>
  <c r="Y21" i="162"/>
  <c r="K30" i="162"/>
  <c r="AB15" i="162"/>
  <c r="F20" i="162"/>
  <c r="N24" i="162"/>
  <c r="V28" i="162"/>
  <c r="G33" i="162"/>
  <c r="H42" i="162"/>
  <c r="Z35" i="162"/>
  <c r="D40" i="162"/>
  <c r="S41" i="162"/>
  <c r="U9" i="164"/>
  <c r="S37" i="161"/>
  <c r="T19" i="161"/>
  <c r="U18" i="162"/>
  <c r="AA40" i="162"/>
  <c r="W36" i="162"/>
  <c r="AB30" i="162"/>
  <c r="L43" i="162"/>
  <c r="Z41" i="162"/>
  <c r="AD47" i="162"/>
  <c r="S55" i="161"/>
  <c r="M6" i="161"/>
  <c r="Q51" i="161"/>
  <c r="C36" i="161"/>
  <c r="N9" i="161"/>
  <c r="Q28" i="161"/>
  <c r="F56" i="161"/>
  <c r="D49" i="161"/>
  <c r="T41" i="161"/>
  <c r="F61" i="161"/>
  <c r="I33" i="161"/>
  <c r="K23" i="161"/>
  <c r="P47" i="161"/>
  <c r="L37" i="161"/>
  <c r="I60" i="161"/>
  <c r="K47" i="161"/>
  <c r="M57" i="161"/>
  <c r="I43" i="161"/>
  <c r="K51" i="161"/>
  <c r="K39" i="161"/>
  <c r="N40" i="161"/>
  <c r="O53" i="161"/>
  <c r="M49" i="161"/>
  <c r="C21" i="161"/>
  <c r="O33" i="161"/>
  <c r="F58" i="161"/>
  <c r="D51" i="161"/>
  <c r="T43" i="161"/>
  <c r="R36" i="161"/>
  <c r="H31" i="161"/>
  <c r="S24" i="161"/>
  <c r="Q17" i="161"/>
  <c r="D30" i="161"/>
  <c r="L26" i="161"/>
  <c r="T22" i="161"/>
  <c r="F16" i="161"/>
  <c r="Q13" i="161"/>
  <c r="F36" i="161"/>
  <c r="S27" i="161"/>
  <c r="N34" i="161"/>
  <c r="T28" i="161"/>
  <c r="D13" i="161"/>
  <c r="Y26" i="162"/>
  <c r="C31" i="162"/>
  <c r="AC37" i="162"/>
  <c r="S6" i="162"/>
  <c r="W8" i="162"/>
  <c r="AA10" i="162"/>
  <c r="AE12" i="162"/>
  <c r="E15" i="162"/>
  <c r="AA18" i="162"/>
  <c r="N19" i="161"/>
  <c r="M32" i="161"/>
  <c r="H36" i="161"/>
  <c r="H17" i="161"/>
  <c r="AD9" i="162"/>
  <c r="O19" i="162"/>
  <c r="AE27" i="162"/>
  <c r="K40" i="162"/>
  <c r="K9" i="162"/>
  <c r="O18" i="162"/>
  <c r="G28" i="162"/>
  <c r="W40" i="162"/>
  <c r="D19" i="162"/>
  <c r="L23" i="162"/>
  <c r="T27" i="162"/>
  <c r="AB31" i="162"/>
  <c r="S39" i="162"/>
  <c r="X34" i="162"/>
  <c r="B39" i="162"/>
  <c r="V46" i="162"/>
  <c r="Y44" i="162"/>
  <c r="S6" i="161"/>
  <c r="S18" i="161"/>
  <c r="N13" i="162"/>
  <c r="O31" i="162"/>
  <c r="G26" i="162"/>
  <c r="T26" i="162"/>
  <c r="B38" i="162"/>
  <c r="AC25" i="162"/>
  <c r="AD34" i="162"/>
  <c r="G59" i="161"/>
  <c r="I55" i="161"/>
  <c r="E20" i="161"/>
  <c r="T57" i="161"/>
  <c r="P43" i="161"/>
  <c r="O40" i="161"/>
  <c r="H51" i="161"/>
  <c r="H6" i="161"/>
  <c r="D60" i="161"/>
  <c r="L6" i="161"/>
  <c r="R46" i="161"/>
  <c r="O56" i="161"/>
  <c r="G37" i="161"/>
  <c r="R52" i="161"/>
  <c r="N38" i="161"/>
  <c r="O26" i="161"/>
  <c r="L8" i="161"/>
  <c r="R23" i="161"/>
  <c r="M15" i="161"/>
  <c r="R7" i="161"/>
  <c r="P14" i="161"/>
  <c r="C10" i="161"/>
  <c r="O43" i="161"/>
  <c r="G8" i="161"/>
  <c r="S38" i="161"/>
  <c r="R56" i="161"/>
  <c r="N6" i="161"/>
  <c r="G32" i="161"/>
  <c r="H8" i="161"/>
  <c r="T44" i="161"/>
  <c r="P30" i="161"/>
  <c r="T25" i="161"/>
  <c r="I16" i="161"/>
  <c r="L7" i="162"/>
  <c r="T11" i="162"/>
  <c r="E16" i="162"/>
  <c r="S53" i="161"/>
  <c r="H56" i="161"/>
  <c r="E25" i="161"/>
  <c r="K13" i="161"/>
  <c r="P12" i="162"/>
  <c r="AE21" i="162"/>
  <c r="Q30" i="162"/>
  <c r="O8" i="162"/>
  <c r="K18" i="162"/>
  <c r="R20" i="161"/>
  <c r="G38" i="162"/>
  <c r="S38" i="162"/>
  <c r="L31" i="162"/>
  <c r="J44" i="162"/>
  <c r="J11" i="162"/>
  <c r="AB35" i="162"/>
  <c r="AE39" i="162"/>
  <c r="N17" i="161"/>
  <c r="E15" i="161"/>
  <c r="F52" i="161"/>
  <c r="S39" i="161"/>
  <c r="G60" i="161"/>
  <c r="I35" i="161"/>
  <c r="N42" i="161"/>
  <c r="I58" i="161"/>
  <c r="O19" i="161"/>
  <c r="J57" i="161"/>
  <c r="F43" i="161"/>
  <c r="I27" i="161"/>
  <c r="F24" i="161"/>
  <c r="M14" i="161"/>
  <c r="AB7" i="162"/>
  <c r="F12" i="162"/>
  <c r="G17" i="162"/>
  <c r="T61" i="161"/>
  <c r="P52" i="161"/>
  <c r="C18" i="161"/>
  <c r="S9" i="161"/>
  <c r="R13" i="162"/>
  <c r="C23" i="162"/>
  <c r="S31" i="162"/>
  <c r="AA6" i="162"/>
  <c r="E11" i="162"/>
  <c r="M15" i="162"/>
  <c r="O10" i="161"/>
  <c r="P32" i="161"/>
  <c r="B11" i="162"/>
  <c r="C29" i="162"/>
  <c r="AA9" i="162"/>
  <c r="I29" i="162"/>
  <c r="T19" i="162"/>
  <c r="F28" i="162"/>
  <c r="U40" i="162"/>
  <c r="R39" i="162"/>
  <c r="U46" i="162"/>
  <c r="D27" i="161"/>
  <c r="O34" i="162"/>
  <c r="AA9" i="164"/>
  <c r="L13" i="161"/>
  <c r="S51" i="161"/>
  <c r="J36" i="161"/>
  <c r="R29" i="161"/>
  <c r="R14" i="161"/>
  <c r="O8" i="161"/>
  <c r="G55" i="161"/>
  <c r="O6" i="161"/>
  <c r="C52" i="161"/>
  <c r="G36" i="161"/>
  <c r="E35" i="161"/>
  <c r="F46" i="161"/>
  <c r="L20" i="161"/>
  <c r="M59" i="161"/>
  <c r="S56" i="161"/>
  <c r="G23" i="161"/>
  <c r="C33" i="161"/>
  <c r="R57" i="161"/>
  <c r="P50" i="161"/>
  <c r="N43" i="161"/>
  <c r="L36" i="161"/>
  <c r="G28" i="161"/>
  <c r="N11" i="161"/>
  <c r="N24" i="161"/>
  <c r="L17" i="161"/>
  <c r="C15" i="161"/>
  <c r="S7" i="161"/>
  <c r="X7" i="162"/>
  <c r="AB9" i="162"/>
  <c r="B12" i="162"/>
  <c r="F14" i="162"/>
  <c r="AC16" i="162"/>
  <c r="T12" i="161"/>
  <c r="E43" i="161"/>
  <c r="Q38" i="161"/>
  <c r="N53" i="161"/>
  <c r="J39" i="161"/>
  <c r="Q19" i="161"/>
  <c r="J20" i="161"/>
  <c r="Q10" i="161"/>
  <c r="B9" i="162"/>
  <c r="J13" i="162"/>
  <c r="Q18" i="162"/>
  <c r="Y22" i="162"/>
  <c r="C27" i="162"/>
  <c r="K31" i="162"/>
  <c r="O38" i="162"/>
  <c r="W6" i="162"/>
  <c r="AA8" i="162"/>
  <c r="AE10" i="162"/>
  <c r="E13" i="162"/>
  <c r="I15" i="162"/>
  <c r="E19" i="162"/>
  <c r="N8" i="161"/>
  <c r="K27" i="161"/>
  <c r="L34" i="161"/>
  <c r="N14" i="161"/>
  <c r="P10" i="162"/>
  <c r="AE19" i="162"/>
  <c r="Q28" i="162"/>
  <c r="R41" i="162"/>
  <c r="S9" i="162"/>
  <c r="Q19" i="162"/>
  <c r="W28" i="162"/>
  <c r="L42" i="162"/>
  <c r="L19" i="162"/>
  <c r="T23" i="162"/>
  <c r="AB27" i="162"/>
  <c r="F32" i="162"/>
  <c r="E40" i="162"/>
  <c r="B35" i="162"/>
  <c r="J39" i="162"/>
  <c r="V9" i="164"/>
  <c r="E45" i="162"/>
  <c r="K52" i="161"/>
  <c r="F7" i="161"/>
  <c r="P14" i="162"/>
  <c r="Q32" i="162"/>
  <c r="K28" i="162"/>
  <c r="V27" i="162"/>
  <c r="D39" i="162"/>
  <c r="C28" i="162"/>
  <c r="D37" i="162"/>
  <c r="C13" i="162"/>
  <c r="P16" i="161"/>
  <c r="T39" i="161"/>
  <c r="J17" i="161"/>
  <c r="C57" i="161"/>
  <c r="Q53" i="161"/>
  <c r="C17" i="161"/>
  <c r="D24" i="161"/>
  <c r="P59" i="161"/>
  <c r="Q34" i="161"/>
  <c r="N51" i="161"/>
  <c r="J37" i="161"/>
  <c r="F15" i="161"/>
  <c r="J18" i="161"/>
  <c r="Q8" i="161"/>
  <c r="T9" i="162"/>
  <c r="AB13" i="162"/>
  <c r="S28" i="161"/>
  <c r="I42" i="161"/>
  <c r="F41" i="161"/>
  <c r="F22" i="161"/>
  <c r="P8" i="162"/>
  <c r="AE17" i="162"/>
  <c r="Q26" i="162"/>
  <c r="M37" i="162"/>
  <c r="S8" i="162"/>
  <c r="AA12" i="162"/>
  <c r="S18" i="162"/>
  <c r="E36" i="161"/>
  <c r="D19" i="161"/>
  <c r="AC18" i="162"/>
  <c r="I39" i="162"/>
  <c r="M17" i="162"/>
  <c r="U39" i="162"/>
  <c r="D23" i="162"/>
  <c r="T31" i="162"/>
  <c r="P34" i="162"/>
  <c r="Z44" i="162"/>
  <c r="O55" i="161"/>
  <c r="L12" i="162"/>
  <c r="C24" i="162"/>
  <c r="AD36" i="162"/>
  <c r="Z32" i="162"/>
  <c r="Y15" i="162"/>
  <c r="K6" i="162"/>
  <c r="S10" i="162"/>
  <c r="AA14" i="162"/>
  <c r="G18" i="161"/>
  <c r="R39" i="161"/>
  <c r="AB8" i="162"/>
  <c r="AC26" i="162"/>
  <c r="Y8" i="162"/>
  <c r="E27" i="162"/>
  <c r="R18" i="162"/>
  <c r="D27" i="162"/>
  <c r="Q38" i="162"/>
  <c r="P38" i="162"/>
  <c r="I44" i="162"/>
  <c r="R31" i="161"/>
  <c r="K29" i="162"/>
  <c r="P24" i="162"/>
  <c r="U21" i="162"/>
  <c r="F21" i="161"/>
  <c r="P11" i="161"/>
  <c r="M11" i="161"/>
  <c r="L60" i="161"/>
  <c r="F54" i="161"/>
  <c r="G58" i="161"/>
  <c r="C27" i="161"/>
  <c r="P18" i="161"/>
  <c r="E55" i="161"/>
  <c r="E32" i="161"/>
  <c r="H50" i="161"/>
  <c r="D36" i="161"/>
  <c r="R9" i="161"/>
  <c r="D17" i="161"/>
  <c r="K7" i="161"/>
  <c r="B10" i="162"/>
  <c r="J14" i="162"/>
  <c r="L28" i="161"/>
  <c r="C37" i="161"/>
  <c r="L38" i="161"/>
  <c r="L19" i="161"/>
  <c r="J9" i="162"/>
  <c r="Y18" i="162"/>
  <c r="K27" i="162"/>
  <c r="AE38" i="162"/>
  <c r="AE8" i="162"/>
  <c r="I13" i="162"/>
  <c r="M19" i="162"/>
  <c r="I20" i="161"/>
  <c r="D11" i="161"/>
  <c r="Q20" i="162"/>
  <c r="V43" i="162"/>
  <c r="S20" i="162"/>
  <c r="P44" i="162"/>
  <c r="AB23" i="162"/>
  <c r="N32" i="162"/>
  <c r="J35" i="162"/>
  <c r="T12" i="164"/>
  <c r="O36" i="161"/>
  <c r="R15" i="162"/>
  <c r="H20" i="162"/>
  <c r="D22" i="161"/>
  <c r="K12" i="161"/>
  <c r="P57" i="161"/>
  <c r="K24" i="161"/>
  <c r="P22" i="161"/>
  <c r="E13" i="161"/>
  <c r="O60" i="161"/>
  <c r="E48" i="161"/>
  <c r="D59" i="161"/>
  <c r="S44" i="161"/>
  <c r="O27" i="161"/>
  <c r="S29" i="161"/>
  <c r="C20" i="161"/>
  <c r="E11" i="161"/>
  <c r="S45" i="161"/>
  <c r="C42" i="161"/>
  <c r="E40" i="161"/>
  <c r="G21" i="161"/>
  <c r="H54" i="161"/>
  <c r="F47" i="161"/>
  <c r="D40" i="161"/>
  <c r="T32" i="161"/>
  <c r="E21" i="161"/>
  <c r="F28" i="161"/>
  <c r="D21" i="161"/>
  <c r="L11" i="161"/>
  <c r="K11" i="161"/>
  <c r="V6" i="162"/>
  <c r="Z8" i="162"/>
  <c r="AD10" i="162"/>
  <c r="D13" i="162"/>
  <c r="H15" i="162"/>
  <c r="O41" i="161"/>
  <c r="Q9" i="161"/>
  <c r="K38" i="161"/>
  <c r="M18" i="161"/>
  <c r="L46" i="161"/>
  <c r="H32" i="161"/>
  <c r="L27" i="161"/>
  <c r="F10" i="161"/>
  <c r="AB6" i="162"/>
  <c r="F11" i="162"/>
  <c r="N15" i="162"/>
  <c r="U20" i="162"/>
  <c r="AC24" i="162"/>
  <c r="G29" i="162"/>
  <c r="G34" i="162"/>
  <c r="H44" i="162"/>
  <c r="Y7" i="162"/>
  <c r="AC9" i="162"/>
  <c r="C12" i="162"/>
  <c r="G14" i="162"/>
  <c r="AE16" i="162"/>
  <c r="K55" i="161"/>
  <c r="S48" i="161"/>
  <c r="P48" i="161"/>
  <c r="P29" i="161"/>
  <c r="H6" i="162"/>
  <c r="X14" i="162"/>
  <c r="I24" i="162"/>
  <c r="AA32" i="162"/>
  <c r="O7" i="162"/>
  <c r="K13" i="162"/>
  <c r="O24" i="162"/>
  <c r="I33" i="162"/>
  <c r="H17" i="162"/>
  <c r="P21" i="162"/>
  <c r="X25" i="162"/>
  <c r="B30" i="162"/>
  <c r="AA35" i="162"/>
  <c r="AB32" i="162"/>
  <c r="F37" i="162"/>
  <c r="T41" i="162"/>
  <c r="AC42" i="162"/>
  <c r="L41" i="161"/>
  <c r="N49" i="161"/>
  <c r="D7" i="161"/>
  <c r="AE23" i="162"/>
  <c r="Q10" i="162"/>
  <c r="F19" i="162"/>
  <c r="W39" i="162"/>
  <c r="AA44" i="162"/>
  <c r="V25" i="162"/>
  <c r="AC10" i="162"/>
  <c r="F40" i="162"/>
  <c r="P39" i="161"/>
  <c r="F11" i="161"/>
  <c r="M9" i="161"/>
  <c r="G42" i="161"/>
  <c r="C38" i="161"/>
  <c r="H53" i="161"/>
  <c r="I61" i="161"/>
  <c r="I30" i="161"/>
  <c r="P58" i="161"/>
  <c r="L44" i="161"/>
  <c r="C30" i="161"/>
  <c r="L25" i="161"/>
  <c r="S15" i="161"/>
  <c r="P7" i="162"/>
  <c r="X11" i="162"/>
  <c r="M16" i="162"/>
  <c r="I50" i="161"/>
  <c r="J55" i="161"/>
  <c r="I23" i="161"/>
  <c r="M12" i="161"/>
  <c r="X12" i="162"/>
  <c r="I22" i="162"/>
  <c r="Y30" i="162"/>
  <c r="O6" i="162"/>
  <c r="W10" i="162"/>
  <c r="AE14" i="162"/>
  <c r="P26" i="161"/>
  <c r="D38" i="161"/>
  <c r="N9" i="162"/>
  <c r="O27" i="162"/>
  <c r="C9" i="162"/>
  <c r="U27" i="162"/>
  <c r="Z18" i="162"/>
  <c r="L27" i="162"/>
  <c r="C39" i="162"/>
  <c r="X38" i="162"/>
  <c r="Q44" i="162"/>
  <c r="C26" i="161"/>
  <c r="M30" i="162"/>
  <c r="R25" i="162"/>
  <c r="Y23" i="162"/>
  <c r="Q12" i="162"/>
  <c r="S22" i="162"/>
  <c r="AA26" i="162"/>
  <c r="E31" i="162"/>
  <c r="C38" i="162"/>
  <c r="J16" i="162"/>
  <c r="N18" i="162"/>
  <c r="R20" i="162"/>
  <c r="V22" i="162"/>
  <c r="Z24" i="162"/>
  <c r="AD26" i="162"/>
  <c r="D29" i="162"/>
  <c r="H31" i="162"/>
  <c r="AE33" i="162"/>
  <c r="I38" i="162"/>
  <c r="Z43" i="162"/>
  <c r="D34" i="162"/>
  <c r="H36" i="162"/>
  <c r="L38" i="162"/>
  <c r="P40" i="162"/>
  <c r="B44" i="162"/>
  <c r="AE41" i="162"/>
  <c r="E44" i="162"/>
  <c r="U11" i="164"/>
  <c r="M13" i="161"/>
  <c r="S23" i="161"/>
  <c r="N33" i="161"/>
  <c r="R12" i="161"/>
  <c r="X10" i="162"/>
  <c r="I20" i="162"/>
  <c r="Y28" i="162"/>
  <c r="Y6" i="162"/>
  <c r="AA20" i="162"/>
  <c r="D45" i="162"/>
  <c r="AD23" i="162"/>
  <c r="P32" i="162"/>
  <c r="L35" i="162"/>
  <c r="AB12" i="164"/>
  <c r="K20" i="162"/>
  <c r="H18" i="162"/>
  <c r="AA37" i="162"/>
  <c r="AC43" i="162"/>
  <c r="S7" i="162"/>
  <c r="S15" i="162"/>
  <c r="Y37" i="162"/>
  <c r="T22" i="162"/>
  <c r="F31" i="162"/>
  <c r="B34" i="162"/>
  <c r="AB43" i="162"/>
  <c r="K15" i="162"/>
  <c r="V10" i="164"/>
  <c r="T32" i="162"/>
  <c r="I41" i="162"/>
  <c r="AD17" i="162"/>
  <c r="P26" i="162"/>
  <c r="K37" i="162"/>
  <c r="AB37" i="162"/>
  <c r="U43" i="162"/>
  <c r="E23" i="162"/>
  <c r="U31" i="162"/>
  <c r="R16" i="162"/>
  <c r="Z20" i="162"/>
  <c r="D25" i="162"/>
  <c r="L29" i="162"/>
  <c r="Q34" i="162"/>
  <c r="AB44" i="162"/>
  <c r="P36" i="162"/>
  <c r="X40" i="162"/>
  <c r="I42" i="162"/>
  <c r="AA12" i="164"/>
  <c r="L58" i="161"/>
  <c r="O15" i="161"/>
  <c r="K21" i="162"/>
  <c r="AA7" i="162"/>
  <c r="P16" i="162"/>
  <c r="R38" i="162"/>
  <c r="B36" i="162"/>
  <c r="U25" i="162"/>
  <c r="L26" i="162"/>
  <c r="X37" i="162"/>
  <c r="M25" i="162"/>
  <c r="N34" i="162"/>
  <c r="V21" i="162"/>
  <c r="D33" i="162"/>
  <c r="I52" i="161"/>
  <c r="P60" i="161"/>
  <c r="G48" i="161"/>
  <c r="K32" i="161"/>
  <c r="I40" i="161"/>
  <c r="O21" i="161"/>
  <c r="J54" i="161"/>
  <c r="H47" i="161"/>
  <c r="O59" i="161"/>
  <c r="G56" i="161"/>
  <c r="S21" i="161"/>
  <c r="J58" i="161"/>
  <c r="F44" i="161"/>
  <c r="P35" i="161"/>
  <c r="E58" i="161"/>
  <c r="S43" i="161"/>
  <c r="C54" i="161"/>
  <c r="G38" i="161"/>
  <c r="H60" i="161"/>
  <c r="S19" i="161"/>
  <c r="D37" i="161"/>
  <c r="M46" i="161"/>
  <c r="M41" i="161"/>
  <c r="J11" i="161"/>
  <c r="O29" i="161"/>
  <c r="J56" i="161"/>
  <c r="H49" i="161"/>
  <c r="F42" i="161"/>
  <c r="D35" i="161"/>
  <c r="G30" i="161"/>
  <c r="E23" i="161"/>
  <c r="N15" i="161"/>
  <c r="F29" i="161"/>
  <c r="N25" i="161"/>
  <c r="N21" i="161"/>
  <c r="N12" i="161"/>
  <c r="C12" i="161"/>
  <c r="Q44" i="161"/>
  <c r="T55" i="161"/>
  <c r="Q29" i="161"/>
  <c r="J25" i="161"/>
  <c r="Q15" i="161"/>
  <c r="F6" i="161"/>
  <c r="Q50" i="161"/>
  <c r="J60" i="161"/>
  <c r="M47" i="161"/>
  <c r="I54" i="161"/>
  <c r="E51" i="161"/>
  <c r="Q31" i="161"/>
  <c r="I48" i="161"/>
  <c r="N30" i="161"/>
  <c r="G16" i="161"/>
  <c r="G51" i="161"/>
  <c r="C48" i="161"/>
  <c r="Q42" i="161"/>
  <c r="M26" i="161"/>
  <c r="N55" i="161"/>
  <c r="L48" i="161"/>
  <c r="J41" i="161"/>
  <c r="H34" i="161"/>
  <c r="Q23" i="161"/>
  <c r="L29" i="161"/>
  <c r="J22" i="161"/>
  <c r="F14" i="161"/>
  <c r="Q12" i="161"/>
  <c r="J6" i="162"/>
  <c r="N8" i="162"/>
  <c r="R10" i="162"/>
  <c r="V12" i="162"/>
  <c r="Z14" i="162"/>
  <c r="J34" i="161"/>
  <c r="F12" i="161"/>
  <c r="O50" i="161"/>
  <c r="G29" i="161"/>
  <c r="F49" i="161"/>
  <c r="T34" i="161"/>
  <c r="F30" i="161"/>
  <c r="L15" i="161"/>
  <c r="D6" i="162"/>
  <c r="L10" i="162"/>
  <c r="T14" i="162"/>
  <c r="AA19" i="162"/>
  <c r="E24" i="162"/>
  <c r="M28" i="162"/>
  <c r="U32" i="162"/>
  <c r="E41" i="162"/>
  <c r="M7" i="162"/>
  <c r="Q9" i="162"/>
  <c r="U11" i="162"/>
  <c r="Y13" i="162"/>
  <c r="G16" i="162"/>
  <c r="O20" i="162"/>
  <c r="C45" i="161"/>
  <c r="D54" i="161"/>
  <c r="O20" i="161"/>
  <c r="G11" i="161"/>
  <c r="F13" i="162"/>
  <c r="U22" i="162"/>
  <c r="G31" i="162"/>
  <c r="U6" i="162"/>
  <c r="W11" i="162"/>
  <c r="AA22" i="162"/>
  <c r="M31" i="162"/>
  <c r="N16" i="162"/>
  <c r="V20" i="162"/>
  <c r="AD24" i="162"/>
  <c r="H29" i="162"/>
  <c r="I34" i="162"/>
  <c r="L44" i="162"/>
  <c r="L36" i="162"/>
  <c r="T40" i="162"/>
  <c r="E42" i="162"/>
  <c r="AC11" i="164"/>
  <c r="Q16" i="161"/>
  <c r="H9" i="161"/>
  <c r="Y20" i="162"/>
  <c r="K7" i="162"/>
  <c r="AD15" i="162"/>
  <c r="K33" i="162"/>
  <c r="U41" i="162"/>
  <c r="J19" i="162"/>
  <c r="AE44" i="162"/>
  <c r="J19" i="161"/>
  <c r="H15" i="161"/>
  <c r="F8" i="161"/>
  <c r="I13" i="161"/>
  <c r="Q43" i="161"/>
  <c r="P6" i="161"/>
  <c r="C32" i="161"/>
  <c r="Q20" i="161"/>
  <c r="D47" i="161"/>
  <c r="G47" i="161"/>
  <c r="C44" i="161"/>
  <c r="S25" i="161"/>
  <c r="T14" i="161"/>
  <c r="K16" i="161"/>
  <c r="G10" i="161"/>
  <c r="E44" i="161"/>
  <c r="I39" i="161"/>
  <c r="G39" i="161"/>
  <c r="K19" i="161"/>
  <c r="R53" i="161"/>
  <c r="P46" i="161"/>
  <c r="N39" i="161"/>
  <c r="L32" i="161"/>
  <c r="G20" i="161"/>
  <c r="P27" i="161"/>
  <c r="N20" i="161"/>
  <c r="N10" i="161"/>
  <c r="C11" i="161"/>
  <c r="Z6" i="162"/>
  <c r="AD8" i="162"/>
  <c r="D11" i="162"/>
  <c r="H13" i="162"/>
  <c r="L15" i="162"/>
  <c r="I24" i="161"/>
  <c r="C8" i="161"/>
  <c r="S34" i="161"/>
  <c r="N13" i="161"/>
  <c r="N45" i="161"/>
  <c r="J31" i="161"/>
  <c r="N26" i="161"/>
  <c r="J8" i="161"/>
  <c r="F7" i="162"/>
  <c r="N11" i="162"/>
  <c r="W15" i="162"/>
  <c r="AC20" i="162"/>
  <c r="G25" i="162"/>
  <c r="O29" i="162"/>
  <c r="W34" i="162"/>
  <c r="I46" i="162"/>
  <c r="AC7" i="162"/>
  <c r="C10" i="162"/>
  <c r="G12" i="162"/>
  <c r="K14" i="162"/>
  <c r="I17" i="162"/>
  <c r="Q22" i="161"/>
  <c r="G40" i="161"/>
  <c r="T46" i="161"/>
  <c r="T27" i="161"/>
  <c r="X6" i="162"/>
  <c r="J15" i="162"/>
  <c r="Y24" i="162"/>
  <c r="AC33" i="162"/>
  <c r="W7" i="162"/>
  <c r="AA13" i="162"/>
  <c r="AE24" i="162"/>
  <c r="K34" i="162"/>
  <c r="P17" i="162"/>
  <c r="X21" i="162"/>
  <c r="B26" i="162"/>
  <c r="J30" i="162"/>
  <c r="M36" i="162"/>
  <c r="F33" i="162"/>
  <c r="N37" i="162"/>
  <c r="F42" i="162"/>
  <c r="G43" i="162"/>
  <c r="M34" i="161"/>
  <c r="D46" i="161"/>
  <c r="B7" i="162"/>
  <c r="C25" i="162"/>
  <c r="S11" i="162"/>
  <c r="P42" i="162"/>
  <c r="Z27" i="162"/>
  <c r="L18" i="161"/>
  <c r="C16" i="161"/>
  <c r="S35" i="161"/>
  <c r="G19" i="161"/>
  <c r="L43" i="161"/>
  <c r="D31" i="161"/>
  <c r="I17" i="161"/>
  <c r="H26" i="161"/>
  <c r="F19" i="161"/>
  <c r="P7" i="161"/>
  <c r="K10" i="161"/>
  <c r="R6" i="161"/>
  <c r="Q58" i="161"/>
  <c r="O51" i="161"/>
  <c r="M44" i="161"/>
  <c r="R60" i="161"/>
  <c r="M55" i="161"/>
  <c r="K48" i="161"/>
  <c r="Q39" i="161"/>
  <c r="O32" i="161"/>
  <c r="M20" i="161"/>
  <c r="Q60" i="161"/>
  <c r="G17" i="161"/>
  <c r="J32" i="161"/>
  <c r="N27" i="161"/>
  <c r="J10" i="161"/>
  <c r="M7" i="161"/>
  <c r="C53" i="161"/>
  <c r="L61" i="161"/>
  <c r="Q49" i="161"/>
  <c r="C34" i="161"/>
  <c r="P8" i="161"/>
  <c r="M36" i="161"/>
  <c r="I28" i="161"/>
  <c r="R11" i="161"/>
  <c r="D56" i="161"/>
  <c r="L52" i="161"/>
  <c r="T48" i="161"/>
  <c r="J45" i="161"/>
  <c r="R41" i="161"/>
  <c r="H38" i="161"/>
  <c r="P34" i="161"/>
  <c r="F31" i="161"/>
  <c r="O24" i="161"/>
  <c r="M17" i="161"/>
  <c r="T29" i="161"/>
  <c r="J26" i="161"/>
  <c r="R22" i="161"/>
  <c r="H19" i="161"/>
  <c r="D15" i="161"/>
  <c r="T7" i="161"/>
  <c r="G13" i="161"/>
  <c r="O9" i="161"/>
  <c r="F6" i="162"/>
  <c r="H7" i="162"/>
  <c r="J8" i="162"/>
  <c r="L9" i="162"/>
  <c r="N10" i="162"/>
  <c r="P11" i="162"/>
  <c r="R12" i="162"/>
  <c r="T13" i="162"/>
  <c r="V14" i="162"/>
  <c r="AA15" i="162"/>
  <c r="P55" i="161"/>
  <c r="R40" i="161"/>
  <c r="R17" i="161"/>
  <c r="K57" i="161"/>
  <c r="G54" i="161"/>
  <c r="S17" i="161"/>
  <c r="O31" i="161"/>
  <c r="F57" i="161"/>
  <c r="D50" i="161"/>
  <c r="T42" i="161"/>
  <c r="R35" i="161"/>
  <c r="S26" i="161"/>
  <c r="T8" i="161"/>
  <c r="T23" i="161"/>
  <c r="R16" i="161"/>
  <c r="I14" i="161"/>
  <c r="G7" i="161"/>
  <c r="AD7" i="162"/>
  <c r="D10" i="162"/>
  <c r="H12" i="162"/>
  <c r="L14" i="162"/>
  <c r="K17" i="162"/>
  <c r="S19" i="162"/>
  <c r="W21" i="162"/>
  <c r="AA23" i="162"/>
  <c r="AE25" i="162"/>
  <c r="E28" i="162"/>
  <c r="I30" i="162"/>
  <c r="M32" i="162"/>
  <c r="K36" i="162"/>
  <c r="S40" i="162"/>
  <c r="G6" i="162"/>
  <c r="I7" i="162"/>
  <c r="K8" i="162"/>
  <c r="M9" i="162"/>
  <c r="O10" i="162"/>
  <c r="Q11" i="162"/>
  <c r="S12" i="162"/>
  <c r="U13" i="162"/>
  <c r="W14" i="162"/>
  <c r="AC15" i="162"/>
  <c r="C18" i="162"/>
  <c r="G20" i="162"/>
  <c r="L31" i="161"/>
  <c r="E52" i="161"/>
  <c r="G43" i="161"/>
  <c r="R55" i="161"/>
  <c r="N41" i="161"/>
  <c r="G24" i="161"/>
  <c r="N22" i="161"/>
  <c r="C13" i="161"/>
  <c r="L8" i="162"/>
  <c r="T12" i="162"/>
  <c r="AA17" i="162"/>
  <c r="E22" i="162"/>
  <c r="M26" i="162"/>
  <c r="U30" i="162"/>
  <c r="E37" i="162"/>
  <c r="M6" i="162"/>
  <c r="Q8" i="162"/>
  <c r="G11" i="162"/>
  <c r="O15" i="162"/>
  <c r="K22" i="162"/>
  <c r="S26" i="162"/>
  <c r="AA30" i="162"/>
  <c r="Q37" i="162"/>
  <c r="F16" i="162"/>
  <c r="J18" i="162"/>
  <c r="N20" i="162"/>
  <c r="R22" i="162"/>
  <c r="V24" i="162"/>
  <c r="Z26" i="162"/>
  <c r="AD28" i="162"/>
  <c r="D31" i="162"/>
  <c r="W33" i="162"/>
  <c r="AE37" i="162"/>
  <c r="J43" i="162"/>
  <c r="AD33" i="162"/>
  <c r="D36" i="162"/>
  <c r="H38" i="162"/>
  <c r="L40" i="162"/>
  <c r="X43" i="162"/>
  <c r="AA41" i="162"/>
  <c r="AE43" i="162"/>
  <c r="AA10" i="164"/>
  <c r="P15" i="161"/>
  <c r="Q30" i="161"/>
  <c r="J35" i="161"/>
  <c r="J16" i="161"/>
  <c r="H10" i="162"/>
  <c r="W19" i="162"/>
  <c r="I28" i="162"/>
  <c r="I6" i="162"/>
  <c r="W18" i="162"/>
  <c r="AE40" i="162"/>
  <c r="N23" i="162"/>
  <c r="AD31" i="162"/>
  <c r="Z34" i="162"/>
  <c r="AE46" i="162"/>
  <c r="G18" i="162"/>
  <c r="F17" i="162"/>
  <c r="W35" i="162"/>
  <c r="AA42" i="162"/>
  <c r="AE11" i="162"/>
  <c r="O30" i="162"/>
  <c r="H39" i="162"/>
  <c r="G14" i="161"/>
  <c r="Q32" i="161"/>
  <c r="C28" i="161"/>
  <c r="L24" i="161"/>
  <c r="S14" i="161"/>
  <c r="M61" i="161"/>
  <c r="S49" i="161"/>
  <c r="T59" i="161"/>
  <c r="O46" i="161"/>
  <c r="S30" i="161"/>
  <c r="K58" i="161"/>
  <c r="E27" i="161"/>
  <c r="K14" i="161"/>
  <c r="K49" i="161"/>
  <c r="G46" i="161"/>
  <c r="S41" i="161"/>
  <c r="Q24" i="161"/>
  <c r="F55" i="161"/>
  <c r="D48" i="161"/>
  <c r="T40" i="161"/>
  <c r="R33" i="161"/>
  <c r="S22" i="161"/>
  <c r="D29" i="161"/>
  <c r="T21" i="161"/>
  <c r="H13" i="161"/>
  <c r="I12" i="161"/>
  <c r="N6" i="162"/>
  <c r="R8" i="162"/>
  <c r="V10" i="162"/>
  <c r="Z12" i="162"/>
  <c r="AD14" i="162"/>
  <c r="Q6" i="161"/>
  <c r="I15" i="161"/>
  <c r="E47" i="161"/>
  <c r="O25" i="161"/>
  <c r="H48" i="161"/>
  <c r="D34" i="161"/>
  <c r="H29" i="161"/>
  <c r="P13" i="161"/>
  <c r="L6" i="162"/>
  <c r="T10" i="162"/>
  <c r="AB14" i="162"/>
  <c r="E20" i="162"/>
  <c r="M24" i="162"/>
  <c r="U28" i="162"/>
  <c r="E33" i="162"/>
  <c r="D42" i="162"/>
  <c r="Q7" i="162"/>
  <c r="U9" i="162"/>
  <c r="Y11" i="162"/>
  <c r="AC13" i="162"/>
  <c r="O16" i="162"/>
  <c r="W20" i="162"/>
  <c r="D61" i="161"/>
  <c r="H52" i="161"/>
  <c r="E17" i="161"/>
  <c r="K9" i="161"/>
  <c r="V13" i="162"/>
  <c r="G23" i="162"/>
  <c r="W31" i="162"/>
  <c r="AC6" i="162"/>
  <c r="I12" i="162"/>
  <c r="M23" i="162"/>
  <c r="AC31" i="162"/>
  <c r="V16" i="162"/>
  <c r="AD20" i="162"/>
  <c r="H25" i="162"/>
  <c r="P29" i="162"/>
  <c r="Y34" i="162"/>
  <c r="AC46" i="162"/>
  <c r="T36" i="162"/>
  <c r="AB40" i="162"/>
  <c r="M42" i="162"/>
  <c r="U13" i="164"/>
  <c r="P56" i="161"/>
  <c r="S13" i="161"/>
  <c r="AA21" i="162"/>
  <c r="M8" i="162"/>
  <c r="B17" i="162"/>
  <c r="O35" i="162"/>
  <c r="W42" i="162"/>
  <c r="N21" i="162"/>
  <c r="M10" i="162"/>
  <c r="U14" i="162"/>
  <c r="C20" i="162"/>
  <c r="W24" i="162"/>
  <c r="AE28" i="162"/>
  <c r="Y33" i="162"/>
  <c r="N43" i="162"/>
  <c r="L17" i="162"/>
  <c r="P19" i="162"/>
  <c r="T21" i="162"/>
  <c r="X23" i="162"/>
  <c r="AB25" i="162"/>
  <c r="B28" i="162"/>
  <c r="F30" i="162"/>
  <c r="J32" i="162"/>
  <c r="E36" i="162"/>
  <c r="M40" i="162"/>
  <c r="B33" i="162"/>
  <c r="F35" i="162"/>
  <c r="J37" i="162"/>
  <c r="N39" i="162"/>
  <c r="AB41" i="162"/>
  <c r="AB10" i="164"/>
  <c r="C43" i="162"/>
  <c r="AB45" i="162"/>
  <c r="I51" i="161"/>
  <c r="I45" i="161"/>
  <c r="R47" i="161"/>
  <c r="R28" i="161"/>
  <c r="P6" i="162"/>
  <c r="B15" i="162"/>
  <c r="Q24" i="162"/>
  <c r="M33" i="162"/>
  <c r="C11" i="162"/>
  <c r="M29" i="162"/>
  <c r="V19" i="162"/>
  <c r="H28" i="162"/>
  <c r="Y40" i="162"/>
  <c r="T39" i="162"/>
  <c r="W46" i="162"/>
  <c r="E29" i="162"/>
  <c r="X26" i="162"/>
  <c r="F38" i="162"/>
  <c r="T42" i="162"/>
  <c r="W9" i="162"/>
  <c r="W26" i="162"/>
  <c r="L18" i="162"/>
  <c r="AB26" i="162"/>
  <c r="E38" i="162"/>
  <c r="J38" i="162"/>
  <c r="C44" i="162"/>
  <c r="O26" i="162"/>
  <c r="D24" i="162"/>
  <c r="P35" i="162"/>
  <c r="G36" i="162"/>
  <c r="H22" i="162"/>
  <c r="X30" i="162"/>
  <c r="T33" i="162"/>
  <c r="D43" i="162"/>
  <c r="AA16" i="162"/>
  <c r="M27" i="162"/>
  <c r="E39" i="162"/>
  <c r="V18" i="162"/>
  <c r="AD22" i="162"/>
  <c r="H27" i="162"/>
  <c r="P31" i="162"/>
  <c r="Y38" i="162"/>
  <c r="L34" i="162"/>
  <c r="T38" i="162"/>
  <c r="R44" i="162"/>
  <c r="M44" i="162"/>
  <c r="S60" i="161"/>
  <c r="M29" i="161"/>
  <c r="Z11" i="162"/>
  <c r="AA29" i="162"/>
  <c r="AE22" i="162"/>
  <c r="F27" i="162"/>
  <c r="AE26" i="162"/>
  <c r="G9" i="162"/>
  <c r="Z17" i="162"/>
  <c r="C37" i="162"/>
  <c r="Q43" i="162"/>
  <c r="B23" i="162"/>
  <c r="C34" i="162"/>
  <c r="H30" i="162"/>
  <c r="B42" i="162"/>
  <c r="X28" i="162"/>
  <c r="G30" i="162"/>
  <c r="H20" i="161"/>
  <c r="T9" i="161"/>
  <c r="S47" i="161"/>
  <c r="Q47" i="161"/>
  <c r="N50" i="161"/>
  <c r="R32" i="161"/>
  <c r="S20" i="161"/>
  <c r="D28" i="161"/>
  <c r="T20" i="161"/>
  <c r="H11" i="161"/>
  <c r="I11" i="161"/>
  <c r="Q7" i="161"/>
  <c r="Q59" i="161"/>
  <c r="K53" i="161"/>
  <c r="I46" i="161"/>
  <c r="P61" i="161"/>
  <c r="I57" i="161"/>
  <c r="G50" i="161"/>
  <c r="S42" i="161"/>
  <c r="K34" i="161"/>
  <c r="E24" i="161"/>
  <c r="N48" i="161"/>
  <c r="E38" i="161"/>
  <c r="D39" i="161"/>
  <c r="J9" i="161"/>
  <c r="T16" i="161"/>
  <c r="I9" i="161"/>
  <c r="M56" i="161"/>
  <c r="I41" i="161"/>
  <c r="I53" i="161"/>
  <c r="M37" i="161"/>
  <c r="R15" i="161"/>
  <c r="I38" i="161"/>
  <c r="G31" i="161"/>
  <c r="O17" i="161"/>
  <c r="T56" i="161"/>
  <c r="J53" i="161"/>
  <c r="R49" i="161"/>
  <c r="H46" i="161"/>
  <c r="P42" i="161"/>
  <c r="F39" i="161"/>
  <c r="N35" i="161"/>
  <c r="D32" i="161"/>
  <c r="K26" i="161"/>
  <c r="I19" i="161"/>
  <c r="D8" i="161"/>
  <c r="H27" i="161"/>
  <c r="P23" i="161"/>
  <c r="F20" i="161"/>
  <c r="N16" i="161"/>
  <c r="P9" i="161"/>
  <c r="E14" i="161"/>
  <c r="M10" i="161"/>
  <c r="C7" i="161"/>
  <c r="AD6" i="162"/>
  <c r="B8" i="162"/>
  <c r="D9" i="162"/>
  <c r="F10" i="162"/>
  <c r="H11" i="162"/>
  <c r="J12" i="162"/>
  <c r="L13" i="162"/>
  <c r="N14" i="162"/>
  <c r="P15" i="162"/>
  <c r="O17" i="162"/>
  <c r="D55" i="161"/>
  <c r="T24" i="161"/>
  <c r="Q61" i="161"/>
  <c r="F60" i="161"/>
  <c r="I31" i="161"/>
  <c r="G35" i="161"/>
  <c r="T58" i="161"/>
  <c r="R51" i="161"/>
  <c r="P44" i="161"/>
  <c r="N37" i="161"/>
  <c r="K30" i="161"/>
  <c r="D16" i="161"/>
  <c r="P25" i="161"/>
  <c r="N18" i="161"/>
  <c r="E16" i="161"/>
  <c r="C9" i="161"/>
  <c r="N7" i="162"/>
  <c r="R9" i="162"/>
  <c r="V11" i="162"/>
  <c r="Z13" i="162"/>
  <c r="I16" i="162"/>
  <c r="C19" i="162"/>
  <c r="G21" i="162"/>
  <c r="K23" i="162"/>
  <c r="O25" i="162"/>
  <c r="S27" i="162"/>
  <c r="W29" i="162"/>
  <c r="AA31" i="162"/>
  <c r="I35" i="162"/>
  <c r="Q39" i="162"/>
  <c r="AB11" i="164"/>
  <c r="AE6" i="162"/>
  <c r="C8" i="162"/>
  <c r="E9" i="162"/>
  <c r="G10" i="162"/>
  <c r="I11" i="162"/>
  <c r="K12" i="162"/>
  <c r="M13" i="162"/>
  <c r="O14" i="162"/>
  <c r="Q15" i="162"/>
  <c r="Q17" i="162"/>
  <c r="U19" i="162"/>
  <c r="N58" i="161"/>
  <c r="E7" i="161"/>
  <c r="E33" i="161"/>
  <c r="D10" i="161"/>
  <c r="F45" i="161"/>
  <c r="T30" i="161"/>
  <c r="F26" i="161"/>
  <c r="L7" i="161"/>
  <c r="J7" i="162"/>
  <c r="R11" i="162"/>
  <c r="AE15" i="162"/>
  <c r="C21" i="162"/>
  <c r="K25" i="162"/>
  <c r="S29" i="162"/>
  <c r="AE34" i="162"/>
  <c r="T9" i="164"/>
  <c r="AE7" i="162"/>
  <c r="E10" i="162"/>
  <c r="M14" i="162"/>
  <c r="I21" i="162"/>
  <c r="Q25" i="162"/>
  <c r="Y29" i="162"/>
  <c r="M35" i="162"/>
  <c r="T13" i="164"/>
  <c r="X17" i="162"/>
  <c r="AB19" i="162"/>
  <c r="B22" i="162"/>
  <c r="F24" i="162"/>
  <c r="J26" i="162"/>
  <c r="N28" i="162"/>
  <c r="R30" i="162"/>
  <c r="V32" i="162"/>
  <c r="AC36" i="162"/>
  <c r="G41" i="162"/>
  <c r="N33" i="162"/>
  <c r="R35" i="162"/>
  <c r="V37" i="162"/>
  <c r="Z39" i="162"/>
  <c r="V42" i="162"/>
  <c r="K41" i="162"/>
  <c r="O43" i="162"/>
  <c r="I47" i="162"/>
  <c r="H37" i="161"/>
  <c r="D14" i="161"/>
  <c r="L42" i="161"/>
  <c r="L23" i="161"/>
  <c r="D8" i="162"/>
  <c r="S17" i="162"/>
  <c r="E26" i="162"/>
  <c r="S36" i="162"/>
  <c r="AC12" i="162"/>
  <c r="S32" i="162"/>
  <c r="J21" i="162"/>
  <c r="Z29" i="162"/>
  <c r="AB13" i="164"/>
  <c r="H41" i="162"/>
  <c r="U12" i="162"/>
  <c r="AE32" i="162"/>
  <c r="AD29" i="162"/>
  <c r="P41" i="162"/>
  <c r="O11" i="162"/>
  <c r="S13" i="162"/>
  <c r="E14" i="162"/>
  <c r="AC17" i="162"/>
  <c r="Q21" i="162"/>
  <c r="U23" i="162"/>
  <c r="Y25" i="162"/>
  <c r="AC27" i="162"/>
  <c r="C30" i="162"/>
  <c r="G32" i="162"/>
  <c r="AC35" i="162"/>
  <c r="G40" i="162"/>
  <c r="X15" i="162"/>
  <c r="Z16" i="162"/>
  <c r="AB17" i="162"/>
  <c r="AD18" i="162"/>
  <c r="B20" i="162"/>
  <c r="D21" i="162"/>
  <c r="F22" i="162"/>
  <c r="H23" i="162"/>
  <c r="J24" i="162"/>
  <c r="L25" i="162"/>
  <c r="N26" i="162"/>
  <c r="P27" i="162"/>
  <c r="R28" i="162"/>
  <c r="T29" i="162"/>
  <c r="V30" i="162"/>
  <c r="X31" i="162"/>
  <c r="AC32" i="162"/>
  <c r="C35" i="162"/>
  <c r="G37" i="162"/>
  <c r="K39" i="162"/>
  <c r="V41" i="162"/>
  <c r="AB9" i="164"/>
  <c r="R33" i="162"/>
  <c r="T34" i="162"/>
  <c r="V35" i="162"/>
  <c r="X36" i="162"/>
  <c r="Z37" i="162"/>
  <c r="AB38" i="162"/>
  <c r="AD39" i="162"/>
  <c r="B41" i="162"/>
  <c r="AD42" i="162"/>
  <c r="F45" i="162"/>
  <c r="O41" i="162"/>
  <c r="Q42" i="162"/>
  <c r="S43" i="162"/>
  <c r="U44" i="162"/>
  <c r="AC47" i="162"/>
  <c r="AC13" i="164"/>
  <c r="I25" i="161"/>
  <c r="M48" i="161"/>
  <c r="K41" i="161"/>
  <c r="T54" i="161"/>
  <c r="P40" i="161"/>
  <c r="K22" i="161"/>
  <c r="P21" i="161"/>
  <c r="E12" i="161"/>
  <c r="T8" i="162"/>
  <c r="AB12" i="162"/>
  <c r="E18" i="162"/>
  <c r="M22" i="162"/>
  <c r="U26" i="162"/>
  <c r="AC30" i="162"/>
  <c r="W38" i="162"/>
  <c r="AC8" i="162"/>
  <c r="AE13" i="162"/>
  <c r="E25" i="162"/>
  <c r="S34" i="162"/>
  <c r="R17" i="162"/>
  <c r="Z21" i="162"/>
  <c r="D26" i="162"/>
  <c r="L30" i="162"/>
  <c r="Q36" i="162"/>
  <c r="H33" i="162"/>
  <c r="P37" i="162"/>
  <c r="J42" i="162"/>
  <c r="I43" i="162"/>
  <c r="W13" i="162"/>
  <c r="AA24" i="162"/>
  <c r="I37" i="162"/>
  <c r="P22" i="162"/>
  <c r="B31" i="162"/>
  <c r="AB33" i="162"/>
  <c r="T43" i="162"/>
  <c r="U37" i="162"/>
  <c r="Q6" i="162"/>
  <c r="U8" i="162"/>
  <c r="AA11" i="162"/>
  <c r="O22" i="162"/>
  <c r="AE30" i="162"/>
  <c r="H16" i="162"/>
  <c r="P20" i="162"/>
  <c r="X24" i="162"/>
  <c r="B29" i="162"/>
  <c r="AA33" i="162"/>
  <c r="R43" i="162"/>
  <c r="F36" i="162"/>
  <c r="N40" i="162"/>
  <c r="AC41" i="162"/>
  <c r="AC10" i="164"/>
  <c r="G22" i="162"/>
  <c r="W30" i="162"/>
  <c r="Z19" i="162"/>
  <c r="L28" i="162"/>
  <c r="C41" i="162"/>
  <c r="X39" i="162"/>
  <c r="G47" i="162"/>
  <c r="Z15" i="162"/>
  <c r="D20" i="162"/>
  <c r="L24" i="162"/>
  <c r="T28" i="162"/>
  <c r="C33" i="162"/>
  <c r="AD41" i="162"/>
  <c r="X35" i="162"/>
  <c r="B40" i="162"/>
  <c r="Q41" i="162"/>
  <c r="AE47" i="162"/>
  <c r="AE20" i="162"/>
  <c r="I25" i="162"/>
  <c r="Q29" i="162"/>
  <c r="AA34" i="162"/>
  <c r="H47" i="162"/>
  <c r="T17" i="162"/>
  <c r="X19" i="162"/>
  <c r="AB21" i="162"/>
  <c r="B24" i="162"/>
  <c r="F26" i="162"/>
  <c r="J28" i="162"/>
  <c r="N30" i="162"/>
  <c r="R32" i="162"/>
  <c r="U36" i="162"/>
  <c r="AC40" i="162"/>
  <c r="J33" i="162"/>
  <c r="N35" i="162"/>
  <c r="R37" i="162"/>
  <c r="V39" i="162"/>
  <c r="N42" i="162"/>
  <c r="V13" i="164"/>
  <c r="K43" i="162"/>
  <c r="AD46" i="162"/>
  <c r="L51" i="161"/>
  <c r="M28" i="161"/>
  <c r="H44" i="161"/>
  <c r="H25" i="161"/>
  <c r="R7" i="162"/>
  <c r="Q16" i="162"/>
  <c r="S25" i="162"/>
  <c r="Q35" i="162"/>
  <c r="E12" i="162"/>
  <c r="Q31" i="162"/>
  <c r="X20" i="162"/>
  <c r="U38" i="162"/>
  <c r="K44" i="162"/>
  <c r="T24" i="162"/>
  <c r="Y39" i="162"/>
  <c r="Q14" i="162"/>
  <c r="U35" i="162"/>
  <c r="D22" i="162"/>
  <c r="T30" i="162"/>
  <c r="P33" i="162"/>
  <c r="Z42" i="162"/>
  <c r="I14" i="162"/>
  <c r="M39" i="162"/>
  <c r="R31" i="162"/>
  <c r="V44" i="162"/>
  <c r="N17" i="162"/>
  <c r="AD25" i="162"/>
  <c r="I36" i="162"/>
  <c r="L37" i="162"/>
  <c r="E43" i="162"/>
  <c r="Y10" i="162"/>
  <c r="O13" i="162"/>
  <c r="Y19" i="162"/>
  <c r="S24" i="162"/>
  <c r="AA28" i="162"/>
  <c r="Q33" i="162"/>
  <c r="AB42" i="162"/>
  <c r="J17" i="162"/>
  <c r="N19" i="162"/>
  <c r="R21" i="162"/>
  <c r="V23" i="162"/>
  <c r="Z25" i="162"/>
  <c r="AD27" i="162"/>
  <c r="D30" i="162"/>
  <c r="H32" i="162"/>
  <c r="AE35" i="162"/>
  <c r="I40" i="162"/>
  <c r="AD32" i="162"/>
  <c r="D35" i="162"/>
  <c r="H37" i="162"/>
  <c r="L39" i="162"/>
  <c r="X41" i="162"/>
  <c r="T10" i="164"/>
  <c r="AE42" i="162"/>
  <c r="Z45" i="162"/>
  <c r="G13" i="162"/>
  <c r="I19" i="162"/>
  <c r="K24" i="162"/>
  <c r="S28" i="162"/>
  <c r="E35" i="162"/>
  <c r="V17" i="162"/>
  <c r="AD21" i="162"/>
  <c r="H26" i="162"/>
  <c r="P30" i="162"/>
  <c r="Y36" i="162"/>
  <c r="L33" i="162"/>
  <c r="T37" i="162"/>
  <c r="R42" i="162"/>
  <c r="M43" i="162"/>
  <c r="K32" i="162"/>
  <c r="O40" i="162"/>
  <c r="AB16" i="162"/>
  <c r="B19" i="162"/>
  <c r="F21" i="162"/>
  <c r="J23" i="162"/>
  <c r="N25" i="162"/>
  <c r="R27" i="162"/>
  <c r="V29" i="162"/>
  <c r="Z31" i="162"/>
  <c r="G35" i="162"/>
  <c r="O39" i="162"/>
  <c r="T11" i="164"/>
  <c r="V34" i="162"/>
  <c r="Z36" i="162"/>
  <c r="AD38" i="162"/>
  <c r="D41" i="162"/>
  <c r="G46" i="162"/>
  <c r="S42" i="162"/>
  <c r="W44" i="162"/>
  <c r="G15" i="162"/>
  <c r="AE18" i="162"/>
  <c r="C22" i="162"/>
  <c r="G24" i="162"/>
  <c r="K26" i="162"/>
  <c r="O28" i="162"/>
  <c r="S30" i="162"/>
  <c r="W32" i="162"/>
  <c r="AE36" i="162"/>
  <c r="J41" i="162"/>
  <c r="B16" i="162"/>
  <c r="D17" i="162"/>
  <c r="F18" i="162"/>
  <c r="H19" i="162"/>
  <c r="J20" i="162"/>
  <c r="L21" i="162"/>
  <c r="N22" i="162"/>
  <c r="P23" i="162"/>
  <c r="R24" i="162"/>
  <c r="T25" i="162"/>
  <c r="V26" i="162"/>
  <c r="X27" i="162"/>
  <c r="Z28" i="162"/>
  <c r="AB29" i="162"/>
  <c r="AD30" i="162"/>
  <c r="B32" i="162"/>
  <c r="O33" i="162"/>
  <c r="S35" i="162"/>
  <c r="W37" i="162"/>
  <c r="AA39" i="162"/>
  <c r="X42" i="162"/>
  <c r="X32" i="162"/>
  <c r="Z33" i="162"/>
  <c r="AB34" i="162"/>
  <c r="AD35" i="162"/>
  <c r="B37" i="162"/>
  <c r="D38" i="162"/>
  <c r="F39" i="162"/>
  <c r="H40" i="162"/>
  <c r="L41" i="162"/>
  <c r="P43" i="162"/>
  <c r="U47" i="162"/>
  <c r="W41" i="162"/>
  <c r="Y42" i="162"/>
  <c r="AA43" i="162"/>
  <c r="AC44" i="162"/>
  <c r="AC9" i="164"/>
  <c r="C55" i="161"/>
  <c r="F23" i="161"/>
  <c r="H59" i="161"/>
  <c r="I34" i="161"/>
  <c r="J51" i="161"/>
  <c r="F37" i="161"/>
  <c r="H14" i="161"/>
  <c r="F18" i="161"/>
  <c r="M8" i="161"/>
  <c r="V9" i="162"/>
  <c r="AD13" i="162"/>
  <c r="G19" i="162"/>
  <c r="O23" i="162"/>
  <c r="W27" i="162"/>
  <c r="AE31" i="162"/>
  <c r="X44" i="162"/>
  <c r="AE9" i="162"/>
  <c r="S16" i="162"/>
  <c r="I27" i="162"/>
  <c r="AA38" i="162"/>
  <c r="T18" i="162"/>
  <c r="AB22" i="162"/>
  <c r="N31" i="162"/>
  <c r="J34" i="162"/>
  <c r="N44" i="162"/>
  <c r="C16" i="162"/>
  <c r="D16" i="162"/>
  <c r="S33" i="162"/>
  <c r="Y41" i="162"/>
  <c r="C7" i="162"/>
  <c r="K11" i="162"/>
  <c r="M21" i="162"/>
  <c r="AC29" i="162"/>
  <c r="V15" i="162"/>
  <c r="AD19" i="162"/>
  <c r="H24" i="162"/>
  <c r="P28" i="162"/>
  <c r="Y32" i="162"/>
  <c r="N41" i="162"/>
  <c r="T35" i="162"/>
  <c r="AB39" i="162"/>
  <c r="M41" i="162"/>
  <c r="V47" i="162"/>
  <c r="E21" i="162"/>
  <c r="U29" i="162"/>
  <c r="X18" i="162"/>
  <c r="J27" i="162"/>
  <c r="AC38" i="162"/>
  <c r="V38" i="162"/>
  <c r="O44" i="162"/>
  <c r="AD43" i="162"/>
  <c r="R19" i="162"/>
  <c r="Z23" i="162"/>
  <c r="D28" i="162"/>
  <c r="L32" i="162"/>
  <c r="Q40" i="162"/>
  <c r="H35" i="162"/>
  <c r="P39" i="162"/>
  <c r="V11" i="164"/>
  <c r="H46" i="162"/>
  <c r="B25" i="162"/>
  <c r="J29" i="162"/>
  <c r="M34" i="162"/>
  <c r="T44" i="162"/>
  <c r="N36" i="162"/>
  <c r="V40" i="162"/>
  <c r="G42" i="162"/>
  <c r="U12" i="164"/>
  <c r="W22" i="162"/>
  <c r="I31" i="162"/>
  <c r="L20" i="162"/>
  <c r="AB28" i="162"/>
  <c r="B43" i="162"/>
  <c r="J40" i="162"/>
  <c r="U10" i="164"/>
  <c r="L2" i="162"/>
  <c r="E8" i="162"/>
  <c r="I10" i="162"/>
  <c r="M12" i="162"/>
  <c r="U17" i="162"/>
  <c r="Q23" i="162"/>
  <c r="Y27" i="162"/>
  <c r="C32" i="162"/>
  <c r="AC39" i="162"/>
  <c r="X16" i="162"/>
  <c r="AB18" i="162"/>
  <c r="B21" i="162"/>
  <c r="F23" i="162"/>
  <c r="J25" i="162"/>
  <c r="N27" i="162"/>
  <c r="R29" i="162"/>
  <c r="V31" i="162"/>
  <c r="AC34" i="162"/>
  <c r="G39" i="162"/>
  <c r="W47" i="162"/>
  <c r="R34" i="162"/>
  <c r="V36" i="162"/>
  <c r="Z38" i="162"/>
  <c r="AD40" i="162"/>
  <c r="AD44" i="162"/>
  <c r="O42" i="162"/>
  <c r="S44" i="162"/>
  <c r="AA13" i="164"/>
  <c r="E17" i="162"/>
  <c r="I23" i="162"/>
  <c r="Q27" i="162"/>
  <c r="Y31" i="162"/>
  <c r="T16" i="162"/>
  <c r="AB20" i="162"/>
  <c r="F25" i="162"/>
  <c r="N29" i="162"/>
  <c r="U34" i="162"/>
  <c r="AA45" i="162"/>
  <c r="R36" i="162"/>
  <c r="Z40" i="162"/>
  <c r="K42" i="162"/>
  <c r="AC12" i="164"/>
  <c r="K38" i="162"/>
  <c r="L16" i="162"/>
  <c r="P18" i="162"/>
  <c r="T20" i="162"/>
  <c r="X22" i="162"/>
  <c r="AB24" i="162"/>
  <c r="B27" i="162"/>
  <c r="F29" i="162"/>
  <c r="J31" i="162"/>
  <c r="E34" i="162"/>
  <c r="M38" i="162"/>
  <c r="D44" i="162"/>
  <c r="F34" i="162"/>
  <c r="J36" i="162"/>
  <c r="N38" i="162"/>
  <c r="R40" i="162"/>
  <c r="F44" i="162"/>
  <c r="C42" i="162"/>
  <c r="G44" i="162"/>
  <c r="AA11" i="164"/>
  <c r="C6" i="161"/>
  <c r="AA8" i="137" l="1"/>
  <c r="G7" i="137"/>
  <c r="AB9" i="137"/>
  <c r="F5" i="137"/>
  <c r="E5" i="137"/>
  <c r="G8" i="137"/>
  <c r="D6" i="137"/>
  <c r="AA9" i="137"/>
  <c r="Z9" i="137"/>
  <c r="D5" i="137"/>
  <c r="Z8" i="137"/>
  <c r="AB8" i="137"/>
  <c r="E6" i="137"/>
  <c r="F6" i="137"/>
  <c r="AC8" i="137" l="1"/>
  <c r="I9" i="137" s="1"/>
  <c r="H9" i="137"/>
  <c r="AC9" i="137"/>
  <c r="J10" i="137" s="1"/>
  <c r="I10" i="137" l="1"/>
  <c r="AA6" i="137" s="1"/>
  <c r="H10" i="137"/>
  <c r="Z6" i="137" s="1"/>
  <c r="J9" i="137"/>
  <c r="AB6" i="137" s="1"/>
</calcChain>
</file>

<file path=xl/sharedStrings.xml><?xml version="1.0" encoding="utf-8"?>
<sst xmlns="http://schemas.openxmlformats.org/spreadsheetml/2006/main" count="53440" uniqueCount="2435">
  <si>
    <t>I</t>
  </si>
  <si>
    <t>U</t>
  </si>
  <si>
    <t>Kontrol</t>
  </si>
  <si>
    <t>USA</t>
  </si>
  <si>
    <t>ROW</t>
  </si>
  <si>
    <t>Hozzáadott érték tartalom</t>
  </si>
  <si>
    <t>Upstream ágazatok</t>
  </si>
  <si>
    <t>Downstream ágazatok</t>
  </si>
  <si>
    <t>Index</t>
  </si>
  <si>
    <t>Total output/ value added</t>
  </si>
  <si>
    <t>Változik?</t>
  </si>
  <si>
    <t>x &gt; 0,6</t>
  </si>
  <si>
    <t>x &lt; 0,4</t>
  </si>
  <si>
    <t>Marketing</t>
  </si>
  <si>
    <t>Magyarország</t>
  </si>
  <si>
    <t>Szlovákia</t>
  </si>
  <si>
    <t>Csehország</t>
  </si>
  <si>
    <t>Lengyelország</t>
  </si>
  <si>
    <t>Australia</t>
  </si>
  <si>
    <t>Belgium</t>
  </si>
  <si>
    <t>Korea</t>
  </si>
  <si>
    <t>India</t>
  </si>
  <si>
    <t>Taiwan</t>
  </si>
  <si>
    <t>Küszöb:</t>
  </si>
  <si>
    <t>Development strategies</t>
  </si>
  <si>
    <t>+  -  -</t>
  </si>
  <si>
    <t>-  +  -</t>
  </si>
  <si>
    <t>-  +  +</t>
  </si>
  <si>
    <t>+  -  +</t>
  </si>
  <si>
    <t>-  -  +</t>
  </si>
  <si>
    <t>+  +  -</t>
  </si>
  <si>
    <t>LUX</t>
  </si>
  <si>
    <t>NOR</t>
  </si>
  <si>
    <t>CHE</t>
  </si>
  <si>
    <t>IRL</t>
  </si>
  <si>
    <t>NLD</t>
  </si>
  <si>
    <t>AUT</t>
  </si>
  <si>
    <t>DNK</t>
  </si>
  <si>
    <t>DEU</t>
  </si>
  <si>
    <t>AUS</t>
  </si>
  <si>
    <t>SWE</t>
  </si>
  <si>
    <t>CAN</t>
  </si>
  <si>
    <t>BEL</t>
  </si>
  <si>
    <t>FIN</t>
  </si>
  <si>
    <t>GBR</t>
  </si>
  <si>
    <t>FRA</t>
  </si>
  <si>
    <t>JPN</t>
  </si>
  <si>
    <t>ITA</t>
  </si>
  <si>
    <t>ESP</t>
  </si>
  <si>
    <t>KOR</t>
  </si>
  <si>
    <t>TWN</t>
  </si>
  <si>
    <t>MLT</t>
  </si>
  <si>
    <t>CZE</t>
  </si>
  <si>
    <t>SVN</t>
  </si>
  <si>
    <t>CYP</t>
  </si>
  <si>
    <t>EST</t>
  </si>
  <si>
    <t>SVK</t>
  </si>
  <si>
    <t>PRT</t>
  </si>
  <si>
    <t>LTU</t>
  </si>
  <si>
    <t>GRC</t>
  </si>
  <si>
    <t>RUS</t>
  </si>
  <si>
    <t>POL</t>
  </si>
  <si>
    <t>HUN</t>
  </si>
  <si>
    <t>TUR</t>
  </si>
  <si>
    <t>LVA</t>
  </si>
  <si>
    <t>HRV</t>
  </si>
  <si>
    <t>ROU</t>
  </si>
  <si>
    <t>MEX</t>
  </si>
  <si>
    <t>BGR</t>
  </si>
  <si>
    <t>BRA</t>
  </si>
  <si>
    <t>CHN</t>
  </si>
  <si>
    <t>IDN</t>
  </si>
  <si>
    <t>IND</t>
  </si>
  <si>
    <t>Gyártási ágazatok</t>
  </si>
  <si>
    <t>Ausztrália</t>
  </si>
  <si>
    <t>Ausztria</t>
  </si>
  <si>
    <t>Bulgária</t>
  </si>
  <si>
    <t>Brazília</t>
  </si>
  <si>
    <t>Kanada</t>
  </si>
  <si>
    <t>Svájc</t>
  </si>
  <si>
    <t>Kína</t>
  </si>
  <si>
    <t>Ciprus</t>
  </si>
  <si>
    <t>Németország</t>
  </si>
  <si>
    <t>Dánia</t>
  </si>
  <si>
    <t>Spanyolország</t>
  </si>
  <si>
    <t>Észtország</t>
  </si>
  <si>
    <t>Finnország</t>
  </si>
  <si>
    <t>Franciaország</t>
  </si>
  <si>
    <t>Nagy Britannia</t>
  </si>
  <si>
    <t>Görögország</t>
  </si>
  <si>
    <t>Horvátország</t>
  </si>
  <si>
    <t>Indonézia</t>
  </si>
  <si>
    <t>Írország</t>
  </si>
  <si>
    <t>Olaszország</t>
  </si>
  <si>
    <t>Japán</t>
  </si>
  <si>
    <t>Litvánia</t>
  </si>
  <si>
    <t>Luxemburg</t>
  </si>
  <si>
    <t>Lettország</t>
  </si>
  <si>
    <t>Mexikó</t>
  </si>
  <si>
    <t>Málta</t>
  </si>
  <si>
    <t>Hollandia</t>
  </si>
  <si>
    <t>Norvégia</t>
  </si>
  <si>
    <t>Portugália</t>
  </si>
  <si>
    <t>Románia</t>
  </si>
  <si>
    <t>Oroszország</t>
  </si>
  <si>
    <t>A világ többi része</t>
  </si>
  <si>
    <t>Szlovénia</t>
  </si>
  <si>
    <t>Svédország</t>
  </si>
  <si>
    <t>Törökország</t>
  </si>
  <si>
    <t>Visegrad countries</t>
  </si>
  <si>
    <t>Per capita GDP - PPP (2014)</t>
  </si>
  <si>
    <t>Fejlődő országok</t>
  </si>
  <si>
    <t>Fejlett országok</t>
  </si>
  <si>
    <t>Összesen</t>
  </si>
  <si>
    <t>Total</t>
  </si>
  <si>
    <t>Bruttó hozzáadott érték</t>
  </si>
  <si>
    <t>Országcsoportok bruttó hozzáadott érték hányadainak trendje</t>
  </si>
  <si>
    <t>Fejlett nagy országok átlaga</t>
  </si>
  <si>
    <t>Fejlett kis országok átlaga</t>
  </si>
  <si>
    <t>Visegrádi országok átlaga</t>
  </si>
  <si>
    <t>Mediterrán országok átlaga</t>
  </si>
  <si>
    <t>Fejlődő nagy országok átlaga</t>
  </si>
  <si>
    <t>Fejlődő kis országok átlaga</t>
  </si>
  <si>
    <t>BRIC átlag</t>
  </si>
  <si>
    <t>Megfigyelt országok átlaga</t>
  </si>
  <si>
    <t>The value added content of all industries - 2014</t>
  </si>
  <si>
    <t>+</t>
  </si>
  <si>
    <t>-</t>
  </si>
  <si>
    <t>Hozzáadott érték - 2000</t>
  </si>
  <si>
    <t>Hozzáadott érték - 2014</t>
  </si>
  <si>
    <t>Fejlett nagy (G7) országok</t>
  </si>
  <si>
    <t>Big developed countries (G7) countries</t>
  </si>
  <si>
    <t>I7 országok</t>
  </si>
  <si>
    <t>I7 countries</t>
  </si>
  <si>
    <t>Visegrádi országok</t>
  </si>
  <si>
    <t>D</t>
  </si>
  <si>
    <t/>
  </si>
  <si>
    <t xml:space="preserve"> </t>
  </si>
  <si>
    <t>X</t>
  </si>
  <si>
    <t>Építőipar</t>
  </si>
  <si>
    <t>Vízi szállítás</t>
  </si>
  <si>
    <t>Légi szállítás</t>
  </si>
  <si>
    <t>Távközlés</t>
  </si>
  <si>
    <t>Ingatlanügyletek</t>
  </si>
  <si>
    <t>Oktatás</t>
  </si>
  <si>
    <t>Kórea</t>
  </si>
  <si>
    <t>Tajvan</t>
  </si>
  <si>
    <t>Növényterm.</t>
  </si>
  <si>
    <t>Erdőgazd.</t>
  </si>
  <si>
    <t>Halászat</t>
  </si>
  <si>
    <t>Bányászat</t>
  </si>
  <si>
    <t>Élelmiszergy.</t>
  </si>
  <si>
    <t>Textilgy.</t>
  </si>
  <si>
    <t>Fafeldolg.</t>
  </si>
  <si>
    <t>Papírgy.</t>
  </si>
  <si>
    <t>Nyomdai tev.</t>
  </si>
  <si>
    <t>Kokszgy.</t>
  </si>
  <si>
    <t>Vegyi a. gy.</t>
  </si>
  <si>
    <t>Gyógyszergy.</t>
  </si>
  <si>
    <t>Gumigy.</t>
  </si>
  <si>
    <t>Nemfémgy.</t>
  </si>
  <si>
    <t>Fémalapa. Gy.</t>
  </si>
  <si>
    <t>Fémfeldolg.</t>
  </si>
  <si>
    <t>Számítógép gy.</t>
  </si>
  <si>
    <t>Villamos b. gy.</t>
  </si>
  <si>
    <t>Egyéb gépgy.</t>
  </si>
  <si>
    <t>Közúti jármű gy.</t>
  </si>
  <si>
    <t>Egyéb jármű gy.</t>
  </si>
  <si>
    <t>Bútorgy.</t>
  </si>
  <si>
    <t>Gépjavítás</t>
  </si>
  <si>
    <t>Villamosene., gáz, gőzellátás</t>
  </si>
  <si>
    <t>Vízellátás</t>
  </si>
  <si>
    <t>Szennyvíz k.</t>
  </si>
  <si>
    <t>Gépj. Ker. jav.</t>
  </si>
  <si>
    <t>Nagyker.</t>
  </si>
  <si>
    <t>Kisker.</t>
  </si>
  <si>
    <t>Szf. Szállítás</t>
  </si>
  <si>
    <t>Raktározás</t>
  </si>
  <si>
    <t>Postai tev.</t>
  </si>
  <si>
    <t>Vendéglátás</t>
  </si>
  <si>
    <t>Kiadói tev.</t>
  </si>
  <si>
    <t>Műsorszolgáltatás</t>
  </si>
  <si>
    <t>Infotech.</t>
  </si>
  <si>
    <t>Pénzügyi tev.</t>
  </si>
  <si>
    <t>Biztosítás</t>
  </si>
  <si>
    <t>Egyéb pénzügy</t>
  </si>
  <si>
    <t>Jogi tev.</t>
  </si>
  <si>
    <t>Mérnöki tev.</t>
  </si>
  <si>
    <t>K+F</t>
  </si>
  <si>
    <t>Egyéb tudományos</t>
  </si>
  <si>
    <t>Aminisztratív</t>
  </si>
  <si>
    <t>Egészségügy</t>
  </si>
  <si>
    <t>Egyéb szolgáltatás</t>
  </si>
  <si>
    <t>Háztartási</t>
  </si>
  <si>
    <t>Területen kívüli</t>
  </si>
  <si>
    <t>UMD besorolás</t>
  </si>
  <si>
    <t>Teljes kibocsátás</t>
  </si>
  <si>
    <t>Hozzáadott érték</t>
  </si>
  <si>
    <t>Kibocsátás termelői felhasználásra</t>
  </si>
  <si>
    <t>Kibocsátás végső felhasználásra</t>
  </si>
  <si>
    <t>Kibocsátás fogyasztási felhasználásra</t>
  </si>
  <si>
    <t>Közigazgatás és védelem</t>
  </si>
  <si>
    <t>UMD</t>
  </si>
  <si>
    <t>USA1</t>
  </si>
  <si>
    <t>USA2</t>
  </si>
  <si>
    <t>USA3</t>
  </si>
  <si>
    <t>USA4</t>
  </si>
  <si>
    <t>USA5</t>
  </si>
  <si>
    <t>USA6</t>
  </si>
  <si>
    <t>USA7</t>
  </si>
  <si>
    <t>USA8</t>
  </si>
  <si>
    <t>USA9</t>
  </si>
  <si>
    <t>USA10</t>
  </si>
  <si>
    <t>USA11</t>
  </si>
  <si>
    <t>USA12</t>
  </si>
  <si>
    <t>USA13</t>
  </si>
  <si>
    <t>USA14</t>
  </si>
  <si>
    <t>USA15</t>
  </si>
  <si>
    <t>USA16</t>
  </si>
  <si>
    <t>USA17</t>
  </si>
  <si>
    <t>USA18</t>
  </si>
  <si>
    <t>USA19</t>
  </si>
  <si>
    <t>USA20</t>
  </si>
  <si>
    <t>USA21</t>
  </si>
  <si>
    <t>USA22</t>
  </si>
  <si>
    <t>USA23</t>
  </si>
  <si>
    <t>USA24</t>
  </si>
  <si>
    <t>USA25</t>
  </si>
  <si>
    <t>USA26</t>
  </si>
  <si>
    <t>USA27</t>
  </si>
  <si>
    <t>USA28</t>
  </si>
  <si>
    <t>USA29</t>
  </si>
  <si>
    <t>USA30</t>
  </si>
  <si>
    <t>USA31</t>
  </si>
  <si>
    <t>USA32</t>
  </si>
  <si>
    <t>USA33</t>
  </si>
  <si>
    <t>USA34</t>
  </si>
  <si>
    <t>USA35</t>
  </si>
  <si>
    <t>USA36</t>
  </si>
  <si>
    <t>USA37</t>
  </si>
  <si>
    <t>USA38</t>
  </si>
  <si>
    <t>USA39</t>
  </si>
  <si>
    <t>USA40</t>
  </si>
  <si>
    <t>USA41</t>
  </si>
  <si>
    <t>USA42</t>
  </si>
  <si>
    <t>USA43</t>
  </si>
  <si>
    <t>USA44</t>
  </si>
  <si>
    <t>USA45</t>
  </si>
  <si>
    <t>USA46</t>
  </si>
  <si>
    <t>Ausztrália1</t>
  </si>
  <si>
    <t>Ausztrália2</t>
  </si>
  <si>
    <t>Ausztrália3</t>
  </si>
  <si>
    <t>Ausztrália4</t>
  </si>
  <si>
    <t>Ausztrália5</t>
  </si>
  <si>
    <t>Ausztrália6</t>
  </si>
  <si>
    <t>Ausztrália7</t>
  </si>
  <si>
    <t>Ausztrália8</t>
  </si>
  <si>
    <t>Ausztrália9</t>
  </si>
  <si>
    <t>Ausztrália10</t>
  </si>
  <si>
    <t>Ausztrália11</t>
  </si>
  <si>
    <t>Ausztrália12</t>
  </si>
  <si>
    <t>Ausztrália13</t>
  </si>
  <si>
    <t>Ausztrália14</t>
  </si>
  <si>
    <t>Ausztrália15</t>
  </si>
  <si>
    <t>Ausztrália16</t>
  </si>
  <si>
    <t>Ausztrália17</t>
  </si>
  <si>
    <t>Ausztrália18</t>
  </si>
  <si>
    <t>Ausztrália19</t>
  </si>
  <si>
    <t>Ausztrália20</t>
  </si>
  <si>
    <t>Ausztrália21</t>
  </si>
  <si>
    <t>Ausztrália22</t>
  </si>
  <si>
    <t>Ausztrália23</t>
  </si>
  <si>
    <t>Ausztrália24</t>
  </si>
  <si>
    <t>Ausztrália25</t>
  </si>
  <si>
    <t>Ausztrália26</t>
  </si>
  <si>
    <t>Ausztrália27</t>
  </si>
  <si>
    <t>Ausztrália28</t>
  </si>
  <si>
    <t>Ausztrália29</t>
  </si>
  <si>
    <t>Ausztrália30</t>
  </si>
  <si>
    <t>Ausztrália31</t>
  </si>
  <si>
    <t>Ausztrália32</t>
  </si>
  <si>
    <t>Ausztrália33</t>
  </si>
  <si>
    <t>Ausztrália34</t>
  </si>
  <si>
    <t>Ausztrália35</t>
  </si>
  <si>
    <t>Ausztrália36</t>
  </si>
  <si>
    <t>Ausztrália37</t>
  </si>
  <si>
    <t>Ausztrália38</t>
  </si>
  <si>
    <t>Ausztrália39</t>
  </si>
  <si>
    <t>Ausztrália40</t>
  </si>
  <si>
    <t>Ausztrália41</t>
  </si>
  <si>
    <t>Ausztrália42</t>
  </si>
  <si>
    <t>Ausztrália43</t>
  </si>
  <si>
    <t>Ausztrália44</t>
  </si>
  <si>
    <t>Ausztrália45</t>
  </si>
  <si>
    <t>Ausztrália46</t>
  </si>
  <si>
    <t>Ausztria1</t>
  </si>
  <si>
    <t>Ausztria2</t>
  </si>
  <si>
    <t>Ausztria3</t>
  </si>
  <si>
    <t>Ausztria4</t>
  </si>
  <si>
    <t>Ausztria5</t>
  </si>
  <si>
    <t>Ausztria6</t>
  </si>
  <si>
    <t>Ausztria7</t>
  </si>
  <si>
    <t>Ausztria8</t>
  </si>
  <si>
    <t>Ausztria9</t>
  </si>
  <si>
    <t>Ausztria10</t>
  </si>
  <si>
    <t>Ausztria11</t>
  </si>
  <si>
    <t>Ausztria12</t>
  </si>
  <si>
    <t>Ausztria13</t>
  </si>
  <si>
    <t>Ausztria14</t>
  </si>
  <si>
    <t>Ausztria15</t>
  </si>
  <si>
    <t>Ausztria16</t>
  </si>
  <si>
    <t>Ausztria17</t>
  </si>
  <si>
    <t>Ausztria18</t>
  </si>
  <si>
    <t>Ausztria19</t>
  </si>
  <si>
    <t>Ausztria20</t>
  </si>
  <si>
    <t>Ausztria21</t>
  </si>
  <si>
    <t>Ausztria22</t>
  </si>
  <si>
    <t>Ausztria23</t>
  </si>
  <si>
    <t>Ausztria24</t>
  </si>
  <si>
    <t>Ausztria25</t>
  </si>
  <si>
    <t>Ausztria26</t>
  </si>
  <si>
    <t>Ausztria27</t>
  </si>
  <si>
    <t>Ausztria28</t>
  </si>
  <si>
    <t>Ausztria29</t>
  </si>
  <si>
    <t>Ausztria30</t>
  </si>
  <si>
    <t>Ausztria31</t>
  </si>
  <si>
    <t>Ausztria32</t>
  </si>
  <si>
    <t>Ausztria33</t>
  </si>
  <si>
    <t>Ausztria34</t>
  </si>
  <si>
    <t>Ausztria35</t>
  </si>
  <si>
    <t>Ausztria36</t>
  </si>
  <si>
    <t>Ausztria37</t>
  </si>
  <si>
    <t>Ausztria38</t>
  </si>
  <si>
    <t>Ausztria39</t>
  </si>
  <si>
    <t>Ausztria40</t>
  </si>
  <si>
    <t>Ausztria41</t>
  </si>
  <si>
    <t>Ausztria42</t>
  </si>
  <si>
    <t>Ausztria43</t>
  </si>
  <si>
    <t>Ausztria44</t>
  </si>
  <si>
    <t>Ausztria45</t>
  </si>
  <si>
    <t>Ausztria46</t>
  </si>
  <si>
    <t>Belgium1</t>
  </si>
  <si>
    <t>Belgium2</t>
  </si>
  <si>
    <t>Belgium3</t>
  </si>
  <si>
    <t>Belgium4</t>
  </si>
  <si>
    <t>Belgium5</t>
  </si>
  <si>
    <t>Belgium6</t>
  </si>
  <si>
    <t>Belgium7</t>
  </si>
  <si>
    <t>Belgium8</t>
  </si>
  <si>
    <t>Belgium9</t>
  </si>
  <si>
    <t>Belgium10</t>
  </si>
  <si>
    <t>Belgium11</t>
  </si>
  <si>
    <t>Belgium12</t>
  </si>
  <si>
    <t>Belgium13</t>
  </si>
  <si>
    <t>Belgium14</t>
  </si>
  <si>
    <t>Belgium15</t>
  </si>
  <si>
    <t>Belgium16</t>
  </si>
  <si>
    <t>Belgium17</t>
  </si>
  <si>
    <t>Belgium18</t>
  </si>
  <si>
    <t>Belgium19</t>
  </si>
  <si>
    <t>Belgium20</t>
  </si>
  <si>
    <t>Belgium21</t>
  </si>
  <si>
    <t>Belgium22</t>
  </si>
  <si>
    <t>Belgium23</t>
  </si>
  <si>
    <t>Belgium24</t>
  </si>
  <si>
    <t>Belgium25</t>
  </si>
  <si>
    <t>Belgium26</t>
  </si>
  <si>
    <t>Belgium27</t>
  </si>
  <si>
    <t>Belgium28</t>
  </si>
  <si>
    <t>Belgium29</t>
  </si>
  <si>
    <t>Belgium30</t>
  </si>
  <si>
    <t>Belgium31</t>
  </si>
  <si>
    <t>Belgium32</t>
  </si>
  <si>
    <t>Belgium33</t>
  </si>
  <si>
    <t>Belgium34</t>
  </si>
  <si>
    <t>Belgium35</t>
  </si>
  <si>
    <t>Belgium36</t>
  </si>
  <si>
    <t>Belgium37</t>
  </si>
  <si>
    <t>Belgium38</t>
  </si>
  <si>
    <t>Belgium39</t>
  </si>
  <si>
    <t>Belgium40</t>
  </si>
  <si>
    <t>Belgium41</t>
  </si>
  <si>
    <t>Belgium42</t>
  </si>
  <si>
    <t>Belgium43</t>
  </si>
  <si>
    <t>Belgium44</t>
  </si>
  <si>
    <t>Belgium45</t>
  </si>
  <si>
    <t>Belgium46</t>
  </si>
  <si>
    <t>Bulgária1</t>
  </si>
  <si>
    <t>Bulgária2</t>
  </si>
  <si>
    <t>Bulgária3</t>
  </si>
  <si>
    <t>Bulgária4</t>
  </si>
  <si>
    <t>Bulgária5</t>
  </si>
  <si>
    <t>Bulgária6</t>
  </si>
  <si>
    <t>Bulgária7</t>
  </si>
  <si>
    <t>Bulgária8</t>
  </si>
  <si>
    <t>Bulgária9</t>
  </si>
  <si>
    <t>Bulgária10</t>
  </si>
  <si>
    <t>Bulgária11</t>
  </si>
  <si>
    <t>Bulgária12</t>
  </si>
  <si>
    <t>Bulgária13</t>
  </si>
  <si>
    <t>Bulgária14</t>
  </si>
  <si>
    <t>Bulgária15</t>
  </si>
  <si>
    <t>Bulgária16</t>
  </si>
  <si>
    <t>Bulgária17</t>
  </si>
  <si>
    <t>Bulgária18</t>
  </si>
  <si>
    <t>Bulgária19</t>
  </si>
  <si>
    <t>Bulgária20</t>
  </si>
  <si>
    <t>Bulgária21</t>
  </si>
  <si>
    <t>Bulgária22</t>
  </si>
  <si>
    <t>Bulgária23</t>
  </si>
  <si>
    <t>Bulgária24</t>
  </si>
  <si>
    <t>Bulgária25</t>
  </si>
  <si>
    <t>Bulgária26</t>
  </si>
  <si>
    <t>Bulgária27</t>
  </si>
  <si>
    <t>Bulgária28</t>
  </si>
  <si>
    <t>Bulgária29</t>
  </si>
  <si>
    <t>Bulgária30</t>
  </si>
  <si>
    <t>Bulgária31</t>
  </si>
  <si>
    <t>Bulgária32</t>
  </si>
  <si>
    <t>Bulgária33</t>
  </si>
  <si>
    <t>Bulgária34</t>
  </si>
  <si>
    <t>Bulgária35</t>
  </si>
  <si>
    <t>Bulgária36</t>
  </si>
  <si>
    <t>Bulgária37</t>
  </si>
  <si>
    <t>Bulgária38</t>
  </si>
  <si>
    <t>Bulgária39</t>
  </si>
  <si>
    <t>Bulgária40</t>
  </si>
  <si>
    <t>Bulgária41</t>
  </si>
  <si>
    <t>Bulgária42</t>
  </si>
  <si>
    <t>Bulgária43</t>
  </si>
  <si>
    <t>Bulgária44</t>
  </si>
  <si>
    <t>Bulgária45</t>
  </si>
  <si>
    <t>Bulgária46</t>
  </si>
  <si>
    <t>Brazília1</t>
  </si>
  <si>
    <t>Brazília2</t>
  </si>
  <si>
    <t>Brazília3</t>
  </si>
  <si>
    <t>Brazília4</t>
  </si>
  <si>
    <t>Brazília5</t>
  </si>
  <si>
    <t>Brazília6</t>
  </si>
  <si>
    <t>Brazília7</t>
  </si>
  <si>
    <t>Brazília8</t>
  </si>
  <si>
    <t>Brazília9</t>
  </si>
  <si>
    <t>Brazília10</t>
  </si>
  <si>
    <t>Brazília11</t>
  </si>
  <si>
    <t>Brazília12</t>
  </si>
  <si>
    <t>Brazília13</t>
  </si>
  <si>
    <t>Brazília14</t>
  </si>
  <si>
    <t>Brazília15</t>
  </si>
  <si>
    <t>Brazília16</t>
  </si>
  <si>
    <t>Brazília17</t>
  </si>
  <si>
    <t>Brazília18</t>
  </si>
  <si>
    <t>Brazília19</t>
  </si>
  <si>
    <t>Brazília20</t>
  </si>
  <si>
    <t>Brazília21</t>
  </si>
  <si>
    <t>Brazília22</t>
  </si>
  <si>
    <t>Brazília23</t>
  </si>
  <si>
    <t>Brazília24</t>
  </si>
  <si>
    <t>Brazília25</t>
  </si>
  <si>
    <t>Brazília26</t>
  </si>
  <si>
    <t>Brazília27</t>
  </si>
  <si>
    <t>Brazília28</t>
  </si>
  <si>
    <t>Brazília29</t>
  </si>
  <si>
    <t>Brazília30</t>
  </si>
  <si>
    <t>Brazília31</t>
  </si>
  <si>
    <t>Brazília32</t>
  </si>
  <si>
    <t>Brazília33</t>
  </si>
  <si>
    <t>Brazília34</t>
  </si>
  <si>
    <t>Brazília35</t>
  </si>
  <si>
    <t>Brazília36</t>
  </si>
  <si>
    <t>Brazília37</t>
  </si>
  <si>
    <t>Brazília38</t>
  </si>
  <si>
    <t>Brazília39</t>
  </si>
  <si>
    <t>Brazília40</t>
  </si>
  <si>
    <t>Brazília41</t>
  </si>
  <si>
    <t>Brazília42</t>
  </si>
  <si>
    <t>Brazília43</t>
  </si>
  <si>
    <t>Brazília44</t>
  </si>
  <si>
    <t>Brazília45</t>
  </si>
  <si>
    <t>Brazília46</t>
  </si>
  <si>
    <t>Kanada1</t>
  </si>
  <si>
    <t>Kanada2</t>
  </si>
  <si>
    <t>Kanada3</t>
  </si>
  <si>
    <t>Kanada4</t>
  </si>
  <si>
    <t>Kanada5</t>
  </si>
  <si>
    <t>Kanada6</t>
  </si>
  <si>
    <t>Kanada7</t>
  </si>
  <si>
    <t>Kanada8</t>
  </si>
  <si>
    <t>Kanada9</t>
  </si>
  <si>
    <t>Kanada10</t>
  </si>
  <si>
    <t>Kanada11</t>
  </si>
  <si>
    <t>Kanada12</t>
  </si>
  <si>
    <t>Kanada13</t>
  </si>
  <si>
    <t>Kanada14</t>
  </si>
  <si>
    <t>Kanada15</t>
  </si>
  <si>
    <t>Kanada16</t>
  </si>
  <si>
    <t>Kanada17</t>
  </si>
  <si>
    <t>Kanada18</t>
  </si>
  <si>
    <t>Kanada19</t>
  </si>
  <si>
    <t>Kanada20</t>
  </si>
  <si>
    <t>Kanada21</t>
  </si>
  <si>
    <t>Kanada22</t>
  </si>
  <si>
    <t>Kanada23</t>
  </si>
  <si>
    <t>Kanada24</t>
  </si>
  <si>
    <t>Kanada25</t>
  </si>
  <si>
    <t>Kanada26</t>
  </si>
  <si>
    <t>Kanada27</t>
  </si>
  <si>
    <t>Kanada28</t>
  </si>
  <si>
    <t>Kanada29</t>
  </si>
  <si>
    <t>Kanada30</t>
  </si>
  <si>
    <t>Kanada31</t>
  </si>
  <si>
    <t>Kanada32</t>
  </si>
  <si>
    <t>Kanada33</t>
  </si>
  <si>
    <t>Kanada34</t>
  </si>
  <si>
    <t>Kanada35</t>
  </si>
  <si>
    <t>Kanada36</t>
  </si>
  <si>
    <t>Kanada37</t>
  </si>
  <si>
    <t>Kanada38</t>
  </si>
  <si>
    <t>Kanada39</t>
  </si>
  <si>
    <t>Kanada40</t>
  </si>
  <si>
    <t>Kanada41</t>
  </si>
  <si>
    <t>Kanada42</t>
  </si>
  <si>
    <t>Kanada43</t>
  </si>
  <si>
    <t>Kanada44</t>
  </si>
  <si>
    <t>Kanada45</t>
  </si>
  <si>
    <t>Kanada46</t>
  </si>
  <si>
    <t>Svájc1</t>
  </si>
  <si>
    <t>Svájc2</t>
  </si>
  <si>
    <t>Svájc3</t>
  </si>
  <si>
    <t>Svájc4</t>
  </si>
  <si>
    <t>Svájc5</t>
  </si>
  <si>
    <t>Svájc6</t>
  </si>
  <si>
    <t>Svájc7</t>
  </si>
  <si>
    <t>Svájc8</t>
  </si>
  <si>
    <t>Svájc9</t>
  </si>
  <si>
    <t>Svájc10</t>
  </si>
  <si>
    <t>Svájc11</t>
  </si>
  <si>
    <t>Svájc12</t>
  </si>
  <si>
    <t>Svájc13</t>
  </si>
  <si>
    <t>Svájc14</t>
  </si>
  <si>
    <t>Svájc15</t>
  </si>
  <si>
    <t>Svájc16</t>
  </si>
  <si>
    <t>Svájc17</t>
  </si>
  <si>
    <t>Svájc18</t>
  </si>
  <si>
    <t>Svájc19</t>
  </si>
  <si>
    <t>Svájc20</t>
  </si>
  <si>
    <t>Svájc21</t>
  </si>
  <si>
    <t>Svájc22</t>
  </si>
  <si>
    <t>Svájc23</t>
  </si>
  <si>
    <t>Svájc24</t>
  </si>
  <si>
    <t>Svájc25</t>
  </si>
  <si>
    <t>Svájc26</t>
  </si>
  <si>
    <t>Svájc27</t>
  </si>
  <si>
    <t>Svájc28</t>
  </si>
  <si>
    <t>Svájc29</t>
  </si>
  <si>
    <t>Svájc30</t>
  </si>
  <si>
    <t>Svájc31</t>
  </si>
  <si>
    <t>Svájc32</t>
  </si>
  <si>
    <t>Svájc33</t>
  </si>
  <si>
    <t>Svájc34</t>
  </si>
  <si>
    <t>Svájc35</t>
  </si>
  <si>
    <t>Svájc36</t>
  </si>
  <si>
    <t>Svájc37</t>
  </si>
  <si>
    <t>Svájc38</t>
  </si>
  <si>
    <t>Svájc39</t>
  </si>
  <si>
    <t>Svájc40</t>
  </si>
  <si>
    <t>Svájc41</t>
  </si>
  <si>
    <t>Svájc42</t>
  </si>
  <si>
    <t>Svájc43</t>
  </si>
  <si>
    <t>Svájc44</t>
  </si>
  <si>
    <t>Svájc45</t>
  </si>
  <si>
    <t>Svájc46</t>
  </si>
  <si>
    <t>Kína1</t>
  </si>
  <si>
    <t>Kína2</t>
  </si>
  <si>
    <t>Kína3</t>
  </si>
  <si>
    <t>Kína4</t>
  </si>
  <si>
    <t>Kína5</t>
  </si>
  <si>
    <t>Kína6</t>
  </si>
  <si>
    <t>Kína7</t>
  </si>
  <si>
    <t>Kína8</t>
  </si>
  <si>
    <t>Kína9</t>
  </si>
  <si>
    <t>Kína10</t>
  </si>
  <si>
    <t>Kína11</t>
  </si>
  <si>
    <t>Kína12</t>
  </si>
  <si>
    <t>Kína13</t>
  </si>
  <si>
    <t>Kína14</t>
  </si>
  <si>
    <t>Kína15</t>
  </si>
  <si>
    <t>Kína16</t>
  </si>
  <si>
    <t>Kína17</t>
  </si>
  <si>
    <t>Kína18</t>
  </si>
  <si>
    <t>Kína19</t>
  </si>
  <si>
    <t>Kína20</t>
  </si>
  <si>
    <t>Kína21</t>
  </si>
  <si>
    <t>Kína22</t>
  </si>
  <si>
    <t>Kína23</t>
  </si>
  <si>
    <t>Kína24</t>
  </si>
  <si>
    <t>Kína25</t>
  </si>
  <si>
    <t>Kína26</t>
  </si>
  <si>
    <t>Kína27</t>
  </si>
  <si>
    <t>Kína28</t>
  </si>
  <si>
    <t>Kína29</t>
  </si>
  <si>
    <t>Kína30</t>
  </si>
  <si>
    <t>Kína31</t>
  </si>
  <si>
    <t>Kína32</t>
  </si>
  <si>
    <t>Kína33</t>
  </si>
  <si>
    <t>Kína34</t>
  </si>
  <si>
    <t>Kína35</t>
  </si>
  <si>
    <t>Kína36</t>
  </si>
  <si>
    <t>Kína37</t>
  </si>
  <si>
    <t>Kína38</t>
  </si>
  <si>
    <t>Kína39</t>
  </si>
  <si>
    <t>Kína40</t>
  </si>
  <si>
    <t>Kína41</t>
  </si>
  <si>
    <t>Kína42</t>
  </si>
  <si>
    <t>Kína43</t>
  </si>
  <si>
    <t>Kína44</t>
  </si>
  <si>
    <t>Kína45</t>
  </si>
  <si>
    <t>Kína46</t>
  </si>
  <si>
    <t>Ciprus1</t>
  </si>
  <si>
    <t>Ciprus2</t>
  </si>
  <si>
    <t>Ciprus3</t>
  </si>
  <si>
    <t>Ciprus4</t>
  </si>
  <si>
    <t>Ciprus5</t>
  </si>
  <si>
    <t>Ciprus6</t>
  </si>
  <si>
    <t>Ciprus7</t>
  </si>
  <si>
    <t>Ciprus8</t>
  </si>
  <si>
    <t>Ciprus9</t>
  </si>
  <si>
    <t>Ciprus10</t>
  </si>
  <si>
    <t>Ciprus11</t>
  </si>
  <si>
    <t>Ciprus12</t>
  </si>
  <si>
    <t>Ciprus13</t>
  </si>
  <si>
    <t>Ciprus14</t>
  </si>
  <si>
    <t>Ciprus15</t>
  </si>
  <si>
    <t>Ciprus16</t>
  </si>
  <si>
    <t>Ciprus17</t>
  </si>
  <si>
    <t>Ciprus18</t>
  </si>
  <si>
    <t>Ciprus19</t>
  </si>
  <si>
    <t>Ciprus20</t>
  </si>
  <si>
    <t>Ciprus21</t>
  </si>
  <si>
    <t>Ciprus22</t>
  </si>
  <si>
    <t>Ciprus23</t>
  </si>
  <si>
    <t>Ciprus24</t>
  </si>
  <si>
    <t>Ciprus25</t>
  </si>
  <si>
    <t>Ciprus26</t>
  </si>
  <si>
    <t>Ciprus27</t>
  </si>
  <si>
    <t>Ciprus28</t>
  </si>
  <si>
    <t>Ciprus29</t>
  </si>
  <si>
    <t>Ciprus30</t>
  </si>
  <si>
    <t>Ciprus31</t>
  </si>
  <si>
    <t>Ciprus32</t>
  </si>
  <si>
    <t>Ciprus33</t>
  </si>
  <si>
    <t>Ciprus34</t>
  </si>
  <si>
    <t>Ciprus35</t>
  </si>
  <si>
    <t>Ciprus36</t>
  </si>
  <si>
    <t>Ciprus37</t>
  </si>
  <si>
    <t>Ciprus38</t>
  </si>
  <si>
    <t>Ciprus39</t>
  </si>
  <si>
    <t>Ciprus40</t>
  </si>
  <si>
    <t>Ciprus41</t>
  </si>
  <si>
    <t>Ciprus42</t>
  </si>
  <si>
    <t>Ciprus43</t>
  </si>
  <si>
    <t>Ciprus44</t>
  </si>
  <si>
    <t>Ciprus45</t>
  </si>
  <si>
    <t>Ciprus46</t>
  </si>
  <si>
    <t>Csehország1</t>
  </si>
  <si>
    <t>Csehország2</t>
  </si>
  <si>
    <t>Csehország3</t>
  </si>
  <si>
    <t>Csehország4</t>
  </si>
  <si>
    <t>Csehország5</t>
  </si>
  <si>
    <t>Csehország6</t>
  </si>
  <si>
    <t>Csehország7</t>
  </si>
  <si>
    <t>Csehország8</t>
  </si>
  <si>
    <t>Csehország9</t>
  </si>
  <si>
    <t>Csehország10</t>
  </si>
  <si>
    <t>Csehország11</t>
  </si>
  <si>
    <t>Csehország12</t>
  </si>
  <si>
    <t>Csehország13</t>
  </si>
  <si>
    <t>Csehország14</t>
  </si>
  <si>
    <t>Csehország15</t>
  </si>
  <si>
    <t>Csehország16</t>
  </si>
  <si>
    <t>Csehország17</t>
  </si>
  <si>
    <t>Csehország18</t>
  </si>
  <si>
    <t>Csehország19</t>
  </si>
  <si>
    <t>Csehország20</t>
  </si>
  <si>
    <t>Csehország21</t>
  </si>
  <si>
    <t>Csehország22</t>
  </si>
  <si>
    <t>Csehország23</t>
  </si>
  <si>
    <t>Csehország24</t>
  </si>
  <si>
    <t>Csehország25</t>
  </si>
  <si>
    <t>Csehország26</t>
  </si>
  <si>
    <t>Csehország27</t>
  </si>
  <si>
    <t>Csehország28</t>
  </si>
  <si>
    <t>Csehország29</t>
  </si>
  <si>
    <t>Csehország30</t>
  </si>
  <si>
    <t>Csehország31</t>
  </si>
  <si>
    <t>Csehország32</t>
  </si>
  <si>
    <t>Csehország33</t>
  </si>
  <si>
    <t>Csehország34</t>
  </si>
  <si>
    <t>Csehország35</t>
  </si>
  <si>
    <t>Csehország36</t>
  </si>
  <si>
    <t>Csehország37</t>
  </si>
  <si>
    <t>Csehország38</t>
  </si>
  <si>
    <t>Csehország39</t>
  </si>
  <si>
    <t>Csehország40</t>
  </si>
  <si>
    <t>Csehország41</t>
  </si>
  <si>
    <t>Csehország42</t>
  </si>
  <si>
    <t>Csehország43</t>
  </si>
  <si>
    <t>Csehország44</t>
  </si>
  <si>
    <t>Csehország45</t>
  </si>
  <si>
    <t>Csehország46</t>
  </si>
  <si>
    <t>Németország1</t>
  </si>
  <si>
    <t>Németország2</t>
  </si>
  <si>
    <t>Németország3</t>
  </si>
  <si>
    <t>Németország4</t>
  </si>
  <si>
    <t>Németország5</t>
  </si>
  <si>
    <t>Németország6</t>
  </si>
  <si>
    <t>Németország7</t>
  </si>
  <si>
    <t>Németország8</t>
  </si>
  <si>
    <t>Németország9</t>
  </si>
  <si>
    <t>Németország10</t>
  </si>
  <si>
    <t>Németország11</t>
  </si>
  <si>
    <t>Németország12</t>
  </si>
  <si>
    <t>Németország13</t>
  </si>
  <si>
    <t>Németország14</t>
  </si>
  <si>
    <t>Németország15</t>
  </si>
  <si>
    <t>Németország16</t>
  </si>
  <si>
    <t>Németország17</t>
  </si>
  <si>
    <t>Németország18</t>
  </si>
  <si>
    <t>Németország19</t>
  </si>
  <si>
    <t>Németország20</t>
  </si>
  <si>
    <t>Németország21</t>
  </si>
  <si>
    <t>Németország22</t>
  </si>
  <si>
    <t>Németország23</t>
  </si>
  <si>
    <t>Németország24</t>
  </si>
  <si>
    <t>Németország25</t>
  </si>
  <si>
    <t>Németország26</t>
  </si>
  <si>
    <t>Németország27</t>
  </si>
  <si>
    <t>Németország28</t>
  </si>
  <si>
    <t>Németország29</t>
  </si>
  <si>
    <t>Németország30</t>
  </si>
  <si>
    <t>Németország31</t>
  </si>
  <si>
    <t>Németország32</t>
  </si>
  <si>
    <t>Németország33</t>
  </si>
  <si>
    <t>Németország34</t>
  </si>
  <si>
    <t>Németország35</t>
  </si>
  <si>
    <t>Németország36</t>
  </si>
  <si>
    <t>Németország37</t>
  </si>
  <si>
    <t>Németország38</t>
  </si>
  <si>
    <t>Németország39</t>
  </si>
  <si>
    <t>Németország40</t>
  </si>
  <si>
    <t>Németország41</t>
  </si>
  <si>
    <t>Németország42</t>
  </si>
  <si>
    <t>Németország43</t>
  </si>
  <si>
    <t>Németország44</t>
  </si>
  <si>
    <t>Németország45</t>
  </si>
  <si>
    <t>Németország46</t>
  </si>
  <si>
    <t>Dánia1</t>
  </si>
  <si>
    <t>Dánia2</t>
  </si>
  <si>
    <t>Dánia3</t>
  </si>
  <si>
    <t>Dánia4</t>
  </si>
  <si>
    <t>Dánia5</t>
  </si>
  <si>
    <t>Dánia6</t>
  </si>
  <si>
    <t>Dánia7</t>
  </si>
  <si>
    <t>Dánia8</t>
  </si>
  <si>
    <t>Dánia9</t>
  </si>
  <si>
    <t>Dánia10</t>
  </si>
  <si>
    <t>Dánia11</t>
  </si>
  <si>
    <t>Dánia12</t>
  </si>
  <si>
    <t>Dánia13</t>
  </si>
  <si>
    <t>Dánia14</t>
  </si>
  <si>
    <t>Dánia15</t>
  </si>
  <si>
    <t>Dánia16</t>
  </si>
  <si>
    <t>Dánia17</t>
  </si>
  <si>
    <t>Dánia18</t>
  </si>
  <si>
    <t>Dánia19</t>
  </si>
  <si>
    <t>Dánia20</t>
  </si>
  <si>
    <t>Dánia21</t>
  </si>
  <si>
    <t>Dánia22</t>
  </si>
  <si>
    <t>Dánia23</t>
  </si>
  <si>
    <t>Dánia24</t>
  </si>
  <si>
    <t>Dánia25</t>
  </si>
  <si>
    <t>Dánia26</t>
  </si>
  <si>
    <t>Dánia27</t>
  </si>
  <si>
    <t>Dánia28</t>
  </si>
  <si>
    <t>Dánia29</t>
  </si>
  <si>
    <t>Dánia30</t>
  </si>
  <si>
    <t>Dánia31</t>
  </si>
  <si>
    <t>Dánia32</t>
  </si>
  <si>
    <t>Dánia33</t>
  </si>
  <si>
    <t>Dánia34</t>
  </si>
  <si>
    <t>Dánia35</t>
  </si>
  <si>
    <t>Dánia36</t>
  </si>
  <si>
    <t>Dánia37</t>
  </si>
  <si>
    <t>Dánia38</t>
  </si>
  <si>
    <t>Dánia39</t>
  </si>
  <si>
    <t>Dánia40</t>
  </si>
  <si>
    <t>Dánia41</t>
  </si>
  <si>
    <t>Dánia42</t>
  </si>
  <si>
    <t>Dánia43</t>
  </si>
  <si>
    <t>Dánia44</t>
  </si>
  <si>
    <t>Dánia45</t>
  </si>
  <si>
    <t>Dánia46</t>
  </si>
  <si>
    <t>Spanyolország1</t>
  </si>
  <si>
    <t>Spanyolország2</t>
  </si>
  <si>
    <t>Spanyolország3</t>
  </si>
  <si>
    <t>Spanyolország4</t>
  </si>
  <si>
    <t>Spanyolország5</t>
  </si>
  <si>
    <t>Spanyolország6</t>
  </si>
  <si>
    <t>Spanyolország7</t>
  </si>
  <si>
    <t>Spanyolország8</t>
  </si>
  <si>
    <t>Spanyolország9</t>
  </si>
  <si>
    <t>Spanyolország10</t>
  </si>
  <si>
    <t>Spanyolország11</t>
  </si>
  <si>
    <t>Spanyolország12</t>
  </si>
  <si>
    <t>Spanyolország13</t>
  </si>
  <si>
    <t>Spanyolország14</t>
  </si>
  <si>
    <t>Spanyolország15</t>
  </si>
  <si>
    <t>Spanyolország16</t>
  </si>
  <si>
    <t>Spanyolország17</t>
  </si>
  <si>
    <t>Spanyolország18</t>
  </si>
  <si>
    <t>Spanyolország19</t>
  </si>
  <si>
    <t>Spanyolország20</t>
  </si>
  <si>
    <t>Spanyolország21</t>
  </si>
  <si>
    <t>Spanyolország22</t>
  </si>
  <si>
    <t>Spanyolország23</t>
  </si>
  <si>
    <t>Spanyolország24</t>
  </si>
  <si>
    <t>Spanyolország25</t>
  </si>
  <si>
    <t>Spanyolország26</t>
  </si>
  <si>
    <t>Spanyolország27</t>
  </si>
  <si>
    <t>Spanyolország28</t>
  </si>
  <si>
    <t>Spanyolország29</t>
  </si>
  <si>
    <t>Spanyolország30</t>
  </si>
  <si>
    <t>Spanyolország31</t>
  </si>
  <si>
    <t>Spanyolország32</t>
  </si>
  <si>
    <t>Spanyolország33</t>
  </si>
  <si>
    <t>Spanyolország34</t>
  </si>
  <si>
    <t>Spanyolország35</t>
  </si>
  <si>
    <t>Spanyolország36</t>
  </si>
  <si>
    <t>Spanyolország37</t>
  </si>
  <si>
    <t>Spanyolország38</t>
  </si>
  <si>
    <t>Spanyolország39</t>
  </si>
  <si>
    <t>Spanyolország40</t>
  </si>
  <si>
    <t>Spanyolország41</t>
  </si>
  <si>
    <t>Spanyolország42</t>
  </si>
  <si>
    <t>Spanyolország43</t>
  </si>
  <si>
    <t>Spanyolország44</t>
  </si>
  <si>
    <t>Spanyolország45</t>
  </si>
  <si>
    <t>Spanyolország46</t>
  </si>
  <si>
    <t>Észtország1</t>
  </si>
  <si>
    <t>Észtország2</t>
  </si>
  <si>
    <t>Észtország3</t>
  </si>
  <si>
    <t>Észtország4</t>
  </si>
  <si>
    <t>Észtország5</t>
  </si>
  <si>
    <t>Észtország6</t>
  </si>
  <si>
    <t>Észtország7</t>
  </si>
  <si>
    <t>Észtország8</t>
  </si>
  <si>
    <t>Észtország9</t>
  </si>
  <si>
    <t>Észtország10</t>
  </si>
  <si>
    <t>Észtország11</t>
  </si>
  <si>
    <t>Észtország12</t>
  </si>
  <si>
    <t>Észtország13</t>
  </si>
  <si>
    <t>Észtország14</t>
  </si>
  <si>
    <t>Észtország15</t>
  </si>
  <si>
    <t>Észtország16</t>
  </si>
  <si>
    <t>Észtország17</t>
  </si>
  <si>
    <t>Észtország18</t>
  </si>
  <si>
    <t>Észtország19</t>
  </si>
  <si>
    <t>Észtország20</t>
  </si>
  <si>
    <t>Észtország21</t>
  </si>
  <si>
    <t>Észtország22</t>
  </si>
  <si>
    <t>Észtország23</t>
  </si>
  <si>
    <t>Észtország24</t>
  </si>
  <si>
    <t>Észtország25</t>
  </si>
  <si>
    <t>Észtország26</t>
  </si>
  <si>
    <t>Észtország27</t>
  </si>
  <si>
    <t>Észtország28</t>
  </si>
  <si>
    <t>Észtország29</t>
  </si>
  <si>
    <t>Észtország30</t>
  </si>
  <si>
    <t>Észtország31</t>
  </si>
  <si>
    <t>Észtország32</t>
  </si>
  <si>
    <t>Észtország33</t>
  </si>
  <si>
    <t>Észtország34</t>
  </si>
  <si>
    <t>Észtország35</t>
  </si>
  <si>
    <t>Észtország36</t>
  </si>
  <si>
    <t>Észtország37</t>
  </si>
  <si>
    <t>Észtország38</t>
  </si>
  <si>
    <t>Észtország39</t>
  </si>
  <si>
    <t>Észtország40</t>
  </si>
  <si>
    <t>Észtország41</t>
  </si>
  <si>
    <t>Észtország42</t>
  </si>
  <si>
    <t>Észtország43</t>
  </si>
  <si>
    <t>Észtország44</t>
  </si>
  <si>
    <t>Észtország45</t>
  </si>
  <si>
    <t>Észtország46</t>
  </si>
  <si>
    <t>Finnország1</t>
  </si>
  <si>
    <t>Finnország2</t>
  </si>
  <si>
    <t>Finnország3</t>
  </si>
  <si>
    <t>Finnország4</t>
  </si>
  <si>
    <t>Finnország5</t>
  </si>
  <si>
    <t>Finnország6</t>
  </si>
  <si>
    <t>Finnország7</t>
  </si>
  <si>
    <t>Finnország8</t>
  </si>
  <si>
    <t>Finnország9</t>
  </si>
  <si>
    <t>Finnország10</t>
  </si>
  <si>
    <t>Finnország11</t>
  </si>
  <si>
    <t>Finnország12</t>
  </si>
  <si>
    <t>Finnország13</t>
  </si>
  <si>
    <t>Finnország14</t>
  </si>
  <si>
    <t>Finnország15</t>
  </si>
  <si>
    <t>Finnország16</t>
  </si>
  <si>
    <t>Finnország17</t>
  </si>
  <si>
    <t>Finnország18</t>
  </si>
  <si>
    <t>Finnország19</t>
  </si>
  <si>
    <t>Finnország20</t>
  </si>
  <si>
    <t>Finnország21</t>
  </si>
  <si>
    <t>Finnország22</t>
  </si>
  <si>
    <t>Finnország23</t>
  </si>
  <si>
    <t>Finnország24</t>
  </si>
  <si>
    <t>Finnország25</t>
  </si>
  <si>
    <t>Finnország26</t>
  </si>
  <si>
    <t>Finnország27</t>
  </si>
  <si>
    <t>Finnország28</t>
  </si>
  <si>
    <t>Finnország29</t>
  </si>
  <si>
    <t>Finnország30</t>
  </si>
  <si>
    <t>Finnország31</t>
  </si>
  <si>
    <t>Finnország32</t>
  </si>
  <si>
    <t>Finnország33</t>
  </si>
  <si>
    <t>Finnország34</t>
  </si>
  <si>
    <t>Finnország35</t>
  </si>
  <si>
    <t>Finnország36</t>
  </si>
  <si>
    <t>Finnország37</t>
  </si>
  <si>
    <t>Finnország38</t>
  </si>
  <si>
    <t>Finnország39</t>
  </si>
  <si>
    <t>Finnország40</t>
  </si>
  <si>
    <t>Finnország41</t>
  </si>
  <si>
    <t>Finnország42</t>
  </si>
  <si>
    <t>Finnország43</t>
  </si>
  <si>
    <t>Finnország44</t>
  </si>
  <si>
    <t>Finnország45</t>
  </si>
  <si>
    <t>Finnország46</t>
  </si>
  <si>
    <t>Franciaország1</t>
  </si>
  <si>
    <t>Franciaország2</t>
  </si>
  <si>
    <t>Franciaország3</t>
  </si>
  <si>
    <t>Franciaország4</t>
  </si>
  <si>
    <t>Franciaország5</t>
  </si>
  <si>
    <t>Franciaország6</t>
  </si>
  <si>
    <t>Franciaország7</t>
  </si>
  <si>
    <t>Franciaország8</t>
  </si>
  <si>
    <t>Franciaország9</t>
  </si>
  <si>
    <t>Franciaország10</t>
  </si>
  <si>
    <t>Franciaország11</t>
  </si>
  <si>
    <t>Franciaország12</t>
  </si>
  <si>
    <t>Franciaország13</t>
  </si>
  <si>
    <t>Franciaország14</t>
  </si>
  <si>
    <t>Franciaország15</t>
  </si>
  <si>
    <t>Franciaország16</t>
  </si>
  <si>
    <t>Franciaország17</t>
  </si>
  <si>
    <t>Franciaország18</t>
  </si>
  <si>
    <t>Franciaország19</t>
  </si>
  <si>
    <t>Franciaország20</t>
  </si>
  <si>
    <t>Franciaország21</t>
  </si>
  <si>
    <t>Franciaország22</t>
  </si>
  <si>
    <t>Franciaország23</t>
  </si>
  <si>
    <t>Franciaország24</t>
  </si>
  <si>
    <t>Franciaország25</t>
  </si>
  <si>
    <t>Franciaország26</t>
  </si>
  <si>
    <t>Franciaország27</t>
  </si>
  <si>
    <t>Franciaország28</t>
  </si>
  <si>
    <t>Franciaország29</t>
  </si>
  <si>
    <t>Franciaország30</t>
  </si>
  <si>
    <t>Franciaország31</t>
  </si>
  <si>
    <t>Franciaország32</t>
  </si>
  <si>
    <t>Franciaország33</t>
  </si>
  <si>
    <t>Franciaország34</t>
  </si>
  <si>
    <t>Franciaország35</t>
  </si>
  <si>
    <t>Franciaország36</t>
  </si>
  <si>
    <t>Franciaország37</t>
  </si>
  <si>
    <t>Franciaország38</t>
  </si>
  <si>
    <t>Franciaország39</t>
  </si>
  <si>
    <t>Franciaország40</t>
  </si>
  <si>
    <t>Franciaország41</t>
  </si>
  <si>
    <t>Franciaország42</t>
  </si>
  <si>
    <t>Franciaország43</t>
  </si>
  <si>
    <t>Franciaország44</t>
  </si>
  <si>
    <t>Franciaország45</t>
  </si>
  <si>
    <t>Franciaország46</t>
  </si>
  <si>
    <t>Nagy Britannia1</t>
  </si>
  <si>
    <t>Nagy Britannia2</t>
  </si>
  <si>
    <t>Nagy Britannia3</t>
  </si>
  <si>
    <t>Nagy Britannia4</t>
  </si>
  <si>
    <t>Nagy Britannia5</t>
  </si>
  <si>
    <t>Nagy Britannia6</t>
  </si>
  <si>
    <t>Nagy Britannia7</t>
  </si>
  <si>
    <t>Nagy Britannia8</t>
  </si>
  <si>
    <t>Nagy Britannia9</t>
  </si>
  <si>
    <t>Nagy Britannia10</t>
  </si>
  <si>
    <t>Nagy Britannia11</t>
  </si>
  <si>
    <t>Nagy Britannia12</t>
  </si>
  <si>
    <t>Nagy Britannia13</t>
  </si>
  <si>
    <t>Nagy Britannia14</t>
  </si>
  <si>
    <t>Nagy Britannia15</t>
  </si>
  <si>
    <t>Nagy Britannia16</t>
  </si>
  <si>
    <t>Nagy Britannia17</t>
  </si>
  <si>
    <t>Nagy Britannia18</t>
  </si>
  <si>
    <t>Nagy Britannia19</t>
  </si>
  <si>
    <t>Nagy Britannia20</t>
  </si>
  <si>
    <t>Nagy Britannia21</t>
  </si>
  <si>
    <t>Nagy Britannia22</t>
  </si>
  <si>
    <t>Nagy Britannia23</t>
  </si>
  <si>
    <t>Nagy Britannia24</t>
  </si>
  <si>
    <t>Nagy Britannia25</t>
  </si>
  <si>
    <t>Nagy Britannia26</t>
  </si>
  <si>
    <t>Nagy Britannia27</t>
  </si>
  <si>
    <t>Nagy Britannia28</t>
  </si>
  <si>
    <t>Nagy Britannia29</t>
  </si>
  <si>
    <t>Nagy Britannia30</t>
  </si>
  <si>
    <t>Nagy Britannia31</t>
  </si>
  <si>
    <t>Nagy Britannia32</t>
  </si>
  <si>
    <t>Nagy Britannia33</t>
  </si>
  <si>
    <t>Nagy Britannia34</t>
  </si>
  <si>
    <t>Nagy Britannia35</t>
  </si>
  <si>
    <t>Nagy Britannia36</t>
  </si>
  <si>
    <t>Nagy Britannia37</t>
  </si>
  <si>
    <t>Nagy Britannia38</t>
  </si>
  <si>
    <t>Nagy Britannia39</t>
  </si>
  <si>
    <t>Nagy Britannia40</t>
  </si>
  <si>
    <t>Nagy Britannia41</t>
  </si>
  <si>
    <t>Nagy Britannia42</t>
  </si>
  <si>
    <t>Nagy Britannia43</t>
  </si>
  <si>
    <t>Nagy Britannia44</t>
  </si>
  <si>
    <t>Nagy Britannia45</t>
  </si>
  <si>
    <t>Nagy Britannia46</t>
  </si>
  <si>
    <t>Görögország1</t>
  </si>
  <si>
    <t>Görögország2</t>
  </si>
  <si>
    <t>Görögország3</t>
  </si>
  <si>
    <t>Görögország4</t>
  </si>
  <si>
    <t>Görögország5</t>
  </si>
  <si>
    <t>Görögország6</t>
  </si>
  <si>
    <t>Görögország7</t>
  </si>
  <si>
    <t>Görögország8</t>
  </si>
  <si>
    <t>Görögország9</t>
  </si>
  <si>
    <t>Görögország10</t>
  </si>
  <si>
    <t>Görögország11</t>
  </si>
  <si>
    <t>Görögország12</t>
  </si>
  <si>
    <t>Görögország13</t>
  </si>
  <si>
    <t>Görögország14</t>
  </si>
  <si>
    <t>Görögország15</t>
  </si>
  <si>
    <t>Görögország16</t>
  </si>
  <si>
    <t>Görögország17</t>
  </si>
  <si>
    <t>Görögország18</t>
  </si>
  <si>
    <t>Görögország19</t>
  </si>
  <si>
    <t>Görögország20</t>
  </si>
  <si>
    <t>Görögország21</t>
  </si>
  <si>
    <t>Görögország22</t>
  </si>
  <si>
    <t>Görögország23</t>
  </si>
  <si>
    <t>Görögország24</t>
  </si>
  <si>
    <t>Görögország25</t>
  </si>
  <si>
    <t>Görögország26</t>
  </si>
  <si>
    <t>Görögország27</t>
  </si>
  <si>
    <t>Görögország28</t>
  </si>
  <si>
    <t>Görögország29</t>
  </si>
  <si>
    <t>Görögország30</t>
  </si>
  <si>
    <t>Görögország31</t>
  </si>
  <si>
    <t>Görögország32</t>
  </si>
  <si>
    <t>Görögország33</t>
  </si>
  <si>
    <t>Görögország34</t>
  </si>
  <si>
    <t>Görögország35</t>
  </si>
  <si>
    <t>Görögország36</t>
  </si>
  <si>
    <t>Görögország37</t>
  </si>
  <si>
    <t>Görögország38</t>
  </si>
  <si>
    <t>Görögország39</t>
  </si>
  <si>
    <t>Görögország40</t>
  </si>
  <si>
    <t>Görögország41</t>
  </si>
  <si>
    <t>Görögország42</t>
  </si>
  <si>
    <t>Görögország43</t>
  </si>
  <si>
    <t>Görögország44</t>
  </si>
  <si>
    <t>Görögország45</t>
  </si>
  <si>
    <t>Görögország46</t>
  </si>
  <si>
    <t>Magyarország1</t>
  </si>
  <si>
    <t>Magyarország2</t>
  </si>
  <si>
    <t>Magyarország3</t>
  </si>
  <si>
    <t>Magyarország4</t>
  </si>
  <si>
    <t>Magyarország5</t>
  </si>
  <si>
    <t>Magyarország6</t>
  </si>
  <si>
    <t>Magyarország7</t>
  </si>
  <si>
    <t>Magyarország8</t>
  </si>
  <si>
    <t>Magyarország9</t>
  </si>
  <si>
    <t>Magyarország10</t>
  </si>
  <si>
    <t>Magyarország11</t>
  </si>
  <si>
    <t>Magyarország12</t>
  </si>
  <si>
    <t>Magyarország13</t>
  </si>
  <si>
    <t>Magyarország14</t>
  </si>
  <si>
    <t>Magyarország15</t>
  </si>
  <si>
    <t>Magyarország16</t>
  </si>
  <si>
    <t>Magyarország17</t>
  </si>
  <si>
    <t>Magyarország18</t>
  </si>
  <si>
    <t>Magyarország19</t>
  </si>
  <si>
    <t>Magyarország20</t>
  </si>
  <si>
    <t>Magyarország21</t>
  </si>
  <si>
    <t>Magyarország22</t>
  </si>
  <si>
    <t>Magyarország23</t>
  </si>
  <si>
    <t>Magyarország24</t>
  </si>
  <si>
    <t>Magyarország25</t>
  </si>
  <si>
    <t>Magyarország26</t>
  </si>
  <si>
    <t>Magyarország27</t>
  </si>
  <si>
    <t>Magyarország28</t>
  </si>
  <si>
    <t>Magyarország29</t>
  </si>
  <si>
    <t>Magyarország30</t>
  </si>
  <si>
    <t>Magyarország31</t>
  </si>
  <si>
    <t>Magyarország32</t>
  </si>
  <si>
    <t>Magyarország33</t>
  </si>
  <si>
    <t>Magyarország34</t>
  </si>
  <si>
    <t>Magyarország35</t>
  </si>
  <si>
    <t>Magyarország36</t>
  </si>
  <si>
    <t>Magyarország37</t>
  </si>
  <si>
    <t>Magyarország38</t>
  </si>
  <si>
    <t>Magyarország39</t>
  </si>
  <si>
    <t>Magyarország40</t>
  </si>
  <si>
    <t>Magyarország41</t>
  </si>
  <si>
    <t>Magyarország42</t>
  </si>
  <si>
    <t>Magyarország43</t>
  </si>
  <si>
    <t>Magyarország44</t>
  </si>
  <si>
    <t>Magyarország45</t>
  </si>
  <si>
    <t>Magyarország46</t>
  </si>
  <si>
    <t>Horvátország1</t>
  </si>
  <si>
    <t>Horvátország2</t>
  </si>
  <si>
    <t>Horvátország3</t>
  </si>
  <si>
    <t>Horvátország4</t>
  </si>
  <si>
    <t>Horvátország5</t>
  </si>
  <si>
    <t>Horvátország6</t>
  </si>
  <si>
    <t>Horvátország7</t>
  </si>
  <si>
    <t>Horvátország8</t>
  </si>
  <si>
    <t>Horvátország9</t>
  </si>
  <si>
    <t>Horvátország10</t>
  </si>
  <si>
    <t>Horvátország11</t>
  </si>
  <si>
    <t>Horvátország12</t>
  </si>
  <si>
    <t>Horvátország13</t>
  </si>
  <si>
    <t>Horvátország14</t>
  </si>
  <si>
    <t>Horvátország15</t>
  </si>
  <si>
    <t>Horvátország16</t>
  </si>
  <si>
    <t>Horvátország17</t>
  </si>
  <si>
    <t>Horvátország18</t>
  </si>
  <si>
    <t>Horvátország19</t>
  </si>
  <si>
    <t>Horvátország20</t>
  </si>
  <si>
    <t>Horvátország21</t>
  </si>
  <si>
    <t>Horvátország22</t>
  </si>
  <si>
    <t>Horvátország23</t>
  </si>
  <si>
    <t>Horvátország24</t>
  </si>
  <si>
    <t>Horvátország25</t>
  </si>
  <si>
    <t>Horvátország26</t>
  </si>
  <si>
    <t>Horvátország27</t>
  </si>
  <si>
    <t>Horvátország28</t>
  </si>
  <si>
    <t>Horvátország29</t>
  </si>
  <si>
    <t>Horvátország30</t>
  </si>
  <si>
    <t>Horvátország31</t>
  </si>
  <si>
    <t>Horvátország32</t>
  </si>
  <si>
    <t>Horvátország33</t>
  </si>
  <si>
    <t>Horvátország34</t>
  </si>
  <si>
    <t>Horvátország35</t>
  </si>
  <si>
    <t>Horvátország36</t>
  </si>
  <si>
    <t>Horvátország37</t>
  </si>
  <si>
    <t>Horvátország38</t>
  </si>
  <si>
    <t>Horvátország39</t>
  </si>
  <si>
    <t>Horvátország40</t>
  </si>
  <si>
    <t>Horvátország41</t>
  </si>
  <si>
    <t>Horvátország42</t>
  </si>
  <si>
    <t>Horvátország43</t>
  </si>
  <si>
    <t>Horvátország44</t>
  </si>
  <si>
    <t>Horvátország45</t>
  </si>
  <si>
    <t>Horvátország46</t>
  </si>
  <si>
    <t>Indonézia1</t>
  </si>
  <si>
    <t>Indonézia2</t>
  </si>
  <si>
    <t>Indonézia3</t>
  </si>
  <si>
    <t>Indonézia4</t>
  </si>
  <si>
    <t>Indonézia5</t>
  </si>
  <si>
    <t>Indonézia6</t>
  </si>
  <si>
    <t>Indonézia7</t>
  </si>
  <si>
    <t>Indonézia8</t>
  </si>
  <si>
    <t>Indonézia9</t>
  </si>
  <si>
    <t>Indonézia10</t>
  </si>
  <si>
    <t>Indonézia11</t>
  </si>
  <si>
    <t>Indonézia12</t>
  </si>
  <si>
    <t>Indonézia13</t>
  </si>
  <si>
    <t>Indonézia14</t>
  </si>
  <si>
    <t>Indonézia15</t>
  </si>
  <si>
    <t>Indonézia16</t>
  </si>
  <si>
    <t>Indonézia17</t>
  </si>
  <si>
    <t>Indonézia18</t>
  </si>
  <si>
    <t>Indonézia19</t>
  </si>
  <si>
    <t>Indonézia20</t>
  </si>
  <si>
    <t>Indonézia21</t>
  </si>
  <si>
    <t>Indonézia22</t>
  </si>
  <si>
    <t>Indonézia23</t>
  </si>
  <si>
    <t>Indonézia24</t>
  </si>
  <si>
    <t>Indonézia25</t>
  </si>
  <si>
    <t>Indonézia26</t>
  </si>
  <si>
    <t>Indonézia27</t>
  </si>
  <si>
    <t>Indonézia28</t>
  </si>
  <si>
    <t>Indonézia29</t>
  </si>
  <si>
    <t>Indonézia30</t>
  </si>
  <si>
    <t>Indonézia31</t>
  </si>
  <si>
    <t>Indonézia32</t>
  </si>
  <si>
    <t>Indonézia33</t>
  </si>
  <si>
    <t>Indonézia34</t>
  </si>
  <si>
    <t>Indonézia35</t>
  </si>
  <si>
    <t>Indonézia36</t>
  </si>
  <si>
    <t>Indonézia37</t>
  </si>
  <si>
    <t>Indonézia38</t>
  </si>
  <si>
    <t>Indonézia39</t>
  </si>
  <si>
    <t>Indonézia40</t>
  </si>
  <si>
    <t>Indonézia41</t>
  </si>
  <si>
    <t>Indonézia42</t>
  </si>
  <si>
    <t>Indonézia43</t>
  </si>
  <si>
    <t>Indonézia44</t>
  </si>
  <si>
    <t>Indonézia45</t>
  </si>
  <si>
    <t>Indonézia46</t>
  </si>
  <si>
    <t>India1</t>
  </si>
  <si>
    <t>India2</t>
  </si>
  <si>
    <t>India3</t>
  </si>
  <si>
    <t>India4</t>
  </si>
  <si>
    <t>India5</t>
  </si>
  <si>
    <t>India6</t>
  </si>
  <si>
    <t>India7</t>
  </si>
  <si>
    <t>India8</t>
  </si>
  <si>
    <t>India9</t>
  </si>
  <si>
    <t>India10</t>
  </si>
  <si>
    <t>India11</t>
  </si>
  <si>
    <t>India12</t>
  </si>
  <si>
    <t>India13</t>
  </si>
  <si>
    <t>India14</t>
  </si>
  <si>
    <t>India15</t>
  </si>
  <si>
    <t>India16</t>
  </si>
  <si>
    <t>India17</t>
  </si>
  <si>
    <t>India18</t>
  </si>
  <si>
    <t>India19</t>
  </si>
  <si>
    <t>India20</t>
  </si>
  <si>
    <t>India21</t>
  </si>
  <si>
    <t>India22</t>
  </si>
  <si>
    <t>India23</t>
  </si>
  <si>
    <t>India24</t>
  </si>
  <si>
    <t>India25</t>
  </si>
  <si>
    <t>India26</t>
  </si>
  <si>
    <t>India27</t>
  </si>
  <si>
    <t>India28</t>
  </si>
  <si>
    <t>India29</t>
  </si>
  <si>
    <t>India30</t>
  </si>
  <si>
    <t>India31</t>
  </si>
  <si>
    <t>India32</t>
  </si>
  <si>
    <t>India33</t>
  </si>
  <si>
    <t>India34</t>
  </si>
  <si>
    <t>India35</t>
  </si>
  <si>
    <t>India36</t>
  </si>
  <si>
    <t>India37</t>
  </si>
  <si>
    <t>India38</t>
  </si>
  <si>
    <t>India39</t>
  </si>
  <si>
    <t>India40</t>
  </si>
  <si>
    <t>India41</t>
  </si>
  <si>
    <t>India42</t>
  </si>
  <si>
    <t>India43</t>
  </si>
  <si>
    <t>India44</t>
  </si>
  <si>
    <t>India45</t>
  </si>
  <si>
    <t>India46</t>
  </si>
  <si>
    <t>Írország1</t>
  </si>
  <si>
    <t>Írország2</t>
  </si>
  <si>
    <t>Írország3</t>
  </si>
  <si>
    <t>Írország4</t>
  </si>
  <si>
    <t>Írország5</t>
  </si>
  <si>
    <t>Írország6</t>
  </si>
  <si>
    <t>Írország7</t>
  </si>
  <si>
    <t>Írország8</t>
  </si>
  <si>
    <t>Írország9</t>
  </si>
  <si>
    <t>Írország10</t>
  </si>
  <si>
    <t>Írország11</t>
  </si>
  <si>
    <t>Írország12</t>
  </si>
  <si>
    <t>Írország13</t>
  </si>
  <si>
    <t>Írország14</t>
  </si>
  <si>
    <t>Írország15</t>
  </si>
  <si>
    <t>Írország16</t>
  </si>
  <si>
    <t>Írország17</t>
  </si>
  <si>
    <t>Írország18</t>
  </si>
  <si>
    <t>Írország19</t>
  </si>
  <si>
    <t>Írország20</t>
  </si>
  <si>
    <t>Írország21</t>
  </si>
  <si>
    <t>Írország22</t>
  </si>
  <si>
    <t>Írország23</t>
  </si>
  <si>
    <t>Írország24</t>
  </si>
  <si>
    <t>Írország25</t>
  </si>
  <si>
    <t>Írország26</t>
  </si>
  <si>
    <t>Írország27</t>
  </si>
  <si>
    <t>Írország28</t>
  </si>
  <si>
    <t>Írország29</t>
  </si>
  <si>
    <t>Írország30</t>
  </si>
  <si>
    <t>Írország31</t>
  </si>
  <si>
    <t>Írország32</t>
  </si>
  <si>
    <t>Írország33</t>
  </si>
  <si>
    <t>Írország34</t>
  </si>
  <si>
    <t>Írország35</t>
  </si>
  <si>
    <t>Írország36</t>
  </si>
  <si>
    <t>Írország37</t>
  </si>
  <si>
    <t>Írország38</t>
  </si>
  <si>
    <t>Írország39</t>
  </si>
  <si>
    <t>Írország40</t>
  </si>
  <si>
    <t>Írország41</t>
  </si>
  <si>
    <t>Írország42</t>
  </si>
  <si>
    <t>Írország43</t>
  </si>
  <si>
    <t>Írország44</t>
  </si>
  <si>
    <t>Írország45</t>
  </si>
  <si>
    <t>Írország46</t>
  </si>
  <si>
    <t>Olaszország1</t>
  </si>
  <si>
    <t>Olaszország2</t>
  </si>
  <si>
    <t>Olaszország3</t>
  </si>
  <si>
    <t>Olaszország4</t>
  </si>
  <si>
    <t>Olaszország5</t>
  </si>
  <si>
    <t>Olaszország6</t>
  </si>
  <si>
    <t>Olaszország7</t>
  </si>
  <si>
    <t>Olaszország8</t>
  </si>
  <si>
    <t>Olaszország9</t>
  </si>
  <si>
    <t>Olaszország10</t>
  </si>
  <si>
    <t>Olaszország11</t>
  </si>
  <si>
    <t>Olaszország12</t>
  </si>
  <si>
    <t>Olaszország13</t>
  </si>
  <si>
    <t>Olaszország14</t>
  </si>
  <si>
    <t>Olaszország15</t>
  </si>
  <si>
    <t>Olaszország16</t>
  </si>
  <si>
    <t>Olaszország17</t>
  </si>
  <si>
    <t>Olaszország18</t>
  </si>
  <si>
    <t>Olaszország19</t>
  </si>
  <si>
    <t>Olaszország20</t>
  </si>
  <si>
    <t>Olaszország21</t>
  </si>
  <si>
    <t>Olaszország22</t>
  </si>
  <si>
    <t>Olaszország23</t>
  </si>
  <si>
    <t>Olaszország24</t>
  </si>
  <si>
    <t>Olaszország25</t>
  </si>
  <si>
    <t>Olaszország26</t>
  </si>
  <si>
    <t>Olaszország27</t>
  </si>
  <si>
    <t>Olaszország28</t>
  </si>
  <si>
    <t>Olaszország29</t>
  </si>
  <si>
    <t>Olaszország30</t>
  </si>
  <si>
    <t>Olaszország31</t>
  </si>
  <si>
    <t>Olaszország32</t>
  </si>
  <si>
    <t>Olaszország33</t>
  </si>
  <si>
    <t>Olaszország34</t>
  </si>
  <si>
    <t>Olaszország35</t>
  </si>
  <si>
    <t>Olaszország36</t>
  </si>
  <si>
    <t>Olaszország37</t>
  </si>
  <si>
    <t>Olaszország38</t>
  </si>
  <si>
    <t>Olaszország39</t>
  </si>
  <si>
    <t>Olaszország40</t>
  </si>
  <si>
    <t>Olaszország41</t>
  </si>
  <si>
    <t>Olaszország42</t>
  </si>
  <si>
    <t>Olaszország43</t>
  </si>
  <si>
    <t>Olaszország44</t>
  </si>
  <si>
    <t>Olaszország45</t>
  </si>
  <si>
    <t>Olaszország46</t>
  </si>
  <si>
    <t>Japán1</t>
  </si>
  <si>
    <t>Japán2</t>
  </si>
  <si>
    <t>Japán3</t>
  </si>
  <si>
    <t>Japán4</t>
  </si>
  <si>
    <t>Japán5</t>
  </si>
  <si>
    <t>Japán6</t>
  </si>
  <si>
    <t>Japán7</t>
  </si>
  <si>
    <t>Japán8</t>
  </si>
  <si>
    <t>Japán9</t>
  </si>
  <si>
    <t>Japán10</t>
  </si>
  <si>
    <t>Japán11</t>
  </si>
  <si>
    <t>Japán12</t>
  </si>
  <si>
    <t>Japán13</t>
  </si>
  <si>
    <t>Japán14</t>
  </si>
  <si>
    <t>Japán15</t>
  </si>
  <si>
    <t>Japán16</t>
  </si>
  <si>
    <t>Japán17</t>
  </si>
  <si>
    <t>Japán18</t>
  </si>
  <si>
    <t>Japán19</t>
  </si>
  <si>
    <t>Japán20</t>
  </si>
  <si>
    <t>Japán21</t>
  </si>
  <si>
    <t>Japán22</t>
  </si>
  <si>
    <t>Japán23</t>
  </si>
  <si>
    <t>Japán24</t>
  </si>
  <si>
    <t>Japán25</t>
  </si>
  <si>
    <t>Japán26</t>
  </si>
  <si>
    <t>Japán27</t>
  </si>
  <si>
    <t>Japán28</t>
  </si>
  <si>
    <t>Japán29</t>
  </si>
  <si>
    <t>Japán30</t>
  </si>
  <si>
    <t>Japán31</t>
  </si>
  <si>
    <t>Japán32</t>
  </si>
  <si>
    <t>Japán33</t>
  </si>
  <si>
    <t>Japán34</t>
  </si>
  <si>
    <t>Japán35</t>
  </si>
  <si>
    <t>Japán36</t>
  </si>
  <si>
    <t>Japán37</t>
  </si>
  <si>
    <t>Japán38</t>
  </si>
  <si>
    <t>Japán39</t>
  </si>
  <si>
    <t>Japán40</t>
  </si>
  <si>
    <t>Japán41</t>
  </si>
  <si>
    <t>Japán42</t>
  </si>
  <si>
    <t>Japán43</t>
  </si>
  <si>
    <t>Japán44</t>
  </si>
  <si>
    <t>Japán45</t>
  </si>
  <si>
    <t>Japán46</t>
  </si>
  <si>
    <t>Korea1</t>
  </si>
  <si>
    <t>Korea2</t>
  </si>
  <si>
    <t>Korea3</t>
  </si>
  <si>
    <t>Korea4</t>
  </si>
  <si>
    <t>Korea5</t>
  </si>
  <si>
    <t>Korea6</t>
  </si>
  <si>
    <t>Korea7</t>
  </si>
  <si>
    <t>Korea8</t>
  </si>
  <si>
    <t>Korea9</t>
  </si>
  <si>
    <t>Korea10</t>
  </si>
  <si>
    <t>Korea11</t>
  </si>
  <si>
    <t>Korea12</t>
  </si>
  <si>
    <t>Korea13</t>
  </si>
  <si>
    <t>Korea14</t>
  </si>
  <si>
    <t>Korea15</t>
  </si>
  <si>
    <t>Korea16</t>
  </si>
  <si>
    <t>Korea17</t>
  </si>
  <si>
    <t>Korea18</t>
  </si>
  <si>
    <t>Korea19</t>
  </si>
  <si>
    <t>Korea20</t>
  </si>
  <si>
    <t>Korea21</t>
  </si>
  <si>
    <t>Korea22</t>
  </si>
  <si>
    <t>Korea23</t>
  </si>
  <si>
    <t>Korea24</t>
  </si>
  <si>
    <t>Korea25</t>
  </si>
  <si>
    <t>Korea26</t>
  </si>
  <si>
    <t>Korea27</t>
  </si>
  <si>
    <t>Korea28</t>
  </si>
  <si>
    <t>Korea29</t>
  </si>
  <si>
    <t>Korea30</t>
  </si>
  <si>
    <t>Korea31</t>
  </si>
  <si>
    <t>Korea32</t>
  </si>
  <si>
    <t>Korea33</t>
  </si>
  <si>
    <t>Korea34</t>
  </si>
  <si>
    <t>Korea35</t>
  </si>
  <si>
    <t>Korea36</t>
  </si>
  <si>
    <t>Korea37</t>
  </si>
  <si>
    <t>Korea38</t>
  </si>
  <si>
    <t>Korea39</t>
  </si>
  <si>
    <t>Korea40</t>
  </si>
  <si>
    <t>Korea41</t>
  </si>
  <si>
    <t>Korea42</t>
  </si>
  <si>
    <t>Korea43</t>
  </si>
  <si>
    <t>Korea44</t>
  </si>
  <si>
    <t>Korea45</t>
  </si>
  <si>
    <t>Korea46</t>
  </si>
  <si>
    <t>Litvánia1</t>
  </si>
  <si>
    <t>Litvánia2</t>
  </si>
  <si>
    <t>Litvánia3</t>
  </si>
  <si>
    <t>Litvánia4</t>
  </si>
  <si>
    <t>Litvánia5</t>
  </si>
  <si>
    <t>Litvánia6</t>
  </si>
  <si>
    <t>Litvánia7</t>
  </si>
  <si>
    <t>Litvánia8</t>
  </si>
  <si>
    <t>Litvánia9</t>
  </si>
  <si>
    <t>Litvánia10</t>
  </si>
  <si>
    <t>Litvánia11</t>
  </si>
  <si>
    <t>Litvánia12</t>
  </si>
  <si>
    <t>Litvánia13</t>
  </si>
  <si>
    <t>Litvánia14</t>
  </si>
  <si>
    <t>Litvánia15</t>
  </si>
  <si>
    <t>Litvánia16</t>
  </si>
  <si>
    <t>Litvánia17</t>
  </si>
  <si>
    <t>Litvánia18</t>
  </si>
  <si>
    <t>Litvánia19</t>
  </si>
  <si>
    <t>Litvánia20</t>
  </si>
  <si>
    <t>Litvánia21</t>
  </si>
  <si>
    <t>Litvánia22</t>
  </si>
  <si>
    <t>Litvánia23</t>
  </si>
  <si>
    <t>Litvánia24</t>
  </si>
  <si>
    <t>Litvánia25</t>
  </si>
  <si>
    <t>Litvánia26</t>
  </si>
  <si>
    <t>Litvánia27</t>
  </si>
  <si>
    <t>Litvánia28</t>
  </si>
  <si>
    <t>Litvánia29</t>
  </si>
  <si>
    <t>Litvánia30</t>
  </si>
  <si>
    <t>Litvánia31</t>
  </si>
  <si>
    <t>Litvánia32</t>
  </si>
  <si>
    <t>Litvánia33</t>
  </si>
  <si>
    <t>Litvánia34</t>
  </si>
  <si>
    <t>Litvánia35</t>
  </si>
  <si>
    <t>Litvánia36</t>
  </si>
  <si>
    <t>Litvánia37</t>
  </si>
  <si>
    <t>Litvánia38</t>
  </si>
  <si>
    <t>Litvánia39</t>
  </si>
  <si>
    <t>Litvánia40</t>
  </si>
  <si>
    <t>Litvánia41</t>
  </si>
  <si>
    <t>Litvánia42</t>
  </si>
  <si>
    <t>Litvánia43</t>
  </si>
  <si>
    <t>Litvánia44</t>
  </si>
  <si>
    <t>Litvánia45</t>
  </si>
  <si>
    <t>Litvánia46</t>
  </si>
  <si>
    <t>Luxemburg1</t>
  </si>
  <si>
    <t>Luxemburg2</t>
  </si>
  <si>
    <t>Luxemburg3</t>
  </si>
  <si>
    <t>Luxemburg4</t>
  </si>
  <si>
    <t>Luxemburg5</t>
  </si>
  <si>
    <t>Luxemburg6</t>
  </si>
  <si>
    <t>Luxemburg7</t>
  </si>
  <si>
    <t>Luxemburg8</t>
  </si>
  <si>
    <t>Luxemburg9</t>
  </si>
  <si>
    <t>Luxemburg10</t>
  </si>
  <si>
    <t>Luxemburg11</t>
  </si>
  <si>
    <t>Luxemburg12</t>
  </si>
  <si>
    <t>Luxemburg13</t>
  </si>
  <si>
    <t>Luxemburg14</t>
  </si>
  <si>
    <t>Luxemburg15</t>
  </si>
  <si>
    <t>Luxemburg16</t>
  </si>
  <si>
    <t>Luxemburg17</t>
  </si>
  <si>
    <t>Luxemburg18</t>
  </si>
  <si>
    <t>Luxemburg19</t>
  </si>
  <si>
    <t>Luxemburg20</t>
  </si>
  <si>
    <t>Luxemburg21</t>
  </si>
  <si>
    <t>Luxemburg22</t>
  </si>
  <si>
    <t>Luxemburg23</t>
  </si>
  <si>
    <t>Luxemburg24</t>
  </si>
  <si>
    <t>Luxemburg25</t>
  </si>
  <si>
    <t>Luxemburg26</t>
  </si>
  <si>
    <t>Luxemburg27</t>
  </si>
  <si>
    <t>Luxemburg28</t>
  </si>
  <si>
    <t>Luxemburg29</t>
  </si>
  <si>
    <t>Luxemburg30</t>
  </si>
  <si>
    <t>Luxemburg31</t>
  </si>
  <si>
    <t>Luxemburg32</t>
  </si>
  <si>
    <t>Luxemburg33</t>
  </si>
  <si>
    <t>Luxemburg34</t>
  </si>
  <si>
    <t>Luxemburg35</t>
  </si>
  <si>
    <t>Luxemburg36</t>
  </si>
  <si>
    <t>Luxemburg37</t>
  </si>
  <si>
    <t>Luxemburg38</t>
  </si>
  <si>
    <t>Luxemburg39</t>
  </si>
  <si>
    <t>Luxemburg40</t>
  </si>
  <si>
    <t>Luxemburg41</t>
  </si>
  <si>
    <t>Luxemburg42</t>
  </si>
  <si>
    <t>Luxemburg43</t>
  </si>
  <si>
    <t>Luxemburg44</t>
  </si>
  <si>
    <t>Luxemburg45</t>
  </si>
  <si>
    <t>Luxemburg46</t>
  </si>
  <si>
    <t>Lettország1</t>
  </si>
  <si>
    <t>Lettország2</t>
  </si>
  <si>
    <t>Lettország3</t>
  </si>
  <si>
    <t>Lettország4</t>
  </si>
  <si>
    <t>Lettország5</t>
  </si>
  <si>
    <t>Lettország6</t>
  </si>
  <si>
    <t>Lettország7</t>
  </si>
  <si>
    <t>Lettország8</t>
  </si>
  <si>
    <t>Lettország9</t>
  </si>
  <si>
    <t>Lettország10</t>
  </si>
  <si>
    <t>Lettország11</t>
  </si>
  <si>
    <t>Lettország12</t>
  </si>
  <si>
    <t>Lettország13</t>
  </si>
  <si>
    <t>Lettország14</t>
  </si>
  <si>
    <t>Lettország15</t>
  </si>
  <si>
    <t>Lettország16</t>
  </si>
  <si>
    <t>Lettország17</t>
  </si>
  <si>
    <t>Lettország18</t>
  </si>
  <si>
    <t>Lettország19</t>
  </si>
  <si>
    <t>Lettország20</t>
  </si>
  <si>
    <t>Lettország21</t>
  </si>
  <si>
    <t>Lettország22</t>
  </si>
  <si>
    <t>Lettország23</t>
  </si>
  <si>
    <t>Lettország24</t>
  </si>
  <si>
    <t>Lettország25</t>
  </si>
  <si>
    <t>Lettország26</t>
  </si>
  <si>
    <t>Lettország27</t>
  </si>
  <si>
    <t>Lettország28</t>
  </si>
  <si>
    <t>Lettország29</t>
  </si>
  <si>
    <t>Lettország30</t>
  </si>
  <si>
    <t>Lettország31</t>
  </si>
  <si>
    <t>Lettország32</t>
  </si>
  <si>
    <t>Lettország33</t>
  </si>
  <si>
    <t>Lettország34</t>
  </si>
  <si>
    <t>Lettország35</t>
  </si>
  <si>
    <t>Lettország36</t>
  </si>
  <si>
    <t>Lettország37</t>
  </si>
  <si>
    <t>Lettország38</t>
  </si>
  <si>
    <t>Lettország39</t>
  </si>
  <si>
    <t>Lettország40</t>
  </si>
  <si>
    <t>Lettország41</t>
  </si>
  <si>
    <t>Lettország42</t>
  </si>
  <si>
    <t>Lettország43</t>
  </si>
  <si>
    <t>Lettország44</t>
  </si>
  <si>
    <t>Lettország45</t>
  </si>
  <si>
    <t>Lettország46</t>
  </si>
  <si>
    <t>Mexikó1</t>
  </si>
  <si>
    <t>Mexikó2</t>
  </si>
  <si>
    <t>Mexikó3</t>
  </si>
  <si>
    <t>Mexikó4</t>
  </si>
  <si>
    <t>Mexikó5</t>
  </si>
  <si>
    <t>Mexikó6</t>
  </si>
  <si>
    <t>Mexikó7</t>
  </si>
  <si>
    <t>Mexikó8</t>
  </si>
  <si>
    <t>Mexikó9</t>
  </si>
  <si>
    <t>Mexikó10</t>
  </si>
  <si>
    <t>Mexikó11</t>
  </si>
  <si>
    <t>Mexikó12</t>
  </si>
  <si>
    <t>Mexikó13</t>
  </si>
  <si>
    <t>Mexikó14</t>
  </si>
  <si>
    <t>Mexikó15</t>
  </si>
  <si>
    <t>Mexikó16</t>
  </si>
  <si>
    <t>Mexikó17</t>
  </si>
  <si>
    <t>Mexikó18</t>
  </si>
  <si>
    <t>Mexikó19</t>
  </si>
  <si>
    <t>Mexikó20</t>
  </si>
  <si>
    <t>Mexikó21</t>
  </si>
  <si>
    <t>Mexikó22</t>
  </si>
  <si>
    <t>Mexikó23</t>
  </si>
  <si>
    <t>Mexikó24</t>
  </si>
  <si>
    <t>Mexikó25</t>
  </si>
  <si>
    <t>Mexikó26</t>
  </si>
  <si>
    <t>Mexikó27</t>
  </si>
  <si>
    <t>Mexikó28</t>
  </si>
  <si>
    <t>Mexikó29</t>
  </si>
  <si>
    <t>Mexikó30</t>
  </si>
  <si>
    <t>Mexikó31</t>
  </si>
  <si>
    <t>Mexikó32</t>
  </si>
  <si>
    <t>Mexikó33</t>
  </si>
  <si>
    <t>Mexikó34</t>
  </si>
  <si>
    <t>Mexikó35</t>
  </si>
  <si>
    <t>Mexikó36</t>
  </si>
  <si>
    <t>Mexikó37</t>
  </si>
  <si>
    <t>Mexikó38</t>
  </si>
  <si>
    <t>Mexikó39</t>
  </si>
  <si>
    <t>Mexikó40</t>
  </si>
  <si>
    <t>Mexikó41</t>
  </si>
  <si>
    <t>Mexikó42</t>
  </si>
  <si>
    <t>Mexikó43</t>
  </si>
  <si>
    <t>Mexikó44</t>
  </si>
  <si>
    <t>Mexikó45</t>
  </si>
  <si>
    <t>Mexikó46</t>
  </si>
  <si>
    <t>Málta1</t>
  </si>
  <si>
    <t>Málta2</t>
  </si>
  <si>
    <t>Málta3</t>
  </si>
  <si>
    <t>Málta4</t>
  </si>
  <si>
    <t>Málta5</t>
  </si>
  <si>
    <t>Málta6</t>
  </si>
  <si>
    <t>Málta7</t>
  </si>
  <si>
    <t>Málta8</t>
  </si>
  <si>
    <t>Málta9</t>
  </si>
  <si>
    <t>Málta10</t>
  </si>
  <si>
    <t>Málta11</t>
  </si>
  <si>
    <t>Málta12</t>
  </si>
  <si>
    <t>Málta13</t>
  </si>
  <si>
    <t>Málta14</t>
  </si>
  <si>
    <t>Málta15</t>
  </si>
  <si>
    <t>Málta16</t>
  </si>
  <si>
    <t>Málta17</t>
  </si>
  <si>
    <t>Málta18</t>
  </si>
  <si>
    <t>Málta19</t>
  </si>
  <si>
    <t>Málta20</t>
  </si>
  <si>
    <t>Málta21</t>
  </si>
  <si>
    <t>Málta22</t>
  </si>
  <si>
    <t>Málta23</t>
  </si>
  <si>
    <t>Málta24</t>
  </si>
  <si>
    <t>Málta25</t>
  </si>
  <si>
    <t>Málta26</t>
  </si>
  <si>
    <t>Málta27</t>
  </si>
  <si>
    <t>Málta28</t>
  </si>
  <si>
    <t>Málta29</t>
  </si>
  <si>
    <t>Málta30</t>
  </si>
  <si>
    <t>Málta31</t>
  </si>
  <si>
    <t>Málta32</t>
  </si>
  <si>
    <t>Málta33</t>
  </si>
  <si>
    <t>Málta34</t>
  </si>
  <si>
    <t>Málta35</t>
  </si>
  <si>
    <t>Málta36</t>
  </si>
  <si>
    <t>Málta37</t>
  </si>
  <si>
    <t>Málta38</t>
  </si>
  <si>
    <t>Málta39</t>
  </si>
  <si>
    <t>Málta40</t>
  </si>
  <si>
    <t>Málta41</t>
  </si>
  <si>
    <t>Málta42</t>
  </si>
  <si>
    <t>Málta43</t>
  </si>
  <si>
    <t>Málta44</t>
  </si>
  <si>
    <t>Málta45</t>
  </si>
  <si>
    <t>Málta46</t>
  </si>
  <si>
    <t>Hollandia1</t>
  </si>
  <si>
    <t>Hollandia2</t>
  </si>
  <si>
    <t>Hollandia3</t>
  </si>
  <si>
    <t>Hollandia4</t>
  </si>
  <si>
    <t>Hollandia5</t>
  </si>
  <si>
    <t>Hollandia6</t>
  </si>
  <si>
    <t>Hollandia7</t>
  </si>
  <si>
    <t>Hollandia8</t>
  </si>
  <si>
    <t>Hollandia9</t>
  </si>
  <si>
    <t>Hollandia10</t>
  </si>
  <si>
    <t>Hollandia11</t>
  </si>
  <si>
    <t>Hollandia12</t>
  </si>
  <si>
    <t>Hollandia13</t>
  </si>
  <si>
    <t>Hollandia14</t>
  </si>
  <si>
    <t>Hollandia15</t>
  </si>
  <si>
    <t>Hollandia16</t>
  </si>
  <si>
    <t>Hollandia17</t>
  </si>
  <si>
    <t>Hollandia18</t>
  </si>
  <si>
    <t>Hollandia19</t>
  </si>
  <si>
    <t>Hollandia20</t>
  </si>
  <si>
    <t>Hollandia21</t>
  </si>
  <si>
    <t>Hollandia22</t>
  </si>
  <si>
    <t>Hollandia23</t>
  </si>
  <si>
    <t>Hollandia24</t>
  </si>
  <si>
    <t>Hollandia25</t>
  </si>
  <si>
    <t>Hollandia26</t>
  </si>
  <si>
    <t>Hollandia27</t>
  </si>
  <si>
    <t>Hollandia28</t>
  </si>
  <si>
    <t>Hollandia29</t>
  </si>
  <si>
    <t>Hollandia30</t>
  </si>
  <si>
    <t>Hollandia31</t>
  </si>
  <si>
    <t>Hollandia32</t>
  </si>
  <si>
    <t>Hollandia33</t>
  </si>
  <si>
    <t>Hollandia34</t>
  </si>
  <si>
    <t>Hollandia35</t>
  </si>
  <si>
    <t>Hollandia36</t>
  </si>
  <si>
    <t>Hollandia37</t>
  </si>
  <si>
    <t>Hollandia38</t>
  </si>
  <si>
    <t>Hollandia39</t>
  </si>
  <si>
    <t>Hollandia40</t>
  </si>
  <si>
    <t>Hollandia41</t>
  </si>
  <si>
    <t>Hollandia42</t>
  </si>
  <si>
    <t>Hollandia43</t>
  </si>
  <si>
    <t>Hollandia44</t>
  </si>
  <si>
    <t>Hollandia45</t>
  </si>
  <si>
    <t>Hollandia46</t>
  </si>
  <si>
    <t>Norvégia1</t>
  </si>
  <si>
    <t>Norvégia2</t>
  </si>
  <si>
    <t>Norvégia3</t>
  </si>
  <si>
    <t>Norvégia4</t>
  </si>
  <si>
    <t>Norvégia5</t>
  </si>
  <si>
    <t>Norvégia6</t>
  </si>
  <si>
    <t>Norvégia7</t>
  </si>
  <si>
    <t>Norvégia8</t>
  </si>
  <si>
    <t>Norvégia9</t>
  </si>
  <si>
    <t>Norvégia10</t>
  </si>
  <si>
    <t>Norvégia11</t>
  </si>
  <si>
    <t>Norvégia12</t>
  </si>
  <si>
    <t>Norvégia13</t>
  </si>
  <si>
    <t>Norvégia14</t>
  </si>
  <si>
    <t>Norvégia15</t>
  </si>
  <si>
    <t>Norvégia16</t>
  </si>
  <si>
    <t>Norvégia17</t>
  </si>
  <si>
    <t>Norvégia18</t>
  </si>
  <si>
    <t>Norvégia19</t>
  </si>
  <si>
    <t>Norvégia20</t>
  </si>
  <si>
    <t>Norvégia21</t>
  </si>
  <si>
    <t>Norvégia22</t>
  </si>
  <si>
    <t>Norvégia23</t>
  </si>
  <si>
    <t>Norvégia24</t>
  </si>
  <si>
    <t>Norvégia25</t>
  </si>
  <si>
    <t>Norvégia26</t>
  </si>
  <si>
    <t>Norvégia27</t>
  </si>
  <si>
    <t>Norvégia28</t>
  </si>
  <si>
    <t>Norvégia29</t>
  </si>
  <si>
    <t>Norvégia30</t>
  </si>
  <si>
    <t>Norvégia31</t>
  </si>
  <si>
    <t>Norvégia32</t>
  </si>
  <si>
    <t>Norvégia33</t>
  </si>
  <si>
    <t>Norvégia34</t>
  </si>
  <si>
    <t>Norvégia35</t>
  </si>
  <si>
    <t>Norvégia36</t>
  </si>
  <si>
    <t>Norvégia37</t>
  </si>
  <si>
    <t>Norvégia38</t>
  </si>
  <si>
    <t>Norvégia39</t>
  </si>
  <si>
    <t>Norvégia40</t>
  </si>
  <si>
    <t>Norvégia41</t>
  </si>
  <si>
    <t>Norvégia42</t>
  </si>
  <si>
    <t>Norvégia43</t>
  </si>
  <si>
    <t>Norvégia44</t>
  </si>
  <si>
    <t>Norvégia45</t>
  </si>
  <si>
    <t>Norvégia46</t>
  </si>
  <si>
    <t>Lengyelország1</t>
  </si>
  <si>
    <t>Lengyelország2</t>
  </si>
  <si>
    <t>Lengyelország3</t>
  </si>
  <si>
    <t>Lengyelország4</t>
  </si>
  <si>
    <t>Lengyelország5</t>
  </si>
  <si>
    <t>Lengyelország6</t>
  </si>
  <si>
    <t>Lengyelország7</t>
  </si>
  <si>
    <t>Lengyelország8</t>
  </si>
  <si>
    <t>Lengyelország9</t>
  </si>
  <si>
    <t>Lengyelország10</t>
  </si>
  <si>
    <t>Lengyelország11</t>
  </si>
  <si>
    <t>Lengyelország12</t>
  </si>
  <si>
    <t>Lengyelország13</t>
  </si>
  <si>
    <t>Lengyelország14</t>
  </si>
  <si>
    <t>Lengyelország15</t>
  </si>
  <si>
    <t>Lengyelország16</t>
  </si>
  <si>
    <t>Lengyelország17</t>
  </si>
  <si>
    <t>Lengyelország18</t>
  </si>
  <si>
    <t>Lengyelország19</t>
  </si>
  <si>
    <t>Lengyelország20</t>
  </si>
  <si>
    <t>Lengyelország21</t>
  </si>
  <si>
    <t>Lengyelország22</t>
  </si>
  <si>
    <t>Lengyelország23</t>
  </si>
  <si>
    <t>Lengyelország24</t>
  </si>
  <si>
    <t>Lengyelország25</t>
  </si>
  <si>
    <t>Lengyelország26</t>
  </si>
  <si>
    <t>Lengyelország27</t>
  </si>
  <si>
    <t>Lengyelország28</t>
  </si>
  <si>
    <t>Lengyelország29</t>
  </si>
  <si>
    <t>Lengyelország30</t>
  </si>
  <si>
    <t>Lengyelország31</t>
  </si>
  <si>
    <t>Lengyelország32</t>
  </si>
  <si>
    <t>Lengyelország33</t>
  </si>
  <si>
    <t>Lengyelország34</t>
  </si>
  <si>
    <t>Lengyelország35</t>
  </si>
  <si>
    <t>Lengyelország36</t>
  </si>
  <si>
    <t>Lengyelország37</t>
  </si>
  <si>
    <t>Lengyelország38</t>
  </si>
  <si>
    <t>Lengyelország39</t>
  </si>
  <si>
    <t>Lengyelország40</t>
  </si>
  <si>
    <t>Lengyelország41</t>
  </si>
  <si>
    <t>Lengyelország42</t>
  </si>
  <si>
    <t>Lengyelország43</t>
  </si>
  <si>
    <t>Lengyelország44</t>
  </si>
  <si>
    <t>Lengyelország45</t>
  </si>
  <si>
    <t>Lengyelország46</t>
  </si>
  <si>
    <t>Portugália1</t>
  </si>
  <si>
    <t>Portugália2</t>
  </si>
  <si>
    <t>Portugália3</t>
  </si>
  <si>
    <t>Portugália4</t>
  </si>
  <si>
    <t>Portugália5</t>
  </si>
  <si>
    <t>Portugália6</t>
  </si>
  <si>
    <t>Portugália7</t>
  </si>
  <si>
    <t>Portugália8</t>
  </si>
  <si>
    <t>Portugália9</t>
  </si>
  <si>
    <t>Portugália10</t>
  </si>
  <si>
    <t>Portugália11</t>
  </si>
  <si>
    <t>Portugália12</t>
  </si>
  <si>
    <t>Portugália13</t>
  </si>
  <si>
    <t>Portugália14</t>
  </si>
  <si>
    <t>Portugália15</t>
  </si>
  <si>
    <t>Portugália16</t>
  </si>
  <si>
    <t>Portugália17</t>
  </si>
  <si>
    <t>Portugália18</t>
  </si>
  <si>
    <t>Portugália19</t>
  </si>
  <si>
    <t>Portugália20</t>
  </si>
  <si>
    <t>Portugália21</t>
  </si>
  <si>
    <t>Portugália22</t>
  </si>
  <si>
    <t>Portugália23</t>
  </si>
  <si>
    <t>Portugália24</t>
  </si>
  <si>
    <t>Portugália25</t>
  </si>
  <si>
    <t>Portugália26</t>
  </si>
  <si>
    <t>Portugália27</t>
  </si>
  <si>
    <t>Portugália28</t>
  </si>
  <si>
    <t>Portugália29</t>
  </si>
  <si>
    <t>Portugália30</t>
  </si>
  <si>
    <t>Portugália31</t>
  </si>
  <si>
    <t>Portugália32</t>
  </si>
  <si>
    <t>Portugália33</t>
  </si>
  <si>
    <t>Portugália34</t>
  </si>
  <si>
    <t>Portugália35</t>
  </si>
  <si>
    <t>Portugália36</t>
  </si>
  <si>
    <t>Portugália37</t>
  </si>
  <si>
    <t>Portugália38</t>
  </si>
  <si>
    <t>Portugália39</t>
  </si>
  <si>
    <t>Portugália40</t>
  </si>
  <si>
    <t>Portugália41</t>
  </si>
  <si>
    <t>Portugália42</t>
  </si>
  <si>
    <t>Portugália43</t>
  </si>
  <si>
    <t>Portugália44</t>
  </si>
  <si>
    <t>Portugália45</t>
  </si>
  <si>
    <t>Portugália46</t>
  </si>
  <si>
    <t>Románia1</t>
  </si>
  <si>
    <t>Románia2</t>
  </si>
  <si>
    <t>Románia3</t>
  </si>
  <si>
    <t>Románia4</t>
  </si>
  <si>
    <t>Románia5</t>
  </si>
  <si>
    <t>Románia6</t>
  </si>
  <si>
    <t>Románia7</t>
  </si>
  <si>
    <t>Románia8</t>
  </si>
  <si>
    <t>Románia9</t>
  </si>
  <si>
    <t>Románia10</t>
  </si>
  <si>
    <t>Románia11</t>
  </si>
  <si>
    <t>Románia12</t>
  </si>
  <si>
    <t>Románia13</t>
  </si>
  <si>
    <t>Románia14</t>
  </si>
  <si>
    <t>Románia15</t>
  </si>
  <si>
    <t>Románia16</t>
  </si>
  <si>
    <t>Románia17</t>
  </si>
  <si>
    <t>Románia18</t>
  </si>
  <si>
    <t>Románia19</t>
  </si>
  <si>
    <t>Románia20</t>
  </si>
  <si>
    <t>Románia21</t>
  </si>
  <si>
    <t>Románia22</t>
  </si>
  <si>
    <t>Románia23</t>
  </si>
  <si>
    <t>Románia24</t>
  </si>
  <si>
    <t>Románia25</t>
  </si>
  <si>
    <t>Románia26</t>
  </si>
  <si>
    <t>Románia27</t>
  </si>
  <si>
    <t>Románia28</t>
  </si>
  <si>
    <t>Románia29</t>
  </si>
  <si>
    <t>Románia30</t>
  </si>
  <si>
    <t>Románia31</t>
  </si>
  <si>
    <t>Románia32</t>
  </si>
  <si>
    <t>Románia33</t>
  </si>
  <si>
    <t>Románia34</t>
  </si>
  <si>
    <t>Románia35</t>
  </si>
  <si>
    <t>Románia36</t>
  </si>
  <si>
    <t>Románia37</t>
  </si>
  <si>
    <t>Románia38</t>
  </si>
  <si>
    <t>Románia39</t>
  </si>
  <si>
    <t>Románia40</t>
  </si>
  <si>
    <t>Románia41</t>
  </si>
  <si>
    <t>Románia42</t>
  </si>
  <si>
    <t>Románia43</t>
  </si>
  <si>
    <t>Románia44</t>
  </si>
  <si>
    <t>Románia45</t>
  </si>
  <si>
    <t>Románia46</t>
  </si>
  <si>
    <t>Oroszország1</t>
  </si>
  <si>
    <t>Oroszország2</t>
  </si>
  <si>
    <t>Oroszország3</t>
  </si>
  <si>
    <t>Oroszország4</t>
  </si>
  <si>
    <t>Oroszország5</t>
  </si>
  <si>
    <t>Oroszország6</t>
  </si>
  <si>
    <t>Oroszország7</t>
  </si>
  <si>
    <t>Oroszország8</t>
  </si>
  <si>
    <t>Oroszország9</t>
  </si>
  <si>
    <t>Oroszország10</t>
  </si>
  <si>
    <t>Oroszország11</t>
  </si>
  <si>
    <t>Oroszország12</t>
  </si>
  <si>
    <t>Oroszország13</t>
  </si>
  <si>
    <t>Oroszország14</t>
  </si>
  <si>
    <t>Oroszország15</t>
  </si>
  <si>
    <t>Oroszország16</t>
  </si>
  <si>
    <t>Oroszország17</t>
  </si>
  <si>
    <t>Oroszország18</t>
  </si>
  <si>
    <t>Oroszország19</t>
  </si>
  <si>
    <t>Oroszország20</t>
  </si>
  <si>
    <t>Oroszország21</t>
  </si>
  <si>
    <t>Oroszország22</t>
  </si>
  <si>
    <t>Oroszország23</t>
  </si>
  <si>
    <t>Oroszország24</t>
  </si>
  <si>
    <t>Oroszország25</t>
  </si>
  <si>
    <t>Oroszország26</t>
  </si>
  <si>
    <t>Oroszország27</t>
  </si>
  <si>
    <t>Oroszország28</t>
  </si>
  <si>
    <t>Oroszország29</t>
  </si>
  <si>
    <t>Oroszország30</t>
  </si>
  <si>
    <t>Oroszország31</t>
  </si>
  <si>
    <t>Oroszország32</t>
  </si>
  <si>
    <t>Oroszország33</t>
  </si>
  <si>
    <t>Oroszország34</t>
  </si>
  <si>
    <t>Oroszország35</t>
  </si>
  <si>
    <t>Oroszország36</t>
  </si>
  <si>
    <t>Oroszország37</t>
  </si>
  <si>
    <t>Oroszország38</t>
  </si>
  <si>
    <t>Oroszország39</t>
  </si>
  <si>
    <t>Oroszország40</t>
  </si>
  <si>
    <t>Oroszország41</t>
  </si>
  <si>
    <t>Oroszország42</t>
  </si>
  <si>
    <t>Oroszország43</t>
  </si>
  <si>
    <t>Oroszország44</t>
  </si>
  <si>
    <t>Oroszország45</t>
  </si>
  <si>
    <t>Oroszország46</t>
  </si>
  <si>
    <t>Szlovákia1</t>
  </si>
  <si>
    <t>Szlovákia2</t>
  </si>
  <si>
    <t>Szlovákia3</t>
  </si>
  <si>
    <t>Szlovákia4</t>
  </si>
  <si>
    <t>Szlovákia5</t>
  </si>
  <si>
    <t>Szlovákia6</t>
  </si>
  <si>
    <t>Szlovákia7</t>
  </si>
  <si>
    <t>Szlovákia8</t>
  </si>
  <si>
    <t>Szlovákia9</t>
  </si>
  <si>
    <t>Szlovákia10</t>
  </si>
  <si>
    <t>Szlovákia11</t>
  </si>
  <si>
    <t>Szlovákia12</t>
  </si>
  <si>
    <t>Szlovákia13</t>
  </si>
  <si>
    <t>Szlovákia14</t>
  </si>
  <si>
    <t>Szlovákia15</t>
  </si>
  <si>
    <t>Szlovákia16</t>
  </si>
  <si>
    <t>Szlovákia17</t>
  </si>
  <si>
    <t>Szlovákia18</t>
  </si>
  <si>
    <t>Szlovákia19</t>
  </si>
  <si>
    <t>Szlovákia20</t>
  </si>
  <si>
    <t>Szlovákia21</t>
  </si>
  <si>
    <t>Szlovákia22</t>
  </si>
  <si>
    <t>Szlovákia23</t>
  </si>
  <si>
    <t>Szlovákia24</t>
  </si>
  <si>
    <t>Szlovákia25</t>
  </si>
  <si>
    <t>Szlovákia26</t>
  </si>
  <si>
    <t>Szlovákia27</t>
  </si>
  <si>
    <t>Szlovákia28</t>
  </si>
  <si>
    <t>Szlovákia29</t>
  </si>
  <si>
    <t>Szlovákia30</t>
  </si>
  <si>
    <t>Szlovákia31</t>
  </si>
  <si>
    <t>Szlovákia32</t>
  </si>
  <si>
    <t>Szlovákia33</t>
  </si>
  <si>
    <t>Szlovákia34</t>
  </si>
  <si>
    <t>Szlovákia35</t>
  </si>
  <si>
    <t>Szlovákia36</t>
  </si>
  <si>
    <t>Szlovákia37</t>
  </si>
  <si>
    <t>Szlovákia38</t>
  </si>
  <si>
    <t>Szlovákia39</t>
  </si>
  <si>
    <t>Szlovákia40</t>
  </si>
  <si>
    <t>Szlovákia41</t>
  </si>
  <si>
    <t>Szlovákia42</t>
  </si>
  <si>
    <t>Szlovákia43</t>
  </si>
  <si>
    <t>Szlovákia44</t>
  </si>
  <si>
    <t>Szlovákia45</t>
  </si>
  <si>
    <t>Szlovákia46</t>
  </si>
  <si>
    <t>Szlovénia1</t>
  </si>
  <si>
    <t>Szlovénia2</t>
  </si>
  <si>
    <t>Szlovénia3</t>
  </si>
  <si>
    <t>Szlovénia4</t>
  </si>
  <si>
    <t>Szlovénia5</t>
  </si>
  <si>
    <t>Szlovénia6</t>
  </si>
  <si>
    <t>Szlovénia7</t>
  </si>
  <si>
    <t>Szlovénia8</t>
  </si>
  <si>
    <t>Szlovénia9</t>
  </si>
  <si>
    <t>Szlovénia10</t>
  </si>
  <si>
    <t>Szlovénia11</t>
  </si>
  <si>
    <t>Szlovénia12</t>
  </si>
  <si>
    <t>Szlovénia13</t>
  </si>
  <si>
    <t>Szlovénia14</t>
  </si>
  <si>
    <t>Szlovénia15</t>
  </si>
  <si>
    <t>Szlovénia16</t>
  </si>
  <si>
    <t>Szlovénia17</t>
  </si>
  <si>
    <t>Szlovénia18</t>
  </si>
  <si>
    <t>Szlovénia19</t>
  </si>
  <si>
    <t>Szlovénia20</t>
  </si>
  <si>
    <t>Szlovénia21</t>
  </si>
  <si>
    <t>Szlovénia22</t>
  </si>
  <si>
    <t>Szlovénia23</t>
  </si>
  <si>
    <t>Szlovénia24</t>
  </si>
  <si>
    <t>Szlovénia25</t>
  </si>
  <si>
    <t>Szlovénia26</t>
  </si>
  <si>
    <t>Szlovénia27</t>
  </si>
  <si>
    <t>Szlovénia28</t>
  </si>
  <si>
    <t>Szlovénia29</t>
  </si>
  <si>
    <t>Szlovénia30</t>
  </si>
  <si>
    <t>Szlovénia31</t>
  </si>
  <si>
    <t>Szlovénia32</t>
  </si>
  <si>
    <t>Szlovénia33</t>
  </si>
  <si>
    <t>Szlovénia34</t>
  </si>
  <si>
    <t>Szlovénia35</t>
  </si>
  <si>
    <t>Szlovénia36</t>
  </si>
  <si>
    <t>Szlovénia37</t>
  </si>
  <si>
    <t>Szlovénia38</t>
  </si>
  <si>
    <t>Szlovénia39</t>
  </si>
  <si>
    <t>Szlovénia40</t>
  </si>
  <si>
    <t>Szlovénia41</t>
  </si>
  <si>
    <t>Szlovénia42</t>
  </si>
  <si>
    <t>Szlovénia43</t>
  </si>
  <si>
    <t>Szlovénia44</t>
  </si>
  <si>
    <t>Szlovénia45</t>
  </si>
  <si>
    <t>Szlovénia46</t>
  </si>
  <si>
    <t>Svédország1</t>
  </si>
  <si>
    <t>Svédország2</t>
  </si>
  <si>
    <t>Svédország3</t>
  </si>
  <si>
    <t>Svédország4</t>
  </si>
  <si>
    <t>Svédország5</t>
  </si>
  <si>
    <t>Svédország6</t>
  </si>
  <si>
    <t>Svédország7</t>
  </si>
  <si>
    <t>Svédország8</t>
  </si>
  <si>
    <t>Svédország9</t>
  </si>
  <si>
    <t>Svédország10</t>
  </si>
  <si>
    <t>Svédország11</t>
  </si>
  <si>
    <t>Svédország12</t>
  </si>
  <si>
    <t>Svédország13</t>
  </si>
  <si>
    <t>Svédország14</t>
  </si>
  <si>
    <t>Svédország15</t>
  </si>
  <si>
    <t>Svédország16</t>
  </si>
  <si>
    <t>Svédország17</t>
  </si>
  <si>
    <t>Svédország18</t>
  </si>
  <si>
    <t>Svédország19</t>
  </si>
  <si>
    <t>Svédország20</t>
  </si>
  <si>
    <t>Svédország21</t>
  </si>
  <si>
    <t>Svédország22</t>
  </si>
  <si>
    <t>Svédország23</t>
  </si>
  <si>
    <t>Svédország24</t>
  </si>
  <si>
    <t>Svédország25</t>
  </si>
  <si>
    <t>Svédország26</t>
  </si>
  <si>
    <t>Svédország27</t>
  </si>
  <si>
    <t>Svédország28</t>
  </si>
  <si>
    <t>Svédország29</t>
  </si>
  <si>
    <t>Svédország30</t>
  </si>
  <si>
    <t>Svédország31</t>
  </si>
  <si>
    <t>Svédország32</t>
  </si>
  <si>
    <t>Svédország33</t>
  </si>
  <si>
    <t>Svédország34</t>
  </si>
  <si>
    <t>Svédország35</t>
  </si>
  <si>
    <t>Svédország36</t>
  </si>
  <si>
    <t>Svédország37</t>
  </si>
  <si>
    <t>Svédország38</t>
  </si>
  <si>
    <t>Svédország39</t>
  </si>
  <si>
    <t>Svédország40</t>
  </si>
  <si>
    <t>Svédország41</t>
  </si>
  <si>
    <t>Svédország42</t>
  </si>
  <si>
    <t>Svédország43</t>
  </si>
  <si>
    <t>Svédország44</t>
  </si>
  <si>
    <t>Svédország45</t>
  </si>
  <si>
    <t>Svédország46</t>
  </si>
  <si>
    <t>Törökország1</t>
  </si>
  <si>
    <t>Törökország2</t>
  </si>
  <si>
    <t>Törökország3</t>
  </si>
  <si>
    <t>Törökország4</t>
  </si>
  <si>
    <t>Törökország5</t>
  </si>
  <si>
    <t>Törökország6</t>
  </si>
  <si>
    <t>Törökország7</t>
  </si>
  <si>
    <t>Törökország8</t>
  </si>
  <si>
    <t>Törökország9</t>
  </si>
  <si>
    <t>Törökország10</t>
  </si>
  <si>
    <t>Törökország11</t>
  </si>
  <si>
    <t>Törökország12</t>
  </si>
  <si>
    <t>Törökország13</t>
  </si>
  <si>
    <t>Törökország14</t>
  </si>
  <si>
    <t>Törökország15</t>
  </si>
  <si>
    <t>Törökország16</t>
  </si>
  <si>
    <t>Törökország17</t>
  </si>
  <si>
    <t>Törökország18</t>
  </si>
  <si>
    <t>Törökország19</t>
  </si>
  <si>
    <t>Törökország20</t>
  </si>
  <si>
    <t>Törökország21</t>
  </si>
  <si>
    <t>Törökország22</t>
  </si>
  <si>
    <t>Törökország23</t>
  </si>
  <si>
    <t>Törökország24</t>
  </si>
  <si>
    <t>Törökország25</t>
  </si>
  <si>
    <t>Törökország26</t>
  </si>
  <si>
    <t>Törökország27</t>
  </si>
  <si>
    <t>Törökország28</t>
  </si>
  <si>
    <t>Törökország29</t>
  </si>
  <si>
    <t>Törökország30</t>
  </si>
  <si>
    <t>Törökország31</t>
  </si>
  <si>
    <t>Törökország32</t>
  </si>
  <si>
    <t>Törökország33</t>
  </si>
  <si>
    <t>Törökország34</t>
  </si>
  <si>
    <t>Törökország35</t>
  </si>
  <si>
    <t>Törökország36</t>
  </si>
  <si>
    <t>Törökország37</t>
  </si>
  <si>
    <t>Törökország38</t>
  </si>
  <si>
    <t>Törökország39</t>
  </si>
  <si>
    <t>Törökország40</t>
  </si>
  <si>
    <t>Törökország41</t>
  </si>
  <si>
    <t>Törökország42</t>
  </si>
  <si>
    <t>Törökország43</t>
  </si>
  <si>
    <t>Törökország44</t>
  </si>
  <si>
    <t>Törökország45</t>
  </si>
  <si>
    <t>Törökország46</t>
  </si>
  <si>
    <t>Tajvan1</t>
  </si>
  <si>
    <t>Tajvan2</t>
  </si>
  <si>
    <t>Tajvan3</t>
  </si>
  <si>
    <t>Tajvan4</t>
  </si>
  <si>
    <t>Tajvan5</t>
  </si>
  <si>
    <t>Tajvan6</t>
  </si>
  <si>
    <t>Tajvan7</t>
  </si>
  <si>
    <t>Tajvan8</t>
  </si>
  <si>
    <t>Tajvan9</t>
  </si>
  <si>
    <t>Tajvan10</t>
  </si>
  <si>
    <t>Tajvan11</t>
  </si>
  <si>
    <t>Tajvan12</t>
  </si>
  <si>
    <t>Tajvan13</t>
  </si>
  <si>
    <t>Tajvan14</t>
  </si>
  <si>
    <t>Tajvan15</t>
  </si>
  <si>
    <t>Tajvan16</t>
  </si>
  <si>
    <t>Tajvan17</t>
  </si>
  <si>
    <t>Tajvan18</t>
  </si>
  <si>
    <t>Tajvan19</t>
  </si>
  <si>
    <t>Tajvan20</t>
  </si>
  <si>
    <t>Tajvan21</t>
  </si>
  <si>
    <t>Tajvan22</t>
  </si>
  <si>
    <t>Tajvan23</t>
  </si>
  <si>
    <t>Tajvan24</t>
  </si>
  <si>
    <t>Tajvan25</t>
  </si>
  <si>
    <t>Tajvan26</t>
  </si>
  <si>
    <t>Tajvan27</t>
  </si>
  <si>
    <t>Tajvan28</t>
  </si>
  <si>
    <t>Tajvan29</t>
  </si>
  <si>
    <t>Tajvan30</t>
  </si>
  <si>
    <t>Tajvan31</t>
  </si>
  <si>
    <t>Tajvan32</t>
  </si>
  <si>
    <t>Tajvan33</t>
  </si>
  <si>
    <t>Tajvan34</t>
  </si>
  <si>
    <t>Tajvan35</t>
  </si>
  <si>
    <t>Tajvan36</t>
  </si>
  <si>
    <t>Tajvan37</t>
  </si>
  <si>
    <t>Tajvan38</t>
  </si>
  <si>
    <t>Tajvan39</t>
  </si>
  <si>
    <t>Tajvan40</t>
  </si>
  <si>
    <t>Tajvan41</t>
  </si>
  <si>
    <t>Tajvan42</t>
  </si>
  <si>
    <t>Tajvan43</t>
  </si>
  <si>
    <t>Tajvan44</t>
  </si>
  <si>
    <t>Tajvan45</t>
  </si>
  <si>
    <t>Tajvan46</t>
  </si>
  <si>
    <t>A világ többi része1</t>
  </si>
  <si>
    <t>A világ többi része2</t>
  </si>
  <si>
    <t>A világ többi része3</t>
  </si>
  <si>
    <t>A világ többi része4</t>
  </si>
  <si>
    <t>A világ többi része5</t>
  </si>
  <si>
    <t>A világ többi része6</t>
  </si>
  <si>
    <t>A világ többi része7</t>
  </si>
  <si>
    <t>A világ többi része8</t>
  </si>
  <si>
    <t>A világ többi része9</t>
  </si>
  <si>
    <t>A világ többi része10</t>
  </si>
  <si>
    <t>A világ többi része11</t>
  </si>
  <si>
    <t>A világ többi része12</t>
  </si>
  <si>
    <t>A világ többi része13</t>
  </si>
  <si>
    <t>A világ többi része14</t>
  </si>
  <si>
    <t>A világ többi része15</t>
  </si>
  <si>
    <t>A világ többi része16</t>
  </si>
  <si>
    <t>A világ többi része17</t>
  </si>
  <si>
    <t>A világ többi része18</t>
  </si>
  <si>
    <t>A világ többi része19</t>
  </si>
  <si>
    <t>A világ többi része20</t>
  </si>
  <si>
    <t>A világ többi része21</t>
  </si>
  <si>
    <t>A világ többi része22</t>
  </si>
  <si>
    <t>A világ többi része23</t>
  </si>
  <si>
    <t>A világ többi része24</t>
  </si>
  <si>
    <t>A világ többi része25</t>
  </si>
  <si>
    <t>A világ többi része26</t>
  </si>
  <si>
    <t>A világ többi része27</t>
  </si>
  <si>
    <t>A világ többi része28</t>
  </si>
  <si>
    <t>A világ többi része29</t>
  </si>
  <si>
    <t>A világ többi része30</t>
  </si>
  <si>
    <t>A világ többi része31</t>
  </si>
  <si>
    <t>A világ többi része32</t>
  </si>
  <si>
    <t>A világ többi része33</t>
  </si>
  <si>
    <t>A világ többi része34</t>
  </si>
  <si>
    <t>A világ többi része35</t>
  </si>
  <si>
    <t>A világ többi része36</t>
  </si>
  <si>
    <t>A világ többi része37</t>
  </si>
  <si>
    <t>A világ többi része38</t>
  </si>
  <si>
    <t>A világ többi része39</t>
  </si>
  <si>
    <t>A világ többi része40</t>
  </si>
  <si>
    <t>A világ többi része41</t>
  </si>
  <si>
    <t>A világ többi része42</t>
  </si>
  <si>
    <t>A világ többi része43</t>
  </si>
  <si>
    <t>A világ többi része44</t>
  </si>
  <si>
    <t>A világ többi része45</t>
  </si>
  <si>
    <t>A világ többi része46</t>
  </si>
  <si>
    <t>Adminisztratív</t>
  </si>
  <si>
    <t>Fémalapa. gy.</t>
  </si>
  <si>
    <t>Szf. szállítás</t>
  </si>
  <si>
    <t>Gépj. ker. jav</t>
  </si>
  <si>
    <t>Az ágazatok csoportosítása a hazai ellátási láncban betöltött szerepük alapján</t>
  </si>
  <si>
    <t>Output termelő célú felhasználásra</t>
  </si>
  <si>
    <t>Output végső felhasználásra</t>
  </si>
  <si>
    <t>Output fogyasztási felhasználásra</t>
  </si>
  <si>
    <t>Hozzáadott érték hányad</t>
  </si>
  <si>
    <t>Feltétel</t>
  </si>
  <si>
    <t>MAX, MIN  x értékek</t>
  </si>
  <si>
    <t>Aggregált upstream növekedési index (15/00) folyó áron</t>
  </si>
  <si>
    <t>Aggregált downstream növekedési index (15/00) folyó áron</t>
  </si>
  <si>
    <t>Aggregált gyártási növekedési index (15/00) folyó áron</t>
  </si>
  <si>
    <t>in Australia, 2014</t>
  </si>
  <si>
    <t>in Austria, 2014</t>
  </si>
  <si>
    <t>in Belgium, 2014</t>
  </si>
  <si>
    <t>in Bulgaria, 2014</t>
  </si>
  <si>
    <t>in Brazil, 2014</t>
  </si>
  <si>
    <t>in Canada, 2014</t>
  </si>
  <si>
    <t>in Switzerland, 2014</t>
  </si>
  <si>
    <t>in China, 2014</t>
  </si>
  <si>
    <t>in Cyprus, 2014</t>
  </si>
  <si>
    <t>in Czech Republic, 2014</t>
  </si>
  <si>
    <t>in Germany, 2014</t>
  </si>
  <si>
    <t>in Denmark, 2014</t>
  </si>
  <si>
    <t>in Spain, 2014</t>
  </si>
  <si>
    <t>in Estonia, 2014</t>
  </si>
  <si>
    <t>in Finland, 2014</t>
  </si>
  <si>
    <t>in France, 2014</t>
  </si>
  <si>
    <t>in Great Britain, 2014</t>
  </si>
  <si>
    <t>in Greece, 2014</t>
  </si>
  <si>
    <t>in Hungary, 2014</t>
  </si>
  <si>
    <t>in Croatia, 2014</t>
  </si>
  <si>
    <t>in Indonesia, 2014</t>
  </si>
  <si>
    <t>in India, 2014</t>
  </si>
  <si>
    <t>in Ireland, 2014</t>
  </si>
  <si>
    <t>in Italy, 2014</t>
  </si>
  <si>
    <t>in Japan, 2014</t>
  </si>
  <si>
    <t>in Korea, 2014</t>
  </si>
  <si>
    <t>in Lithuania, 2014</t>
  </si>
  <si>
    <t>in Luxembourg, 2014</t>
  </si>
  <si>
    <t>in Latvia, 2014</t>
  </si>
  <si>
    <t>in Mexico, 2014</t>
  </si>
  <si>
    <t>in Malta, 2014</t>
  </si>
  <si>
    <t>in Netherlands, 2014</t>
  </si>
  <si>
    <t>in Norway, 2014</t>
  </si>
  <si>
    <t>in Poland, 2014</t>
  </si>
  <si>
    <t>in Portugal, 2014</t>
  </si>
  <si>
    <t>in Romania, 2014</t>
  </si>
  <si>
    <t>in Russia, 2014</t>
  </si>
  <si>
    <t>in Slovakia, 2014</t>
  </si>
  <si>
    <t>in Slovenia, 2014</t>
  </si>
  <si>
    <t>in Sweden, 2014</t>
  </si>
  <si>
    <t>in Turkey, 2014</t>
  </si>
  <si>
    <t>in Taiwan, 2014</t>
  </si>
  <si>
    <t>in USA, 2014</t>
  </si>
  <si>
    <t>in the rest of the world, 2014</t>
  </si>
  <si>
    <t>Ágazatok együttesen</t>
  </si>
  <si>
    <t>Hozzáadott érték tartalom (csop. HÉ tartalma a csop. teljes kibocsátásának százalékában)</t>
  </si>
  <si>
    <t>Hozzáadott érték hányad (a csoport HÉ-e az összes HÉ százalékában)</t>
  </si>
  <si>
    <t>HÉ tartalom változása (2014-2000)</t>
  </si>
  <si>
    <t>M</t>
  </si>
  <si>
    <t>G7 országok</t>
  </si>
  <si>
    <t>A downstream ágazatok hozzáadott érték tartalma - 2014</t>
  </si>
  <si>
    <t>A gyártási ágazatok hozzáadott érték tartalma - 2014</t>
  </si>
  <si>
    <t>Az upstream ágazatok hozzáadott érték tartalma - 2014</t>
  </si>
  <si>
    <t>Hozzáadott érték tartalom: Br. HÉ a teljes kibocsátás százalékában</t>
  </si>
  <si>
    <t>Hozzáadott érték tartalom változásának trendje</t>
  </si>
  <si>
    <t>Az ágazatcsoport súlya a hozzáadott érték termelésében</t>
  </si>
  <si>
    <t>A hozzáadott érték termelés súlyának változása</t>
  </si>
  <si>
    <t>Gyorsabban fejleszti az upstream ágazatokat, mint a másik két ágazatcsoportot.</t>
  </si>
  <si>
    <t>Gyorsabban fejleszti a gyártási ágazatokat, mint a másik két ágazatcsoportot.</t>
  </si>
  <si>
    <t>Gyorsabban fejleszti a downstream ágazatokat, mint a másik két ágazatcsoportot.</t>
  </si>
  <si>
    <t>Gyorsabban fejleszti az upstream és downstream ágazatokat, mint a gyártási ágazatokat.</t>
  </si>
  <si>
    <t>Gyorsabban fejleszti az upstream és gyártási ágazatokat, mint a downstream ágazatokat.</t>
  </si>
  <si>
    <t>Gyorsabban fejleszti a gyártási és downstream ágazatokat, mint az upstream ágazatokat.</t>
  </si>
  <si>
    <t xml:space="preserve">Upstream ágazatok - 2000 </t>
  </si>
  <si>
    <t xml:space="preserve">Gyártási ágazatok - 2000 </t>
  </si>
  <si>
    <t>Upstream ágazatok - 2014</t>
  </si>
  <si>
    <t>Gyártási ágazatok - 2014</t>
  </si>
  <si>
    <t>Downstream ágazatok - 2014</t>
  </si>
  <si>
    <t>Downstream ágazatok - 2000</t>
  </si>
  <si>
    <t>GDP per fő - PPP (2014)</t>
  </si>
  <si>
    <t>Az U-M-D ágazatok hozzáadott érték hányada a HÉ termelésben - 2000 - százalék</t>
  </si>
  <si>
    <t>Az U-M-D ágazatok hozzáadott érték hányada a HÉ termelésben - 2014 - százalék</t>
  </si>
  <si>
    <t>Az U-M-D ágazatok hozzáadott érték hányada a HÉ termelésben - 2014 - trend százalék</t>
  </si>
  <si>
    <t>Az U-M-D ágazatok hozzáadott érték hányada a HÉ termelésben - 2000 - trend százalék</t>
  </si>
  <si>
    <t xml:space="preserve">     Gyártás orientált stratégiák (2+3)</t>
  </si>
  <si>
    <t xml:space="preserve">     Nem gyártás orientált stratégiák (4+5)</t>
  </si>
  <si>
    <t>Stratégia tartalma</t>
  </si>
  <si>
    <t>SSz.</t>
  </si>
  <si>
    <t>Részarányok</t>
  </si>
  <si>
    <t>Ágazatok csoportosítása a hazai ellátási láncban betöltött szerepük alapján</t>
  </si>
  <si>
    <t>Hozzáadott érték / összes kibocsátás (termelés) - 2014</t>
  </si>
  <si>
    <t xml:space="preserve">Fejlődő országok (I9) </t>
  </si>
  <si>
    <t xml:space="preserve">Fejlett nagy országok (G7) </t>
  </si>
  <si>
    <t>V4 országok</t>
  </si>
  <si>
    <t>Cseh köztársaság</t>
  </si>
  <si>
    <t>Európai Uniós fejlett kis országok</t>
  </si>
  <si>
    <t>Nem Európai Uniós fejlett kis országok</t>
  </si>
  <si>
    <t>Mediterrán országok</t>
  </si>
  <si>
    <t>Egyéb kelet európai országok</t>
  </si>
  <si>
    <t xml:space="preserve">Fejlődő országok (I9) - 2014 </t>
  </si>
  <si>
    <t>Mértékegység</t>
  </si>
  <si>
    <t>Összes kibocsátás szerkezete</t>
  </si>
  <si>
    <t>Foglalkoztatás / összes kibocsátás</t>
  </si>
  <si>
    <t>Jobb tengely</t>
  </si>
  <si>
    <t>Foglalkoztatás szerkezete</t>
  </si>
  <si>
    <t>Munkaköltség / összes kibocsátás</t>
  </si>
  <si>
    <t>Bal tengely</t>
  </si>
  <si>
    <t>Munkaköltség szerkezete</t>
  </si>
  <si>
    <t>Tangible tőke / összes kibocsátás</t>
  </si>
  <si>
    <t>Tangible tőke szerkezet</t>
  </si>
  <si>
    <t>Egységnyi létszámra jutó bér (Gyártás = 100)</t>
  </si>
  <si>
    <t>%</t>
  </si>
  <si>
    <t>Hozzáadott érték / kibocsátás bal tengely, a többi jobb tengely</t>
  </si>
  <si>
    <t xml:space="preserve">Fejlett nagy országok (G7) - 2014  </t>
  </si>
  <si>
    <t xml:space="preserve">V4 országok - 2014  </t>
  </si>
  <si>
    <t xml:space="preserve">Cseh Köztársaság - 2014  </t>
  </si>
  <si>
    <t xml:space="preserve">Szlovákia - 2014  </t>
  </si>
  <si>
    <t xml:space="preserve">Lengyelország - 2014  </t>
  </si>
  <si>
    <t xml:space="preserve">Magyarország - 2014  </t>
  </si>
  <si>
    <t xml:space="preserve">Európai Uniós fejlett kis országok - 2014  </t>
  </si>
  <si>
    <t xml:space="preserve">USA - 2014  </t>
  </si>
  <si>
    <t xml:space="preserve">Kína - 2014  </t>
  </si>
  <si>
    <t xml:space="preserve">Németország - 2014  </t>
  </si>
  <si>
    <t xml:space="preserve">Kanada - 2014  </t>
  </si>
  <si>
    <t>Nagy Britannia - 2014</t>
  </si>
  <si>
    <t xml:space="preserve">Japán - 2014  </t>
  </si>
  <si>
    <t>Franciaország - 2014</t>
  </si>
  <si>
    <t xml:space="preserve">Olaszország - 2014  </t>
  </si>
  <si>
    <t>Luxemburg - 2014</t>
  </si>
  <si>
    <t xml:space="preserve">Írország - 2014  </t>
  </si>
  <si>
    <t>Norvégia - 2014</t>
  </si>
  <si>
    <t xml:space="preserve">Hollandia - 2014  </t>
  </si>
  <si>
    <t>Svédország - 2014</t>
  </si>
  <si>
    <t xml:space="preserve">Dánia - 2014  </t>
  </si>
  <si>
    <t>Ausztia - 2014</t>
  </si>
  <si>
    <t>Belgium - 2014</t>
  </si>
  <si>
    <t xml:space="preserve">Finnország - 2014  </t>
  </si>
  <si>
    <t xml:space="preserve">Svájc - 2014  </t>
  </si>
  <si>
    <t>Ausztrália - 2014</t>
  </si>
  <si>
    <t xml:space="preserve">Tajvan - 2014  </t>
  </si>
  <si>
    <t>Málta - 2014</t>
  </si>
  <si>
    <t>Spanyolország - 2014</t>
  </si>
  <si>
    <t xml:space="preserve">Ciprus - 2014  </t>
  </si>
  <si>
    <t xml:space="preserve">Portugália - 2014  </t>
  </si>
  <si>
    <t>Görögország - 2014</t>
  </si>
  <si>
    <t>Szlovénia - 2014</t>
  </si>
  <si>
    <t xml:space="preserve">Lettország - 2014  </t>
  </si>
  <si>
    <t>Észtország - 2014</t>
  </si>
  <si>
    <t>Litvánia - 2014</t>
  </si>
  <si>
    <t xml:space="preserve">Románia - 2014  </t>
  </si>
  <si>
    <t>Horvátország - 2014</t>
  </si>
  <si>
    <t xml:space="preserve">Bulgária - 2014  </t>
  </si>
  <si>
    <t>Törökország - 2014</t>
  </si>
  <si>
    <t>Oroszország - 2014</t>
  </si>
  <si>
    <t xml:space="preserve">Mexikó - 2014  </t>
  </si>
  <si>
    <t xml:space="preserve">Brazília - 2014  </t>
  </si>
  <si>
    <t>Indonézia - 2014</t>
  </si>
  <si>
    <t>India - 2014</t>
  </si>
  <si>
    <t xml:space="preserve">A világ több része - 2014  </t>
  </si>
  <si>
    <t>NA</t>
  </si>
  <si>
    <t>A termelési tényezők fejlesztése és hatékonysága (2000-2014)</t>
  </si>
  <si>
    <t>A munkaköltségek áltagos súlya</t>
  </si>
  <si>
    <t>A tangible tőke áltagos súlya</t>
  </si>
  <si>
    <t>Tőke-termelékenység változása</t>
  </si>
  <si>
    <t>Tangible technikai felszereltség változása</t>
  </si>
  <si>
    <t>US $ / US $</t>
  </si>
  <si>
    <t>Persons/thous. US$</t>
  </si>
  <si>
    <t>A hozzáadott érték változása</t>
  </si>
  <si>
    <t>A munka változása</t>
  </si>
  <si>
    <t>A tangible tőke változása</t>
  </si>
  <si>
    <t>Termelési tényezők együttes növekedése</t>
  </si>
  <si>
    <t>Δ TFP 2</t>
  </si>
  <si>
    <t>Munka-termelé-kenység változása</t>
  </si>
  <si>
    <t>A1 cella tartalma</t>
  </si>
  <si>
    <t>Korea - 2014</t>
  </si>
  <si>
    <t>UMD elemzés</t>
  </si>
  <si>
    <t>Megjelenés dátuma:</t>
  </si>
  <si>
    <t>Válasszon országot</t>
  </si>
  <si>
    <t>Útmutató</t>
  </si>
  <si>
    <t>Válasszon ki egy országot a lap tetején található legördülő listából. Ez automatikusan feltölti az adatokat az "Évek összevetése megjelenítő" és az "UMD táblák megjelenítő" lapokon.</t>
  </si>
  <si>
    <t>Tartalma</t>
  </si>
  <si>
    <t>Sodródás c. könyv vonatkozó része</t>
  </si>
  <si>
    <t>A közepes jövedelmi csapda és tudástőke c. tanulmány vonatkozó része</t>
  </si>
  <si>
    <t>UMD besorolás ágazatonként 2000 és 2014-re, hozzáadott érték, kibocsátás szerkezete</t>
  </si>
  <si>
    <t>UMD besorolás ágazatonként, hozzáadott érték, kibocsátás szerkezetének részletes elemzése 2014-re</t>
  </si>
  <si>
    <t>1-3. sz. táblák</t>
  </si>
  <si>
    <t>Kibocsátás, foglalkoztatás, munkaköltség, tangible tőke, és hozzáadott érték szerkezet grafikus megjelenítése</t>
  </si>
  <si>
    <t>7., 8. és 10. sz. ábracsoport</t>
  </si>
  <si>
    <t>Alap ábrák országok</t>
  </si>
  <si>
    <t>Hozzáadott érték tartalom és hozzáadott érték hányad szerkezete 2000 és 2014-re, a kiválasztott országra</t>
  </si>
  <si>
    <t>Alap ábrák – együtt</t>
  </si>
  <si>
    <t>Hozzáadott érték tartalom és hozzáadott érték hányad szerkezete 2014-re, az összes vizsgált országra</t>
  </si>
  <si>
    <t>Ország stratégiák</t>
  </si>
  <si>
    <t>Az összes vizsgált ország fejlesztési stratégiája U-M-D bontás szerint</t>
  </si>
  <si>
    <t>Stratégiák elemzése</t>
  </si>
  <si>
    <t>Az összes vizsgált ország U-M-D bontás szerinti fejlesztési stratégiájának összefoglalója</t>
  </si>
  <si>
    <t>U-M-D részarányok idősorban</t>
  </si>
  <si>
    <t>Az összes vizsgált ország U-M-D részarányai 2000-ben és 2014-ben</t>
  </si>
  <si>
    <t>Évek összevetése megjelenítő</t>
  </si>
  <si>
    <t>UMD táblák megjelenítő</t>
  </si>
  <si>
    <t>Mosolyg.-erőforr. Megjelenítő</t>
  </si>
  <si>
    <t>3.3 Az eredmények általánosítása</t>
  </si>
  <si>
    <t>5.3 Az ágazatok U-M-D csoportosítása az értékláncban elfoglalt helyük alapján</t>
  </si>
  <si>
    <t>Lap neve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</si>
</sst>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F_t_-;\-* #,##0.00\ _F_t_-;_-* &quot;-&quot;??\ _F_t_-;_-@_-"/>
    <numFmt numFmtId="165" formatCode="0.000"/>
    <numFmt numFmtId="166" formatCode="_-* #,##0\ _F_t_-;\-* #,##0\ _F_t_-;_-* &quot;-&quot;??\ _F_t_-;_-@_-"/>
    <numFmt numFmtId="167" formatCode="0.0%"/>
    <numFmt numFmtId="168" formatCode="0;\-0;;@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4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20"/>
      <name val="Arial"/>
      <family val="2"/>
      <charset val="238"/>
    </font>
    <font>
      <b/>
      <sz val="11"/>
      <color rgb="FFC00000"/>
      <name val="Calibri"/>
      <family val="2"/>
      <scheme val="minor"/>
    </font>
    <font>
      <sz val="1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F5FCF"/>
        <bgColor indexed="64"/>
      </patternFill>
    </fill>
    <fill>
      <patternFill patternType="solid">
        <fgColor rgb="FFFFFF99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5" fillId="0" borderId="0"/>
    <xf numFmtId="0" fontId="14" fillId="0" borderId="0"/>
  </cellStyleXfs>
  <cellXfs count="368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3" fontId="0" fillId="0" borderId="2" xfId="0" applyNumberFormat="1" applyBorder="1" applyAlignment="1">
      <alignment wrapText="1"/>
    </xf>
    <xf numFmtId="3" fontId="0" fillId="0" borderId="0" xfId="0" applyNumberFormat="1" applyBorder="1" applyAlignment="1">
      <alignment wrapText="1"/>
    </xf>
    <xf numFmtId="2" fontId="0" fillId="0" borderId="3" xfId="0" applyNumberFormat="1" applyBorder="1"/>
    <xf numFmtId="165" fontId="0" fillId="0" borderId="3" xfId="0" applyNumberFormat="1" applyBorder="1"/>
    <xf numFmtId="3" fontId="0" fillId="0" borderId="2" xfId="0" applyNumberFormat="1" applyBorder="1"/>
    <xf numFmtId="3" fontId="0" fillId="0" borderId="0" xfId="0" applyNumberFormat="1" applyBorder="1"/>
    <xf numFmtId="166" fontId="0" fillId="0" borderId="2" xfId="1" applyNumberFormat="1" applyFont="1" applyBorder="1"/>
    <xf numFmtId="166" fontId="0" fillId="0" borderId="0" xfId="1" applyNumberFormat="1" applyFont="1" applyBorder="1"/>
    <xf numFmtId="164" fontId="0" fillId="0" borderId="2" xfId="0" applyNumberFormat="1" applyBorder="1"/>
    <xf numFmtId="164" fontId="0" fillId="0" borderId="0" xfId="0" applyNumberFormat="1" applyBorder="1"/>
    <xf numFmtId="0" fontId="0" fillId="0" borderId="2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167" fontId="0" fillId="0" borderId="0" xfId="3" applyNumberFormat="1" applyFont="1" applyBorder="1"/>
    <xf numFmtId="0" fontId="0" fillId="4" borderId="0" xfId="0" applyFill="1"/>
    <xf numFmtId="0" fontId="0" fillId="4" borderId="12" xfId="0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 wrapText="1"/>
    </xf>
    <xf numFmtId="167" fontId="0" fillId="4" borderId="15" xfId="3" applyNumberFormat="1" applyFont="1" applyFill="1" applyBorder="1"/>
    <xf numFmtId="3" fontId="0" fillId="4" borderId="14" xfId="0" applyNumberFormat="1" applyFill="1" applyBorder="1"/>
    <xf numFmtId="167" fontId="0" fillId="4" borderId="16" xfId="3" applyNumberFormat="1" applyFont="1" applyFill="1" applyBorder="1"/>
    <xf numFmtId="167" fontId="0" fillId="4" borderId="14" xfId="3" applyNumberFormat="1" applyFont="1" applyFill="1" applyBorder="1"/>
    <xf numFmtId="0" fontId="0" fillId="4" borderId="28" xfId="0" applyFill="1" applyBorder="1"/>
    <xf numFmtId="0" fontId="0" fillId="4" borderId="29" xfId="0" applyFill="1" applyBorder="1"/>
    <xf numFmtId="9" fontId="0" fillId="4" borderId="30" xfId="3" applyFont="1" applyFill="1" applyBorder="1"/>
    <xf numFmtId="9" fontId="0" fillId="4" borderId="31" xfId="3" applyFont="1" applyFill="1" applyBorder="1"/>
    <xf numFmtId="167" fontId="0" fillId="4" borderId="13" xfId="3" applyNumberFormat="1" applyFont="1" applyFill="1" applyBorder="1"/>
    <xf numFmtId="0" fontId="0" fillId="4" borderId="1" xfId="0" applyFill="1" applyBorder="1" applyAlignment="1">
      <alignment horizontal="center" vertical="center" wrapText="1"/>
    </xf>
    <xf numFmtId="0" fontId="0" fillId="4" borderId="23" xfId="0" applyFill="1" applyBorder="1"/>
    <xf numFmtId="0" fontId="0" fillId="4" borderId="38" xfId="0" applyFill="1" applyBorder="1"/>
    <xf numFmtId="167" fontId="0" fillId="4" borderId="8" xfId="3" applyNumberFormat="1" applyFont="1" applyFill="1" applyBorder="1"/>
    <xf numFmtId="167" fontId="0" fillId="4" borderId="22" xfId="3" applyNumberFormat="1" applyFont="1" applyFill="1" applyBorder="1"/>
    <xf numFmtId="1" fontId="0" fillId="4" borderId="22" xfId="0" applyNumberFormat="1" applyFill="1" applyBorder="1"/>
    <xf numFmtId="1" fontId="0" fillId="4" borderId="8" xfId="0" applyNumberFormat="1" applyFill="1" applyBorder="1"/>
    <xf numFmtId="167" fontId="0" fillId="4" borderId="35" xfId="3" applyNumberFormat="1" applyFont="1" applyFill="1" applyBorder="1"/>
    <xf numFmtId="0" fontId="0" fillId="4" borderId="0" xfId="0" applyFill="1" applyBorder="1"/>
    <xf numFmtId="0" fontId="0" fillId="4" borderId="22" xfId="3" applyNumberFormat="1" applyFont="1" applyFill="1" applyBorder="1"/>
    <xf numFmtId="0" fontId="0" fillId="4" borderId="3" xfId="0" applyFill="1" applyBorder="1"/>
    <xf numFmtId="167" fontId="0" fillId="4" borderId="0" xfId="3" applyNumberFormat="1" applyFont="1" applyFill="1" applyBorder="1"/>
    <xf numFmtId="167" fontId="0" fillId="4" borderId="21" xfId="3" applyNumberFormat="1" applyFont="1" applyFill="1" applyBorder="1"/>
    <xf numFmtId="1" fontId="0" fillId="4" borderId="21" xfId="0" applyNumberFormat="1" applyFill="1" applyBorder="1"/>
    <xf numFmtId="1" fontId="0" fillId="4" borderId="0" xfId="0" applyNumberFormat="1" applyFill="1" applyBorder="1"/>
    <xf numFmtId="167" fontId="0" fillId="4" borderId="36" xfId="3" applyNumberFormat="1" applyFont="1" applyFill="1" applyBorder="1"/>
    <xf numFmtId="0" fontId="0" fillId="4" borderId="21" xfId="3" applyNumberFormat="1" applyFont="1" applyFill="1" applyBorder="1"/>
    <xf numFmtId="0" fontId="0" fillId="4" borderId="39" xfId="0" applyFill="1" applyBorder="1"/>
    <xf numFmtId="0" fontId="0" fillId="4" borderId="14" xfId="0" applyFill="1" applyBorder="1"/>
    <xf numFmtId="0" fontId="0" fillId="4" borderId="15" xfId="0" applyFill="1" applyBorder="1"/>
    <xf numFmtId="1" fontId="0" fillId="4" borderId="15" xfId="0" applyNumberFormat="1" applyFill="1" applyBorder="1"/>
    <xf numFmtId="1" fontId="0" fillId="4" borderId="14" xfId="0" applyNumberFormat="1" applyFill="1" applyBorder="1"/>
    <xf numFmtId="167" fontId="0" fillId="4" borderId="37" xfId="3" applyNumberFormat="1" applyFont="1" applyFill="1" applyBorder="1"/>
    <xf numFmtId="0" fontId="0" fillId="4" borderId="15" xfId="3" applyNumberFormat="1" applyFont="1" applyFill="1" applyBorder="1"/>
    <xf numFmtId="167" fontId="0" fillId="4" borderId="26" xfId="3" applyNumberFormat="1" applyFont="1" applyFill="1" applyBorder="1"/>
    <xf numFmtId="3" fontId="0" fillId="4" borderId="25" xfId="0" applyNumberFormat="1" applyFill="1" applyBorder="1"/>
    <xf numFmtId="3" fontId="0" fillId="4" borderId="26" xfId="0" applyNumberFormat="1" applyFill="1" applyBorder="1"/>
    <xf numFmtId="167" fontId="0" fillId="4" borderId="27" xfId="3" applyNumberFormat="1" applyFont="1" applyFill="1" applyBorder="1"/>
    <xf numFmtId="167" fontId="0" fillId="4" borderId="7" xfId="3" applyNumberFormat="1" applyFont="1" applyFill="1" applyBorder="1"/>
    <xf numFmtId="167" fontId="0" fillId="4" borderId="9" xfId="3" applyNumberFormat="1" applyFont="1" applyFill="1" applyBorder="1"/>
    <xf numFmtId="0" fontId="0" fillId="4" borderId="32" xfId="0" applyFill="1" applyBorder="1"/>
    <xf numFmtId="0" fontId="0" fillId="0" borderId="2" xfId="0" applyBorder="1"/>
    <xf numFmtId="0" fontId="0" fillId="4" borderId="11" xfId="0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9" fontId="0" fillId="0" borderId="0" xfId="3" applyFont="1"/>
    <xf numFmtId="9" fontId="0" fillId="0" borderId="0" xfId="0" applyNumberFormat="1"/>
    <xf numFmtId="0" fontId="0" fillId="0" borderId="0" xfId="0" applyAlignment="1">
      <alignment horizontal="right"/>
    </xf>
    <xf numFmtId="0" fontId="0" fillId="0" borderId="0" xfId="3" applyNumberFormat="1" applyFont="1"/>
    <xf numFmtId="0" fontId="0" fillId="0" borderId="0" xfId="0" applyAlignment="1">
      <alignment horizontal="center"/>
    </xf>
    <xf numFmtId="167" fontId="0" fillId="0" borderId="0" xfId="3" applyNumberFormat="1" applyFont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 applyAlignment="1">
      <alignment horizontal="center"/>
    </xf>
    <xf numFmtId="0" fontId="0" fillId="6" borderId="8" xfId="0" applyFill="1" applyBorder="1" applyAlignment="1">
      <alignment horizontal="left" indent="1"/>
    </xf>
    <xf numFmtId="0" fontId="0" fillId="0" borderId="26" xfId="0" applyBorder="1" applyAlignment="1">
      <alignment horizontal="center"/>
    </xf>
    <xf numFmtId="0" fontId="0" fillId="0" borderId="43" xfId="0" applyBorder="1" applyAlignment="1">
      <alignment horizontal="center"/>
    </xf>
    <xf numFmtId="49" fontId="0" fillId="0" borderId="44" xfId="0" applyNumberFormat="1" applyBorder="1" applyAlignment="1">
      <alignment horizontal="center" vertical="center" wrapText="1"/>
    </xf>
    <xf numFmtId="49" fontId="0" fillId="0" borderId="33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7" borderId="1" xfId="0" applyNumberFormat="1" applyFill="1" applyBorder="1" applyAlignment="1">
      <alignment horizontal="center" vertical="center" wrapText="1"/>
    </xf>
    <xf numFmtId="49" fontId="0" fillId="8" borderId="1" xfId="0" applyNumberFormat="1" applyFill="1" applyBorder="1" applyAlignment="1">
      <alignment horizontal="center" vertical="center" wrapText="1"/>
    </xf>
    <xf numFmtId="0" fontId="0" fillId="6" borderId="17" xfId="0" applyFill="1" applyBorder="1"/>
    <xf numFmtId="0" fontId="0" fillId="6" borderId="20" xfId="0" applyFill="1" applyBorder="1"/>
    <xf numFmtId="0" fontId="0" fillId="6" borderId="45" xfId="0" applyFill="1" applyBorder="1" applyAlignment="1">
      <alignment horizontal="center"/>
    </xf>
    <xf numFmtId="0" fontId="0" fillId="6" borderId="18" xfId="0" applyFill="1" applyBorder="1" applyAlignment="1">
      <alignment horizontal="center" vertical="center" wrapText="1"/>
    </xf>
    <xf numFmtId="0" fontId="0" fillId="6" borderId="20" xfId="0" applyFill="1" applyBorder="1" applyAlignment="1">
      <alignment horizontal="center" vertical="center" wrapText="1"/>
    </xf>
    <xf numFmtId="0" fontId="0" fillId="0" borderId="47" xfId="0" quotePrefix="1" applyBorder="1" applyAlignment="1">
      <alignment horizontal="center" vertical="center" wrapText="1"/>
    </xf>
    <xf numFmtId="0" fontId="0" fillId="7" borderId="47" xfId="0" quotePrefix="1" applyFill="1" applyBorder="1" applyAlignment="1">
      <alignment horizontal="center" vertical="center" wrapText="1"/>
    </xf>
    <xf numFmtId="0" fontId="0" fillId="8" borderId="47" xfId="0" quotePrefix="1" applyFill="1" applyBorder="1" applyAlignment="1">
      <alignment horizontal="center" vertical="center" wrapText="1"/>
    </xf>
    <xf numFmtId="0" fontId="0" fillId="0" borderId="45" xfId="0" quotePrefix="1" applyBorder="1" applyAlignment="1">
      <alignment horizontal="center" vertical="center" wrapText="1"/>
    </xf>
    <xf numFmtId="0" fontId="0" fillId="0" borderId="23" xfId="0" applyBorder="1"/>
    <xf numFmtId="0" fontId="0" fillId="0" borderId="3" xfId="0" applyBorder="1"/>
    <xf numFmtId="166" fontId="0" fillId="0" borderId="41" xfId="1" applyNumberFormat="1" applyFont="1" applyBorder="1" applyAlignment="1">
      <alignment horizontal="center"/>
    </xf>
    <xf numFmtId="9" fontId="0" fillId="0" borderId="0" xfId="3" applyFont="1" applyBorder="1"/>
    <xf numFmtId="9" fontId="0" fillId="0" borderId="3" xfId="3" applyFont="1" applyBorder="1"/>
    <xf numFmtId="0" fontId="0" fillId="7" borderId="0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0" borderId="41" xfId="0" applyBorder="1" applyAlignment="1">
      <alignment horizontal="center"/>
    </xf>
    <xf numFmtId="166" fontId="0" fillId="0" borderId="48" xfId="1" applyNumberFormat="1" applyFont="1" applyBorder="1" applyAlignment="1">
      <alignment horizontal="center"/>
    </xf>
    <xf numFmtId="9" fontId="0" fillId="0" borderId="5" xfId="3" applyFont="1" applyBorder="1"/>
    <xf numFmtId="9" fontId="0" fillId="0" borderId="6" xfId="3" applyFont="1" applyBorder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0" borderId="42" xfId="0" applyBorder="1" applyAlignment="1">
      <alignment horizontal="center"/>
    </xf>
    <xf numFmtId="9" fontId="0" fillId="0" borderId="51" xfId="3" applyFont="1" applyBorder="1"/>
    <xf numFmtId="9" fontId="0" fillId="0" borderId="49" xfId="3" applyFont="1" applyBorder="1"/>
    <xf numFmtId="0" fontId="0" fillId="0" borderId="52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7" borderId="51" xfId="0" applyFill="1" applyBorder="1" applyAlignment="1">
      <alignment horizontal="center"/>
    </xf>
    <xf numFmtId="0" fontId="0" fillId="8" borderId="51" xfId="0" applyFill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13" xfId="0" applyBorder="1"/>
    <xf numFmtId="0" fontId="0" fillId="0" borderId="39" xfId="0" applyBorder="1"/>
    <xf numFmtId="9" fontId="0" fillId="0" borderId="14" xfId="3" applyFont="1" applyBorder="1"/>
    <xf numFmtId="9" fontId="0" fillId="0" borderId="39" xfId="3" applyFont="1" applyBorder="1"/>
    <xf numFmtId="0" fontId="0" fillId="0" borderId="5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quotePrefix="1"/>
    <xf numFmtId="0" fontId="0" fillId="0" borderId="0" xfId="0" applyBorder="1"/>
    <xf numFmtId="0" fontId="0" fillId="0" borderId="54" xfId="0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57" xfId="0" applyBorder="1"/>
    <xf numFmtId="0" fontId="0" fillId="0" borderId="21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1" xfId="0" applyBorder="1"/>
    <xf numFmtId="0" fontId="0" fillId="0" borderId="36" xfId="0" applyBorder="1"/>
    <xf numFmtId="0" fontId="0" fillId="7" borderId="58" xfId="0" applyFill="1" applyBorder="1"/>
    <xf numFmtId="0" fontId="0" fillId="7" borderId="26" xfId="0" applyFill="1" applyBorder="1" applyAlignment="1">
      <alignment horizontal="center"/>
    </xf>
    <xf numFmtId="0" fontId="0" fillId="7" borderId="43" xfId="0" applyFill="1" applyBorder="1" applyAlignment="1">
      <alignment horizontal="center"/>
    </xf>
    <xf numFmtId="0" fontId="0" fillId="7" borderId="34" xfId="0" applyFill="1" applyBorder="1" applyAlignment="1">
      <alignment horizontal="left"/>
    </xf>
    <xf numFmtId="0" fontId="0" fillId="7" borderId="26" xfId="0" applyFill="1" applyBorder="1"/>
    <xf numFmtId="0" fontId="0" fillId="7" borderId="43" xfId="0" applyFill="1" applyBorder="1"/>
    <xf numFmtId="0" fontId="0" fillId="7" borderId="59" xfId="0" applyFill="1" applyBorder="1"/>
    <xf numFmtId="0" fontId="0" fillId="7" borderId="1" xfId="0" applyFill="1" applyBorder="1" applyAlignment="1">
      <alignment horizontal="center"/>
    </xf>
    <xf numFmtId="0" fontId="0" fillId="7" borderId="44" xfId="0" applyFill="1" applyBorder="1" applyAlignment="1">
      <alignment horizontal="center"/>
    </xf>
    <xf numFmtId="0" fontId="0" fillId="7" borderId="33" xfId="0" applyFill="1" applyBorder="1" applyAlignment="1">
      <alignment horizontal="left"/>
    </xf>
    <xf numFmtId="0" fontId="0" fillId="7" borderId="1" xfId="0" applyFill="1" applyBorder="1"/>
    <xf numFmtId="0" fontId="0" fillId="7" borderId="44" xfId="0" applyFill="1" applyBorder="1"/>
    <xf numFmtId="0" fontId="0" fillId="7" borderId="20" xfId="0" applyFill="1" applyBorder="1" applyAlignment="1">
      <alignment horizontal="left"/>
    </xf>
    <xf numFmtId="0" fontId="0" fillId="7" borderId="47" xfId="0" applyFill="1" applyBorder="1"/>
    <xf numFmtId="0" fontId="0" fillId="7" borderId="45" xfId="0" applyFill="1" applyBorder="1"/>
    <xf numFmtId="0" fontId="0" fillId="8" borderId="58" xfId="0" applyFill="1" applyBorder="1"/>
    <xf numFmtId="0" fontId="0" fillId="8" borderId="26" xfId="0" applyFill="1" applyBorder="1" applyAlignment="1">
      <alignment horizontal="center"/>
    </xf>
    <xf numFmtId="0" fontId="0" fillId="8" borderId="43" xfId="0" applyFill="1" applyBorder="1" applyAlignment="1">
      <alignment horizontal="center"/>
    </xf>
    <xf numFmtId="0" fontId="0" fillId="8" borderId="34" xfId="0" applyFill="1" applyBorder="1" applyAlignment="1">
      <alignment horizontal="left"/>
    </xf>
    <xf numFmtId="0" fontId="0" fillId="8" borderId="26" xfId="0" applyFill="1" applyBorder="1"/>
    <xf numFmtId="0" fontId="0" fillId="8" borderId="43" xfId="0" applyFill="1" applyBorder="1"/>
    <xf numFmtId="0" fontId="0" fillId="8" borderId="59" xfId="0" applyFill="1" applyBorder="1"/>
    <xf numFmtId="0" fontId="0" fillId="8" borderId="1" xfId="0" applyFill="1" applyBorder="1" applyAlignment="1">
      <alignment horizontal="center"/>
    </xf>
    <xf numFmtId="0" fontId="0" fillId="8" borderId="44" xfId="0" applyFill="1" applyBorder="1" applyAlignment="1">
      <alignment horizontal="center"/>
    </xf>
    <xf numFmtId="0" fontId="0" fillId="8" borderId="33" xfId="0" applyFill="1" applyBorder="1" applyAlignment="1">
      <alignment horizontal="left"/>
    </xf>
    <xf numFmtId="0" fontId="0" fillId="8" borderId="1" xfId="0" applyFill="1" applyBorder="1"/>
    <xf numFmtId="0" fontId="0" fillId="8" borderId="44" xfId="0" applyFill="1" applyBorder="1"/>
    <xf numFmtId="0" fontId="0" fillId="8" borderId="20" xfId="0" applyFill="1" applyBorder="1" applyAlignment="1">
      <alignment horizontal="left"/>
    </xf>
    <xf numFmtId="0" fontId="0" fillId="8" borderId="47" xfId="0" applyFill="1" applyBorder="1"/>
    <xf numFmtId="0" fontId="0" fillId="8" borderId="45" xfId="0" applyFill="1" applyBorder="1"/>
    <xf numFmtId="0" fontId="0" fillId="0" borderId="60" xfId="0" applyBorder="1"/>
    <xf numFmtId="0" fontId="0" fillId="0" borderId="61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61" xfId="0" applyBorder="1"/>
    <xf numFmtId="0" fontId="0" fillId="0" borderId="48" xfId="0" applyBorder="1"/>
    <xf numFmtId="0" fontId="0" fillId="0" borderId="20" xfId="0" applyBorder="1" applyAlignment="1">
      <alignment horizontal="right"/>
    </xf>
    <xf numFmtId="0" fontId="0" fillId="0" borderId="47" xfId="0" applyBorder="1"/>
    <xf numFmtId="0" fontId="0" fillId="0" borderId="45" xfId="0" applyBorder="1"/>
    <xf numFmtId="0" fontId="0" fillId="0" borderId="38" xfId="0" applyFill="1" applyBorder="1" applyAlignment="1">
      <alignment horizontal="left"/>
    </xf>
    <xf numFmtId="9" fontId="0" fillId="0" borderId="22" xfId="3" applyFont="1" applyBorder="1"/>
    <xf numFmtId="9" fontId="0" fillId="0" borderId="35" xfId="3" applyFont="1" applyBorder="1"/>
    <xf numFmtId="9" fontId="0" fillId="7" borderId="26" xfId="3" applyFont="1" applyFill="1" applyBorder="1"/>
    <xf numFmtId="9" fontId="0" fillId="7" borderId="43" xfId="3" applyFont="1" applyFill="1" applyBorder="1"/>
    <xf numFmtId="9" fontId="0" fillId="7" borderId="1" xfId="3" applyFont="1" applyFill="1" applyBorder="1"/>
    <xf numFmtId="9" fontId="0" fillId="7" borderId="44" xfId="3" applyFont="1" applyFill="1" applyBorder="1"/>
    <xf numFmtId="9" fontId="0" fillId="7" borderId="47" xfId="3" applyFont="1" applyFill="1" applyBorder="1"/>
    <xf numFmtId="9" fontId="0" fillId="7" borderId="45" xfId="3" applyFont="1" applyFill="1" applyBorder="1"/>
    <xf numFmtId="9" fontId="0" fillId="8" borderId="26" xfId="3" applyFont="1" applyFill="1" applyBorder="1"/>
    <xf numFmtId="9" fontId="0" fillId="8" borderId="43" xfId="3" applyFont="1" applyFill="1" applyBorder="1"/>
    <xf numFmtId="9" fontId="0" fillId="8" borderId="1" xfId="3" applyFont="1" applyFill="1" applyBorder="1"/>
    <xf numFmtId="9" fontId="0" fillId="8" borderId="44" xfId="3" applyFont="1" applyFill="1" applyBorder="1"/>
    <xf numFmtId="9" fontId="0" fillId="8" borderId="47" xfId="3" applyFont="1" applyFill="1" applyBorder="1"/>
    <xf numFmtId="9" fontId="0" fillId="8" borderId="45" xfId="3" applyFont="1" applyFill="1" applyBorder="1"/>
    <xf numFmtId="0" fontId="0" fillId="0" borderId="6" xfId="0" applyFill="1" applyBorder="1" applyAlignment="1">
      <alignment horizontal="left"/>
    </xf>
    <xf numFmtId="9" fontId="0" fillId="0" borderId="61" xfId="3" applyFont="1" applyBorder="1"/>
    <xf numFmtId="9" fontId="0" fillId="0" borderId="48" xfId="3" applyFont="1" applyBorder="1"/>
    <xf numFmtId="0" fontId="0" fillId="0" borderId="20" xfId="0" applyFill="1" applyBorder="1" applyAlignment="1">
      <alignment horizontal="right"/>
    </xf>
    <xf numFmtId="9" fontId="0" fillId="0" borderId="47" xfId="3" applyFont="1" applyBorder="1"/>
    <xf numFmtId="9" fontId="0" fillId="0" borderId="45" xfId="3" applyFont="1" applyBorder="1"/>
    <xf numFmtId="0" fontId="0" fillId="0" borderId="8" xfId="0" applyBorder="1"/>
    <xf numFmtId="0" fontId="0" fillId="0" borderId="7" xfId="0" applyBorder="1"/>
    <xf numFmtId="0" fontId="0" fillId="0" borderId="0" xfId="0" applyAlignment="1"/>
    <xf numFmtId="0" fontId="0" fillId="0" borderId="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0" xfId="0" applyBorder="1" applyAlignment="1">
      <alignment wrapText="1"/>
    </xf>
    <xf numFmtId="9" fontId="0" fillId="0" borderId="41" xfId="3" applyFont="1" applyBorder="1"/>
    <xf numFmtId="9" fontId="0" fillId="0" borderId="0" xfId="0" applyNumberFormat="1" applyBorder="1"/>
    <xf numFmtId="9" fontId="0" fillId="0" borderId="16" xfId="3" applyFont="1" applyBorder="1"/>
    <xf numFmtId="9" fontId="0" fillId="0" borderId="41" xfId="0" applyNumberFormat="1" applyBorder="1"/>
    <xf numFmtId="0" fontId="0" fillId="0" borderId="14" xfId="0" applyBorder="1"/>
    <xf numFmtId="9" fontId="0" fillId="0" borderId="14" xfId="0" applyNumberFormat="1" applyBorder="1"/>
    <xf numFmtId="9" fontId="0" fillId="0" borderId="16" xfId="0" applyNumberFormat="1" applyBorder="1"/>
    <xf numFmtId="49" fontId="0" fillId="0" borderId="0" xfId="0" applyNumberFormat="1" applyBorder="1" applyAlignment="1">
      <alignment vertical="center" wrapText="1"/>
    </xf>
    <xf numFmtId="0" fontId="0" fillId="0" borderId="1" xfId="0" applyBorder="1"/>
    <xf numFmtId="0" fontId="0" fillId="0" borderId="59" xfId="0" applyBorder="1"/>
    <xf numFmtId="0" fontId="0" fillId="0" borderId="44" xfId="0" applyBorder="1"/>
    <xf numFmtId="9" fontId="0" fillId="0" borderId="0" xfId="3" applyFont="1" applyAlignment="1"/>
    <xf numFmtId="0" fontId="4" fillId="10" borderId="59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9" fontId="0" fillId="0" borderId="41" xfId="3" applyFont="1" applyBorder="1" applyAlignment="1">
      <alignment horizontal="center" vertical="center" wrapText="1"/>
    </xf>
    <xf numFmtId="9" fontId="0" fillId="0" borderId="23" xfId="3" applyFont="1" applyBorder="1"/>
    <xf numFmtId="9" fontId="0" fillId="0" borderId="2" xfId="3" applyFont="1" applyBorder="1"/>
    <xf numFmtId="9" fontId="0" fillId="6" borderId="2" xfId="3" applyFont="1" applyFill="1" applyBorder="1"/>
    <xf numFmtId="9" fontId="0" fillId="6" borderId="0" xfId="3" applyFont="1" applyFill="1" applyBorder="1"/>
    <xf numFmtId="9" fontId="0" fillId="6" borderId="41" xfId="3" applyFont="1" applyFill="1" applyBorder="1"/>
    <xf numFmtId="3" fontId="0" fillId="0" borderId="23" xfId="0" applyNumberFormat="1" applyBorder="1"/>
    <xf numFmtId="3" fontId="0" fillId="0" borderId="41" xfId="0" applyNumberFormat="1" applyBorder="1"/>
    <xf numFmtId="0" fontId="0" fillId="0" borderId="41" xfId="0" applyBorder="1"/>
    <xf numFmtId="3" fontId="0" fillId="0" borderId="13" xfId="0" applyNumberFormat="1" applyBorder="1"/>
    <xf numFmtId="3" fontId="0" fillId="0" borderId="14" xfId="0" applyNumberFormat="1" applyBorder="1"/>
    <xf numFmtId="0" fontId="0" fillId="0" borderId="53" xfId="0" applyBorder="1"/>
    <xf numFmtId="0" fontId="0" fillId="0" borderId="16" xfId="0" applyBorder="1"/>
    <xf numFmtId="166" fontId="0" fillId="0" borderId="14" xfId="1" applyNumberFormat="1" applyFont="1" applyBorder="1"/>
    <xf numFmtId="166" fontId="0" fillId="0" borderId="16" xfId="1" applyNumberFormat="1" applyFont="1" applyBorder="1"/>
    <xf numFmtId="3" fontId="0" fillId="0" borderId="0" xfId="0" applyNumberFormat="1" applyAlignment="1">
      <alignment horizontal="center" vertical="center" wrapText="1"/>
    </xf>
    <xf numFmtId="0" fontId="0" fillId="6" borderId="0" xfId="0" applyFill="1" applyBorder="1"/>
    <xf numFmtId="0" fontId="0" fillId="6" borderId="41" xfId="0" applyFill="1" applyBorder="1"/>
    <xf numFmtId="1" fontId="0" fillId="0" borderId="41" xfId="0" applyNumberFormat="1" applyBorder="1"/>
    <xf numFmtId="166" fontId="0" fillId="0" borderId="9" xfId="1" applyNumberFormat="1" applyFont="1" applyBorder="1" applyAlignment="1">
      <alignment horizontal="center"/>
    </xf>
    <xf numFmtId="9" fontId="0" fillId="0" borderId="8" xfId="3" applyFont="1" applyBorder="1"/>
    <xf numFmtId="9" fontId="0" fillId="0" borderId="38" xfId="3" applyFont="1" applyBorder="1"/>
    <xf numFmtId="0" fontId="0" fillId="0" borderId="6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0" borderId="9" xfId="0" applyBorder="1" applyAlignment="1">
      <alignment horizontal="center"/>
    </xf>
    <xf numFmtId="166" fontId="0" fillId="0" borderId="16" xfId="1" applyNumberFormat="1" applyFont="1" applyBorder="1" applyAlignment="1">
      <alignment horizontal="center"/>
    </xf>
    <xf numFmtId="0" fontId="0" fillId="0" borderId="38" xfId="0" applyBorder="1"/>
    <xf numFmtId="3" fontId="0" fillId="4" borderId="22" xfId="0" applyNumberFormat="1" applyFill="1" applyBorder="1"/>
    <xf numFmtId="3" fontId="0" fillId="4" borderId="8" xfId="0" applyNumberFormat="1" applyFill="1" applyBorder="1"/>
    <xf numFmtId="3" fontId="0" fillId="4" borderId="21" xfId="0" applyNumberFormat="1" applyFill="1" applyBorder="1"/>
    <xf numFmtId="3" fontId="0" fillId="4" borderId="0" xfId="0" applyNumberFormat="1" applyFill="1" applyBorder="1"/>
    <xf numFmtId="1" fontId="0" fillId="0" borderId="0" xfId="0" applyNumberFormat="1" applyBorder="1"/>
    <xf numFmtId="168" fontId="3" fillId="2" borderId="0" xfId="2" applyNumberFormat="1" applyFont="1" applyFill="1" applyBorder="1"/>
    <xf numFmtId="0" fontId="8" fillId="0" borderId="0" xfId="0" applyFont="1" applyAlignment="1">
      <alignment wrapText="1"/>
    </xf>
    <xf numFmtId="0" fontId="0" fillId="4" borderId="11" xfId="0" applyFill="1" applyBorder="1" applyAlignment="1">
      <alignment horizontal="center" vertical="center" wrapText="1"/>
    </xf>
    <xf numFmtId="3" fontId="0" fillId="0" borderId="0" xfId="0" applyNumberFormat="1" applyAlignment="1">
      <alignment horizontal="center" wrapText="1"/>
    </xf>
    <xf numFmtId="0" fontId="9" fillId="0" borderId="0" xfId="0" applyFont="1" applyAlignment="1">
      <alignment horizontal="center" wrapText="1"/>
    </xf>
    <xf numFmtId="2" fontId="0" fillId="0" borderId="0" xfId="0" applyNumberFormat="1"/>
    <xf numFmtId="0" fontId="0" fillId="3" borderId="0" xfId="0" applyFill="1"/>
    <xf numFmtId="165" fontId="0" fillId="0" borderId="0" xfId="0" applyNumberFormat="1"/>
    <xf numFmtId="4" fontId="0" fillId="0" borderId="0" xfId="0" applyNumberFormat="1"/>
    <xf numFmtId="0" fontId="10" fillId="0" borderId="0" xfId="0" applyFont="1"/>
    <xf numFmtId="166" fontId="0" fillId="4" borderId="22" xfId="1" applyNumberFormat="1" applyFont="1" applyFill="1" applyBorder="1"/>
    <xf numFmtId="166" fontId="0" fillId="4" borderId="8" xfId="1" applyNumberFormat="1" applyFont="1" applyFill="1" applyBorder="1"/>
    <xf numFmtId="166" fontId="0" fillId="4" borderId="21" xfId="1" applyNumberFormat="1" applyFont="1" applyFill="1" applyBorder="1"/>
    <xf numFmtId="166" fontId="0" fillId="4" borderId="0" xfId="1" applyNumberFormat="1" applyFont="1" applyFill="1" applyBorder="1"/>
    <xf numFmtId="166" fontId="0" fillId="4" borderId="15" xfId="1" applyNumberFormat="1" applyFont="1" applyFill="1" applyBorder="1"/>
    <xf numFmtId="166" fontId="0" fillId="4" borderId="14" xfId="1" applyNumberFormat="1" applyFont="1" applyFill="1" applyBorder="1"/>
    <xf numFmtId="167" fontId="0" fillId="0" borderId="2" xfId="3" applyNumberFormat="1" applyFont="1" applyBorder="1"/>
    <xf numFmtId="167" fontId="0" fillId="0" borderId="3" xfId="3" applyNumberFormat="1" applyFont="1" applyBorder="1"/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17" xfId="0" applyFill="1" applyBorder="1" applyAlignment="1">
      <alignment horizontal="left"/>
    </xf>
    <xf numFmtId="0" fontId="0" fillId="4" borderId="20" xfId="0" applyFill="1" applyBorder="1" applyAlignment="1">
      <alignment horizontal="left"/>
    </xf>
    <xf numFmtId="0" fontId="0" fillId="4" borderId="24" xfId="0" applyFill="1" applyBorder="1" applyAlignment="1">
      <alignment horizontal="left"/>
    </xf>
    <xf numFmtId="0" fontId="0" fillId="4" borderId="34" xfId="0" applyFill="1" applyBorder="1" applyAlignment="1">
      <alignment horizontal="left"/>
    </xf>
    <xf numFmtId="0" fontId="0" fillId="4" borderId="17" xfId="0" applyFill="1" applyBorder="1" applyAlignment="1"/>
    <xf numFmtId="0" fontId="0" fillId="4" borderId="20" xfId="0" applyFill="1" applyBorder="1" applyAlignment="1"/>
    <xf numFmtId="0" fontId="0" fillId="4" borderId="17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14" xfId="0" applyFill="1" applyBorder="1" applyAlignment="1">
      <alignment horizontal="center" wrapText="1"/>
    </xf>
    <xf numFmtId="0" fontId="0" fillId="4" borderId="7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33" xfId="0" applyFill="1" applyBorder="1" applyAlignment="1">
      <alignment horizontal="center"/>
    </xf>
    <xf numFmtId="0" fontId="0" fillId="4" borderId="40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3" fontId="0" fillId="0" borderId="0" xfId="0" applyNumberFormat="1" applyAlignment="1">
      <alignment horizontal="center" wrapText="1"/>
    </xf>
    <xf numFmtId="9" fontId="0" fillId="0" borderId="0" xfId="3" applyFont="1" applyAlignment="1">
      <alignment horizontal="center" vertical="center" wrapText="1"/>
    </xf>
    <xf numFmtId="9" fontId="0" fillId="0" borderId="0" xfId="3" applyFont="1" applyAlignment="1">
      <alignment horizontal="center" wrapText="1"/>
    </xf>
    <xf numFmtId="0" fontId="0" fillId="0" borderId="58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5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3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7" borderId="17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0" borderId="58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3" xfId="0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11" fillId="0" borderId="0" xfId="0" applyFont="1" applyAlignment="1">
      <alignment horizontal="center"/>
    </xf>
    <xf numFmtId="15" fontId="0" fillId="0" borderId="0" xfId="0" applyNumberFormat="1"/>
    <xf numFmtId="168" fontId="12" fillId="0" borderId="0" xfId="2" applyNumberFormat="1" applyFont="1"/>
    <xf numFmtId="0" fontId="13" fillId="13" borderId="0" xfId="0" applyFont="1" applyFill="1" applyAlignment="1">
      <alignment vertical="top"/>
    </xf>
    <xf numFmtId="0" fontId="15" fillId="0" borderId="1" xfId="0" applyFont="1" applyBorder="1"/>
    <xf numFmtId="0" fontId="1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168" fontId="12" fillId="9" borderId="0" xfId="2" applyNumberFormat="1" applyFont="1" applyFill="1"/>
    <xf numFmtId="0" fontId="0" fillId="13" borderId="0" xfId="0" applyFont="1" applyFill="1" applyAlignment="1">
      <alignment vertical="top" wrapText="1"/>
    </xf>
  </cellXfs>
  <cellStyles count="6">
    <cellStyle name="Ezres" xfId="1" builtinId="3"/>
    <cellStyle name="Normál" xfId="0" builtinId="0"/>
    <cellStyle name="Normal 2" xfId="5" xr:uid="{36E4541D-9997-4F16-B55D-E426921C3C0F}"/>
    <cellStyle name="Normál 2" xfId="4" xr:uid="{115C0947-47BC-424D-86CA-30B84F3373A9}"/>
    <cellStyle name="Normál 3" xfId="2" xr:uid="{1F973F7B-C762-467C-9BC2-744303FC292B}"/>
    <cellStyle name="Százalék" xfId="3" builtinId="5"/>
  </cellStyles>
  <dxfs count="0"/>
  <tableStyles count="0" defaultTableStyle="TableStyleMedium2" defaultPivotStyle="PivotStyleLight16"/>
  <colors>
    <mruColors>
      <color rgb="FFB3F7E5"/>
      <color rgb="FFCC99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megjelenítő'!$B$21</c:f>
          <c:strCache>
            <c:ptCount val="1"/>
            <c:pt idx="0">
              <c:v>Hozzáadott érték / összes kibocsátás (termelés)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8.5483814523184598E-2"/>
          <c:y val="0.17303475623979472"/>
          <c:w val="0.56246019247594048"/>
          <c:h val="0.62441404061721117"/>
        </c:manualLayout>
      </c:layout>
      <c:lineChart>
        <c:grouping val="standard"/>
        <c:varyColors val="0"/>
        <c:ser>
          <c:idx val="0"/>
          <c:order val="0"/>
          <c:tx>
            <c:strRef>
              <c:f>'Mosolyg.-erőforr. megjelenítő'!$A$23</c:f>
              <c:strCache>
                <c:ptCount val="1"/>
                <c:pt idx="0">
                  <c:v>Fejlődő országok (I9) 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megjelenítő'!$B$23:$D$23</c:f>
              <c:numCache>
                <c:formatCode>0.00</c:formatCode>
                <c:ptCount val="3"/>
                <c:pt idx="0">
                  <c:v>0.33983951303522125</c:v>
                </c:pt>
                <c:pt idx="1">
                  <c:v>0.38511040174312106</c:v>
                </c:pt>
                <c:pt idx="2">
                  <c:v>0.59146399919505399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0-4F3D-89C1-CACB87D1B05B}"/>
            </c:ext>
          </c:extLst>
        </c:ser>
        <c:ser>
          <c:idx val="1"/>
          <c:order val="1"/>
          <c:tx>
            <c:strRef>
              <c:f>'Mosolyg.-erőforr. megjelenítő'!$A$24</c:f>
              <c:strCache>
                <c:ptCount val="1"/>
                <c:pt idx="0">
                  <c:v>Fejlett nagy országok (G7) 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megjelenítő'!$B$24:$D$24</c:f>
              <c:numCache>
                <c:formatCode>0.00</c:formatCode>
                <c:ptCount val="3"/>
                <c:pt idx="0">
                  <c:v>0.47166291378766989</c:v>
                </c:pt>
                <c:pt idx="1">
                  <c:v>0.45306781864553569</c:v>
                </c:pt>
                <c:pt idx="2">
                  <c:v>0.65427185670127186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0-4F3D-89C1-CACB87D1B05B}"/>
            </c:ext>
          </c:extLst>
        </c:ser>
        <c:ser>
          <c:idx val="2"/>
          <c:order val="2"/>
          <c:tx>
            <c:strRef>
              <c:f>'Mosolyg.-erőforr. megjelenítő'!$A$25</c:f>
              <c:strCache>
                <c:ptCount val="1"/>
                <c:pt idx="0">
                  <c:v>V4 országok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megjelenítő'!$B$25:$D$25</c:f>
              <c:numCache>
                <c:formatCode>0.00</c:formatCode>
                <c:ptCount val="3"/>
                <c:pt idx="0">
                  <c:v>0.38577742297276479</c:v>
                </c:pt>
                <c:pt idx="1">
                  <c:v>0.38871358715802334</c:v>
                </c:pt>
                <c:pt idx="2">
                  <c:v>0.52614214771303225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0-4F3D-89C1-CACB87D1B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4517551"/>
        <c:axId val="1922938207"/>
      </c:lineChart>
      <c:catAx>
        <c:axId val="1604517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22938207"/>
        <c:crosses val="autoZero"/>
        <c:auto val="1"/>
        <c:lblAlgn val="ctr"/>
        <c:lblOffset val="100"/>
        <c:noMultiLvlLbl val="0"/>
      </c:catAx>
      <c:valAx>
        <c:axId val="1922938207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04517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294400699912515"/>
          <c:y val="0.31588229567875042"/>
          <c:w val="0.31038932633420824"/>
          <c:h val="0.489952226930346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megjelenítő'!$S$90</c:f>
          <c:strCache>
            <c:ptCount val="1"/>
            <c:pt idx="0">
              <c:v>V4 országok - 2014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'Mosolyg.-erőforr. megjelenítő'!$X$94</c:f>
              <c:strCache>
                <c:ptCount val="1"/>
                <c:pt idx="0">
                  <c:v>Munkaköltség / összes kibocsátás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megjelenítő'!$AA$91:$AC$91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megjelenítő'!$AA$94:$AC$94</c:f>
              <c:numCache>
                <c:formatCode>0.000</c:formatCode>
                <c:ptCount val="3"/>
                <c:pt idx="0">
                  <c:v>0.16336654737365269</c:v>
                </c:pt>
                <c:pt idx="1">
                  <c:v>0.14000907657079029</c:v>
                </c:pt>
                <c:pt idx="2">
                  <c:v>0.31519768958355809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F0-9F12-D877BFD6B34F}"/>
            </c:ext>
          </c:extLst>
        </c:ser>
        <c:ser>
          <c:idx val="3"/>
          <c:order val="2"/>
          <c:tx>
            <c:strRef>
              <c:f>'Mosolyg.-erőforr. megjelenítő'!$X$95</c:f>
              <c:strCache>
                <c:ptCount val="1"/>
                <c:pt idx="0">
                  <c:v>Tangible tőke / összes kibocsátás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megjelenítő'!$AA$91:$AC$91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megjelenítő'!$AA$95:$AC$95</c:f>
              <c:numCache>
                <c:formatCode>0.000</c:formatCode>
                <c:ptCount val="3"/>
                <c:pt idx="0">
                  <c:v>1.0564845399629197</c:v>
                </c:pt>
                <c:pt idx="1">
                  <c:v>1.0802066908246268</c:v>
                </c:pt>
                <c:pt idx="2">
                  <c:v>2.0379690818860579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4-49F0-9F12-D877BFD6B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3695311"/>
        <c:axId val="510715327"/>
      </c:barChart>
      <c:lineChart>
        <c:grouping val="standard"/>
        <c:varyColors val="0"/>
        <c:ser>
          <c:idx val="0"/>
          <c:order val="0"/>
          <c:tx>
            <c:strRef>
              <c:f>'Mosolyg.-erőforr. megjelenítő'!$X$92</c:f>
              <c:strCache>
                <c:ptCount val="1"/>
                <c:pt idx="0">
                  <c:v>Hozzáadott érték / összes kibocsátás (termelés) - 2014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megjelenítő'!$AA$91:$AC$91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megjelenítő'!$AA$92:$AC$92</c:f>
              <c:numCache>
                <c:formatCode>0.00</c:formatCode>
                <c:ptCount val="3"/>
                <c:pt idx="0">
                  <c:v>0.38577742297276479</c:v>
                </c:pt>
                <c:pt idx="1">
                  <c:v>0.38871358715802334</c:v>
                </c:pt>
                <c:pt idx="2">
                  <c:v>0.52614214771303225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4-49F0-9F12-D877BFD6B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359775"/>
        <c:axId val="504945183"/>
      </c:lineChart>
      <c:catAx>
        <c:axId val="343359775"/>
        <c:scaling>
          <c:orientation val="minMax"/>
        </c:scaling>
        <c:delete val="0"/>
        <c:axPos val="b"/>
        <c:title>
          <c:tx>
            <c:strRef>
              <c:f>'Mosolyg.-erőforr. megjelenítő'!$S$98</c:f>
              <c:strCache>
                <c:ptCount val="1"/>
                <c:pt idx="0">
                  <c:v>Hozzáadott érték / kibocsátás bal tengely, a többi jobb tengely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4945183"/>
        <c:crosses val="autoZero"/>
        <c:auto val="1"/>
        <c:lblAlgn val="ctr"/>
        <c:lblOffset val="100"/>
        <c:noMultiLvlLbl val="0"/>
      </c:catAx>
      <c:valAx>
        <c:axId val="504945183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359775"/>
        <c:crosses val="autoZero"/>
        <c:crossBetween val="between"/>
      </c:valAx>
      <c:valAx>
        <c:axId val="510715327"/>
        <c:scaling>
          <c:orientation val="minMax"/>
          <c:max val="3.5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93695311"/>
        <c:crosses val="max"/>
        <c:crossBetween val="between"/>
      </c:valAx>
      <c:catAx>
        <c:axId val="5936953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07153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megjelenítő'!$S$7</c:f>
          <c:strCache>
            <c:ptCount val="1"/>
            <c:pt idx="0">
              <c:v>Brazília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'Mosolyg.-erőforr. megjelenítő'!$X$11</c:f>
              <c:strCache>
                <c:ptCount val="1"/>
                <c:pt idx="0">
                  <c:v>Munkaköltség / összes kibocsátás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megjelenítő'!$AA$8:$AC$8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megjelenítő'!$AA$11:$AC$11</c:f>
              <c:numCache>
                <c:formatCode>0.00</c:formatCode>
                <c:ptCount val="3"/>
                <c:pt idx="0">
                  <c:v>0.1933012105228161</c:v>
                </c:pt>
                <c:pt idx="1">
                  <c:v>0.21057292010376144</c:v>
                </c:pt>
                <c:pt idx="2">
                  <c:v>0.41733926161570034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B-4D78-8612-602C5C740AE9}"/>
            </c:ext>
          </c:extLst>
        </c:ser>
        <c:ser>
          <c:idx val="3"/>
          <c:order val="2"/>
          <c:tx>
            <c:strRef>
              <c:f>'Mosolyg.-erőforr. megjelenítő'!$X$12</c:f>
              <c:strCache>
                <c:ptCount val="1"/>
                <c:pt idx="0">
                  <c:v>Tangible tőke / összes kibocsátás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megjelenítő'!$AA$8:$AC$8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megjelenítő'!$AA$12:$AC$12</c:f>
              <c:numCache>
                <c:formatCode>0.00</c:formatCode>
                <c:ptCount val="3"/>
                <c:pt idx="0">
                  <c:v>1.5847117167341438</c:v>
                </c:pt>
                <c:pt idx="1">
                  <c:v>0.71537729124417226</c:v>
                </c:pt>
                <c:pt idx="2">
                  <c:v>3.9311091381626873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B-4D78-8612-602C5C740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6915167"/>
        <c:axId val="590725247"/>
      </c:barChart>
      <c:lineChart>
        <c:grouping val="standard"/>
        <c:varyColors val="0"/>
        <c:ser>
          <c:idx val="0"/>
          <c:order val="0"/>
          <c:tx>
            <c:strRef>
              <c:f>'Mosolyg.-erőforr. megjelenítő'!$X$9</c:f>
              <c:strCache>
                <c:ptCount val="1"/>
                <c:pt idx="0">
                  <c:v>Hozzáadott érték / összes kibocsátás (termelés) - 2014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megjelenítő'!$AA$8:$AC$8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megjelenítő'!$AA$9:$AC$9</c:f>
              <c:numCache>
                <c:formatCode>0.00</c:formatCode>
                <c:ptCount val="3"/>
                <c:pt idx="0">
                  <c:v>0.38130337837446471</c:v>
                </c:pt>
                <c:pt idx="1">
                  <c:v>0.46832578092724286</c:v>
                </c:pt>
                <c:pt idx="2">
                  <c:v>0.69827621737476542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4B-4D78-8612-602C5C740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40271"/>
        <c:axId val="402352527"/>
      </c:lineChart>
      <c:catAx>
        <c:axId val="543540271"/>
        <c:scaling>
          <c:orientation val="minMax"/>
        </c:scaling>
        <c:delete val="0"/>
        <c:axPos val="b"/>
        <c:title>
          <c:tx>
            <c:strRef>
              <c:f>'Mosolyg.-erőforr. megjelenítő'!$S$15</c:f>
              <c:strCache>
                <c:ptCount val="1"/>
                <c:pt idx="0">
                  <c:v>Hozzáadott érték / kibocsátás bal tengely, a többi jobb tengely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2352527"/>
        <c:crosses val="autoZero"/>
        <c:auto val="1"/>
        <c:lblAlgn val="ctr"/>
        <c:lblOffset val="100"/>
        <c:noMultiLvlLbl val="0"/>
      </c:catAx>
      <c:valAx>
        <c:axId val="402352527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3540271"/>
        <c:crosses val="autoZero"/>
        <c:crossBetween val="between"/>
      </c:valAx>
      <c:valAx>
        <c:axId val="590725247"/>
        <c:scaling>
          <c:orientation val="minMax"/>
          <c:max val="3.5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6915167"/>
        <c:crosses val="max"/>
        <c:crossBetween val="between"/>
      </c:valAx>
      <c:catAx>
        <c:axId val="516915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7252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megjelenítő'!$Z$214</c:f>
          <c:strCache>
            <c:ptCount val="1"/>
            <c:pt idx="0">
              <c:v>A termelési tényezők fejlesztése és hatékonysága (2000-2014)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'Mosolyg.-erőforr. megjelenítő'!$Z$216</c:f>
              <c:strCache>
                <c:ptCount val="1"/>
                <c:pt idx="0">
                  <c:v>Fejlődő országok (I9)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megjelenítő'!$AA$215:$AJ$215</c:f>
              <c:strCache>
                <c:ptCount val="10"/>
                <c:pt idx="0">
                  <c:v>A hozzáadott érték változása</c:v>
                </c:pt>
                <c:pt idx="1">
                  <c:v>A munkaköltségek áltagos súlya</c:v>
                </c:pt>
                <c:pt idx="2">
                  <c:v>A munka változása</c:v>
                </c:pt>
                <c:pt idx="3">
                  <c:v>A tangible tőke áltagos súlya</c:v>
                </c:pt>
                <c:pt idx="4">
                  <c:v>A tangible tőke változása</c:v>
                </c:pt>
                <c:pt idx="5">
                  <c:v>Termelési tényezők együttes növekedése</c:v>
                </c:pt>
                <c:pt idx="6">
                  <c:v>Δ TFP 2</c:v>
                </c:pt>
                <c:pt idx="7">
                  <c:v>Munka-termelé-kenység változása</c:v>
                </c:pt>
                <c:pt idx="8">
                  <c:v>Tőke-termelékenység változása</c:v>
                </c:pt>
                <c:pt idx="9">
                  <c:v>Tangible technikai felszereltség változása</c:v>
                </c:pt>
              </c:strCache>
            </c:strRef>
          </c:cat>
          <c:val>
            <c:numRef>
              <c:f>'Mosolyg.-erőforr. megjelenítő'!$AA$216:$AJ$216</c:f>
              <c:numCache>
                <c:formatCode>0.00</c:formatCode>
                <c:ptCount val="10"/>
                <c:pt idx="0">
                  <c:v>2.8426943979218304</c:v>
                </c:pt>
                <c:pt idx="1">
                  <c:v>0.44829643420368481</c:v>
                </c:pt>
                <c:pt idx="2">
                  <c:v>2.7439478414565484</c:v>
                </c:pt>
                <c:pt idx="3">
                  <c:v>0.46663601026911083</c:v>
                </c:pt>
                <c:pt idx="4">
                  <c:v>3.3566015241027078</c:v>
                </c:pt>
                <c:pt idx="5">
                  <c:v>2.8814807317635771</c:v>
                </c:pt>
                <c:pt idx="6">
                  <c:v>2.7552603216844496E-2</c:v>
                </c:pt>
                <c:pt idx="7">
                  <c:v>1.0359870384463523</c:v>
                </c:pt>
                <c:pt idx="8">
                  <c:v>0.84689659392374372</c:v>
                </c:pt>
                <c:pt idx="9">
                  <c:v>1.2232745365600497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84-46B7-A64E-85A171D9AF8A}"/>
            </c:ext>
          </c:extLst>
        </c:ser>
        <c:ser>
          <c:idx val="1"/>
          <c:order val="1"/>
          <c:tx>
            <c:strRef>
              <c:f>'Mosolyg.-erőforr. megjelenítő'!$Z$217</c:f>
              <c:strCache>
                <c:ptCount val="1"/>
                <c:pt idx="0">
                  <c:v>Fejlett nagy országok (G7)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megjelenítő'!$AA$215:$AJ$215</c:f>
              <c:strCache>
                <c:ptCount val="10"/>
                <c:pt idx="0">
                  <c:v>A hozzáadott érték változása</c:v>
                </c:pt>
                <c:pt idx="1">
                  <c:v>A munkaköltségek áltagos súlya</c:v>
                </c:pt>
                <c:pt idx="2">
                  <c:v>A munka változása</c:v>
                </c:pt>
                <c:pt idx="3">
                  <c:v>A tangible tőke áltagos súlya</c:v>
                </c:pt>
                <c:pt idx="4">
                  <c:v>A tangible tőke változása</c:v>
                </c:pt>
                <c:pt idx="5">
                  <c:v>Termelési tényezők együttes növekedése</c:v>
                </c:pt>
                <c:pt idx="6">
                  <c:v>Δ TFP 2</c:v>
                </c:pt>
                <c:pt idx="7">
                  <c:v>Munka-termelé-kenység változása</c:v>
                </c:pt>
                <c:pt idx="8">
                  <c:v>Tőke-termelékenység változása</c:v>
                </c:pt>
                <c:pt idx="9">
                  <c:v>Tangible technikai felszereltség változása</c:v>
                </c:pt>
              </c:strCache>
            </c:strRef>
          </c:cat>
          <c:val>
            <c:numRef>
              <c:f>'Mosolyg.-erőforr. megjelenítő'!$AA$217:$AJ$217</c:f>
              <c:numCache>
                <c:formatCode>0.00</c:formatCode>
                <c:ptCount val="10"/>
                <c:pt idx="0">
                  <c:v>1.1604288288832698</c:v>
                </c:pt>
                <c:pt idx="1">
                  <c:v>0.54569400522625788</c:v>
                </c:pt>
                <c:pt idx="2">
                  <c:v>1.1117338649830422</c:v>
                </c:pt>
                <c:pt idx="3">
                  <c:v>0.40152303699464031</c:v>
                </c:pt>
                <c:pt idx="4">
                  <c:v>1.2972337149939297</c:v>
                </c:pt>
                <c:pt idx="5">
                  <c:v>1.1803186842435682</c:v>
                </c:pt>
                <c:pt idx="6">
                  <c:v>-1.3410003299478612E-2</c:v>
                </c:pt>
                <c:pt idx="7">
                  <c:v>1.0438009180380328</c:v>
                </c:pt>
                <c:pt idx="8">
                  <c:v>0.8945410649373231</c:v>
                </c:pt>
                <c:pt idx="9">
                  <c:v>1.1668563456180379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84-46B7-A64E-85A171D9AF8A}"/>
            </c:ext>
          </c:extLst>
        </c:ser>
        <c:ser>
          <c:idx val="2"/>
          <c:order val="2"/>
          <c:tx>
            <c:strRef>
              <c:f>'Mosolyg.-erőforr. megjelenítő'!$Z$218</c:f>
              <c:strCache>
                <c:ptCount val="1"/>
                <c:pt idx="0">
                  <c:v>V4 országok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megjelenítő'!$AA$215:$AJ$215</c:f>
              <c:strCache>
                <c:ptCount val="10"/>
                <c:pt idx="0">
                  <c:v>A hozzáadott érték változása</c:v>
                </c:pt>
                <c:pt idx="1">
                  <c:v>A munkaköltségek áltagos súlya</c:v>
                </c:pt>
                <c:pt idx="2">
                  <c:v>A munka változása</c:v>
                </c:pt>
                <c:pt idx="3">
                  <c:v>A tangible tőke áltagos súlya</c:v>
                </c:pt>
                <c:pt idx="4">
                  <c:v>A tangible tőke változása</c:v>
                </c:pt>
                <c:pt idx="5">
                  <c:v>Termelési tényezők együttes növekedése</c:v>
                </c:pt>
                <c:pt idx="6">
                  <c:v>Δ TFP 2</c:v>
                </c:pt>
                <c:pt idx="7">
                  <c:v>Munka-termelé-kenység változása</c:v>
                </c:pt>
                <c:pt idx="8">
                  <c:v>Tőke-termelékenység változása</c:v>
                </c:pt>
                <c:pt idx="9">
                  <c:v>Tangible technikai felszereltség változása</c:v>
                </c:pt>
              </c:strCache>
            </c:strRef>
          </c:cat>
          <c:val>
            <c:numRef>
              <c:f>'Mosolyg.-erőforr. megjelenítő'!$AA$218:$AJ$218</c:f>
              <c:numCache>
                <c:formatCode>0.00</c:formatCode>
                <c:ptCount val="10"/>
                <c:pt idx="0">
                  <c:v>1.3807091447494231</c:v>
                </c:pt>
                <c:pt idx="1">
                  <c:v>0.45868447956500069</c:v>
                </c:pt>
                <c:pt idx="2">
                  <c:v>1.2679279125051179</c:v>
                </c:pt>
                <c:pt idx="3">
                  <c:v>0.46439930640247562</c:v>
                </c:pt>
                <c:pt idx="4">
                  <c:v>1.1749005787037394</c:v>
                </c:pt>
                <c:pt idx="5">
                  <c:v>1.2041180825477553</c:v>
                </c:pt>
                <c:pt idx="6">
                  <c:v>0.14896250163689495</c:v>
                </c:pt>
                <c:pt idx="7">
                  <c:v>1.0889492463506674</c:v>
                </c:pt>
                <c:pt idx="8">
                  <c:v>1.1751710483220215</c:v>
                </c:pt>
                <c:pt idx="9">
                  <c:v>0.92663042363537917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84-46B7-A64E-85A171D9A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9262719"/>
        <c:axId val="400595279"/>
      </c:barChart>
      <c:catAx>
        <c:axId val="679262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0595279"/>
        <c:crosses val="autoZero"/>
        <c:auto val="1"/>
        <c:lblAlgn val="ctr"/>
        <c:lblOffset val="100"/>
        <c:noMultiLvlLbl val="0"/>
      </c:catAx>
      <c:valAx>
        <c:axId val="400595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79262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megjelenítő'!$Z$214</c:f>
          <c:strCache>
            <c:ptCount val="1"/>
            <c:pt idx="0">
              <c:v>A termelési tényezők fejlesztése és hatékonysága (2000-2014)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'Mosolyg.-erőforr. megjelenítő'!$Z$220</c:f>
              <c:strCache>
                <c:ptCount val="1"/>
                <c:pt idx="0">
                  <c:v>Cseh köztársaság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megjelenítő'!$AA$215:$AJ$215</c:f>
              <c:strCache>
                <c:ptCount val="10"/>
                <c:pt idx="0">
                  <c:v>A hozzáadott érték változása</c:v>
                </c:pt>
                <c:pt idx="1">
                  <c:v>A munkaköltségek áltagos súlya</c:v>
                </c:pt>
                <c:pt idx="2">
                  <c:v>A munka változása</c:v>
                </c:pt>
                <c:pt idx="3">
                  <c:v>A tangible tőke áltagos súlya</c:v>
                </c:pt>
                <c:pt idx="4">
                  <c:v>A tangible tőke változása</c:v>
                </c:pt>
                <c:pt idx="5">
                  <c:v>Termelési tényezők együttes növekedése</c:v>
                </c:pt>
                <c:pt idx="6">
                  <c:v>Δ TFP 2</c:v>
                </c:pt>
                <c:pt idx="7">
                  <c:v>Munka-termelé-kenység változása</c:v>
                </c:pt>
                <c:pt idx="8">
                  <c:v>Tőke-termelékenység változása</c:v>
                </c:pt>
                <c:pt idx="9">
                  <c:v>Tangible technikai felszereltség változása</c:v>
                </c:pt>
              </c:strCache>
            </c:strRef>
          </c:cat>
          <c:val>
            <c:numRef>
              <c:f>'Mosolyg.-erőforr. megjelenítő'!$AA$220:$AJ$220</c:f>
              <c:numCache>
                <c:formatCode>0.00</c:formatCode>
                <c:ptCount val="10"/>
                <c:pt idx="0">
                  <c:v>1.2656003864689163</c:v>
                </c:pt>
                <c:pt idx="1">
                  <c:v>0.43314380232877514</c:v>
                </c:pt>
                <c:pt idx="2">
                  <c:v>1.3221427409725655</c:v>
                </c:pt>
                <c:pt idx="3">
                  <c:v>0.49993432334161458</c:v>
                </c:pt>
                <c:pt idx="4">
                  <c:v>1.0958223188364011</c:v>
                </c:pt>
                <c:pt idx="5">
                  <c:v>1.1874389978459714</c:v>
                </c:pt>
                <c:pt idx="6">
                  <c:v>7.1268104352053996E-2</c:v>
                </c:pt>
                <c:pt idx="7">
                  <c:v>0.95723430401920384</c:v>
                </c:pt>
                <c:pt idx="8">
                  <c:v>1.1549321132761687</c:v>
                </c:pt>
                <c:pt idx="9">
                  <c:v>0.82882300441351475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B-427D-974A-A70A4F924085}"/>
            </c:ext>
          </c:extLst>
        </c:ser>
        <c:ser>
          <c:idx val="1"/>
          <c:order val="1"/>
          <c:tx>
            <c:strRef>
              <c:f>'Mosolyg.-erőforr. megjelenítő'!$Z$221</c:f>
              <c:strCache>
                <c:ptCount val="1"/>
                <c:pt idx="0">
                  <c:v>Szlovákia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megjelenítő'!$AA$215:$AJ$215</c:f>
              <c:strCache>
                <c:ptCount val="10"/>
                <c:pt idx="0">
                  <c:v>A hozzáadott érték változása</c:v>
                </c:pt>
                <c:pt idx="1">
                  <c:v>A munkaköltségek áltagos súlya</c:v>
                </c:pt>
                <c:pt idx="2">
                  <c:v>A munka változása</c:v>
                </c:pt>
                <c:pt idx="3">
                  <c:v>A tangible tőke áltagos súlya</c:v>
                </c:pt>
                <c:pt idx="4">
                  <c:v>A tangible tőke változása</c:v>
                </c:pt>
                <c:pt idx="5">
                  <c:v>Termelési tényezők együttes növekedése</c:v>
                </c:pt>
                <c:pt idx="6">
                  <c:v>Δ TFP 2</c:v>
                </c:pt>
                <c:pt idx="7">
                  <c:v>Munka-termelé-kenység változása</c:v>
                </c:pt>
                <c:pt idx="8">
                  <c:v>Tőke-termelékenység változása</c:v>
                </c:pt>
                <c:pt idx="9">
                  <c:v>Tangible technikai felszereltség változása</c:v>
                </c:pt>
              </c:strCache>
            </c:strRef>
          </c:cat>
          <c:val>
            <c:numRef>
              <c:f>'Mosolyg.-erőforr. megjelenítő'!$AA$221:$AJ$221</c:f>
              <c:numCache>
                <c:formatCode>0.00</c:formatCode>
                <c:ptCount val="10"/>
                <c:pt idx="0">
                  <c:v>1.585133249546002</c:v>
                </c:pt>
                <c:pt idx="1">
                  <c:v>0.43299255648626833</c:v>
                </c:pt>
                <c:pt idx="2">
                  <c:v>1.4409534326145392</c:v>
                </c:pt>
                <c:pt idx="3">
                  <c:v>0.50541298004218038</c:v>
                </c:pt>
                <c:pt idx="4">
                  <c:v>1.0294315706311796</c:v>
                </c:pt>
                <c:pt idx="5">
                  <c:v>1.2058046518991912</c:v>
                </c:pt>
                <c:pt idx="6">
                  <c:v>0.33353555258224432</c:v>
                </c:pt>
                <c:pt idx="7">
                  <c:v>1.1000586234558987</c:v>
                </c:pt>
                <c:pt idx="8">
                  <c:v>1.5398141020428417</c:v>
                </c:pt>
                <c:pt idx="9">
                  <c:v>0.71441002001246257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B-427D-974A-A70A4F924085}"/>
            </c:ext>
          </c:extLst>
        </c:ser>
        <c:ser>
          <c:idx val="2"/>
          <c:order val="2"/>
          <c:tx>
            <c:strRef>
              <c:f>'Mosolyg.-erőforr. megjelenítő'!$Z$222</c:f>
              <c:strCache>
                <c:ptCount val="1"/>
                <c:pt idx="0">
                  <c:v>Lengyelország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megjelenítő'!$AA$215:$AJ$215</c:f>
              <c:strCache>
                <c:ptCount val="10"/>
                <c:pt idx="0">
                  <c:v>A hozzáadott érték változása</c:v>
                </c:pt>
                <c:pt idx="1">
                  <c:v>A munkaköltségek áltagos súlya</c:v>
                </c:pt>
                <c:pt idx="2">
                  <c:v>A munka változása</c:v>
                </c:pt>
                <c:pt idx="3">
                  <c:v>A tangible tőke áltagos súlya</c:v>
                </c:pt>
                <c:pt idx="4">
                  <c:v>A tangible tőke változása</c:v>
                </c:pt>
                <c:pt idx="5">
                  <c:v>Termelési tényezők együttes növekedése</c:v>
                </c:pt>
                <c:pt idx="6">
                  <c:v>Δ TFP 2</c:v>
                </c:pt>
                <c:pt idx="7">
                  <c:v>Munka-termelé-kenység változása</c:v>
                </c:pt>
                <c:pt idx="8">
                  <c:v>Tőke-termelékenység változása</c:v>
                </c:pt>
                <c:pt idx="9">
                  <c:v>Tangible technikai felszereltség változása</c:v>
                </c:pt>
              </c:strCache>
            </c:strRef>
          </c:cat>
          <c:val>
            <c:numRef>
              <c:f>'Mosolyg.-erőforr. megjelenítő'!$AA$222:$AJ$222</c:f>
              <c:numCache>
                <c:formatCode>0.00</c:formatCode>
                <c:ptCount val="10"/>
                <c:pt idx="0">
                  <c:v>1.4836420241465444</c:v>
                </c:pt>
                <c:pt idx="1">
                  <c:v>0.44338433076664951</c:v>
                </c:pt>
                <c:pt idx="2">
                  <c:v>1.2806504937898455</c:v>
                </c:pt>
                <c:pt idx="3">
                  <c:v>0.47193372417170804</c:v>
                </c:pt>
                <c:pt idx="4">
                  <c:v>1.1942333797255511</c:v>
                </c:pt>
                <c:pt idx="5">
                  <c:v>1.2161013136206773</c:v>
                </c:pt>
                <c:pt idx="6">
                  <c:v>0.22268638456210699</c:v>
                </c:pt>
                <c:pt idx="7">
                  <c:v>1.1585065803207426</c:v>
                </c:pt>
                <c:pt idx="8">
                  <c:v>1.2423384317791408</c:v>
                </c:pt>
                <c:pt idx="9">
                  <c:v>0.93252092238799744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EB-427D-974A-A70A4F924085}"/>
            </c:ext>
          </c:extLst>
        </c:ser>
        <c:ser>
          <c:idx val="3"/>
          <c:order val="3"/>
          <c:tx>
            <c:strRef>
              <c:f>'Mosolyg.-erőforr. megjelenítő'!$Z$223</c:f>
              <c:strCache>
                <c:ptCount val="1"/>
                <c:pt idx="0">
                  <c:v>Magyarország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megjelenítő'!$AA$215:$AJ$215</c:f>
              <c:strCache>
                <c:ptCount val="10"/>
                <c:pt idx="0">
                  <c:v>A hozzáadott érték változása</c:v>
                </c:pt>
                <c:pt idx="1">
                  <c:v>A munkaköltségek áltagos súlya</c:v>
                </c:pt>
                <c:pt idx="2">
                  <c:v>A munka változása</c:v>
                </c:pt>
                <c:pt idx="3">
                  <c:v>A tangible tőke áltagos súlya</c:v>
                </c:pt>
                <c:pt idx="4">
                  <c:v>A tangible tőke változása</c:v>
                </c:pt>
                <c:pt idx="5">
                  <c:v>Termelési tényezők együttes növekedése</c:v>
                </c:pt>
                <c:pt idx="6">
                  <c:v>Δ TFP 2</c:v>
                </c:pt>
                <c:pt idx="7">
                  <c:v>Munka-termelé-kenység változása</c:v>
                </c:pt>
                <c:pt idx="8">
                  <c:v>Tőke-termelékenység változása</c:v>
                </c:pt>
                <c:pt idx="9">
                  <c:v>Tangible technikai felszereltség változása</c:v>
                </c:pt>
              </c:strCache>
            </c:strRef>
          </c:cat>
          <c:val>
            <c:numRef>
              <c:f>'Mosolyg.-erőforr. megjelenítő'!$AA$223:$AJ$223</c:f>
              <c:numCache>
                <c:formatCode>0.00</c:formatCode>
                <c:ptCount val="10"/>
                <c:pt idx="0">
                  <c:v>1.1767312965533026</c:v>
                </c:pt>
                <c:pt idx="1">
                  <c:v>0.50190352363527591</c:v>
                </c:pt>
                <c:pt idx="2">
                  <c:v>1.1441676436178574</c:v>
                </c:pt>
                <c:pt idx="3">
                  <c:v>0.4426508528936241</c:v>
                </c:pt>
                <c:pt idx="4">
                  <c:v>1.151698220485164</c:v>
                </c:pt>
                <c:pt idx="5">
                  <c:v>1.1395075950062001</c:v>
                </c:pt>
                <c:pt idx="6">
                  <c:v>3.3164584466653713E-2</c:v>
                </c:pt>
                <c:pt idx="7">
                  <c:v>1.028460560930109</c:v>
                </c:pt>
                <c:pt idx="8">
                  <c:v>1.0217357946924612</c:v>
                </c:pt>
                <c:pt idx="9">
                  <c:v>1.0065817075926871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EB-427D-974A-A70A4F924085}"/>
            </c:ext>
          </c:extLst>
        </c:ser>
        <c:ser>
          <c:idx val="4"/>
          <c:order val="4"/>
          <c:tx>
            <c:strRef>
              <c:f>'Mosolyg.-erőforr. megjelenítő'!$Z$224</c:f>
              <c:strCache>
                <c:ptCount val="1"/>
                <c:pt idx="0">
                  <c:v>V4 országok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megjelenítő'!$AA$215:$AJ$215</c:f>
              <c:strCache>
                <c:ptCount val="10"/>
                <c:pt idx="0">
                  <c:v>A hozzáadott érték változása</c:v>
                </c:pt>
                <c:pt idx="1">
                  <c:v>A munkaköltségek áltagos súlya</c:v>
                </c:pt>
                <c:pt idx="2">
                  <c:v>A munka változása</c:v>
                </c:pt>
                <c:pt idx="3">
                  <c:v>A tangible tőke áltagos súlya</c:v>
                </c:pt>
                <c:pt idx="4">
                  <c:v>A tangible tőke változása</c:v>
                </c:pt>
                <c:pt idx="5">
                  <c:v>Termelési tényezők együttes növekedése</c:v>
                </c:pt>
                <c:pt idx="6">
                  <c:v>Δ TFP 2</c:v>
                </c:pt>
                <c:pt idx="7">
                  <c:v>Munka-termelé-kenység változása</c:v>
                </c:pt>
                <c:pt idx="8">
                  <c:v>Tőke-termelékenység változása</c:v>
                </c:pt>
                <c:pt idx="9">
                  <c:v>Tangible technikai felszereltség változása</c:v>
                </c:pt>
              </c:strCache>
            </c:strRef>
          </c:cat>
          <c:val>
            <c:numRef>
              <c:f>'Mosolyg.-erőforr. megjelenítő'!$AA$224:$AJ$224</c:f>
              <c:numCache>
                <c:formatCode>0.00</c:formatCode>
                <c:ptCount val="10"/>
                <c:pt idx="0">
                  <c:v>1.3807091447494231</c:v>
                </c:pt>
                <c:pt idx="1">
                  <c:v>0.45868447956500069</c:v>
                </c:pt>
                <c:pt idx="2">
                  <c:v>1.2679279125051179</c:v>
                </c:pt>
                <c:pt idx="3">
                  <c:v>0.46439930640247562</c:v>
                </c:pt>
                <c:pt idx="4">
                  <c:v>1.1749005787037394</c:v>
                </c:pt>
                <c:pt idx="5">
                  <c:v>1.2041180825477553</c:v>
                </c:pt>
                <c:pt idx="6">
                  <c:v>0.14896250163689495</c:v>
                </c:pt>
                <c:pt idx="7">
                  <c:v>1.0889492463506674</c:v>
                </c:pt>
                <c:pt idx="8">
                  <c:v>1.1751710483220215</c:v>
                </c:pt>
                <c:pt idx="9">
                  <c:v>0.92663042363537917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EB-427D-974A-A70A4F924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1134431"/>
        <c:axId val="847425951"/>
      </c:barChart>
      <c:catAx>
        <c:axId val="85113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7425951"/>
        <c:crosses val="autoZero"/>
        <c:auto val="1"/>
        <c:lblAlgn val="ctr"/>
        <c:lblOffset val="100"/>
        <c:noMultiLvlLbl val="0"/>
      </c:catAx>
      <c:valAx>
        <c:axId val="847425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113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megjelenítő'!$Z$214</c:f>
          <c:strCache>
            <c:ptCount val="1"/>
            <c:pt idx="0">
              <c:v>A termelési tényezők fejlesztése és hatékonysága (2000-2014)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'Mosolyg.-erőforr. megjelenítő'!$Z$226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megjelenítő'!$AA$215:$AJ$215</c:f>
              <c:strCache>
                <c:ptCount val="10"/>
                <c:pt idx="0">
                  <c:v>A hozzáadott érték változása</c:v>
                </c:pt>
                <c:pt idx="1">
                  <c:v>A munkaköltségek áltagos súlya</c:v>
                </c:pt>
                <c:pt idx="2">
                  <c:v>A munka változása</c:v>
                </c:pt>
                <c:pt idx="3">
                  <c:v>A tangible tőke áltagos súlya</c:v>
                </c:pt>
                <c:pt idx="4">
                  <c:v>A tangible tőke változása</c:v>
                </c:pt>
                <c:pt idx="5">
                  <c:v>Termelési tényezők együttes növekedése</c:v>
                </c:pt>
                <c:pt idx="6">
                  <c:v>Δ TFP 2</c:v>
                </c:pt>
                <c:pt idx="7">
                  <c:v>Munka-termelé-kenység változása</c:v>
                </c:pt>
                <c:pt idx="8">
                  <c:v>Tőke-termelékenység változása</c:v>
                </c:pt>
                <c:pt idx="9">
                  <c:v>Tangible technikai felszereltség változása</c:v>
                </c:pt>
              </c:strCache>
            </c:strRef>
          </c:cat>
          <c:val>
            <c:numRef>
              <c:f>'Mosolyg.-erőforr. megjelenítő'!$AA$226:$AJ$226</c:f>
              <c:numCache>
                <c:formatCode>0.00</c:formatCode>
                <c:ptCount val="10"/>
                <c:pt idx="0">
                  <c:v>1.2190264612483745</c:v>
                </c:pt>
                <c:pt idx="1">
                  <c:v>0.55188153729958533</c:v>
                </c:pt>
                <c:pt idx="2">
                  <c:v>1.1358942627009507</c:v>
                </c:pt>
                <c:pt idx="3">
                  <c:v>0.41622241386490999</c:v>
                </c:pt>
                <c:pt idx="4">
                  <c:v>1.3538998671703637</c:v>
                </c:pt>
                <c:pt idx="5">
                  <c:v>1.222298591589714</c:v>
                </c:pt>
                <c:pt idx="6">
                  <c:v>1.6220914354700966E-3</c:v>
                </c:pt>
                <c:pt idx="7">
                  <c:v>1.0731865643460075</c:v>
                </c:pt>
                <c:pt idx="8">
                  <c:v>0.90038155022212008</c:v>
                </c:pt>
                <c:pt idx="9">
                  <c:v>1.1919242060005084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9-4498-BE45-28AD51D0416B}"/>
            </c:ext>
          </c:extLst>
        </c:ser>
        <c:ser>
          <c:idx val="1"/>
          <c:order val="1"/>
          <c:tx>
            <c:strRef>
              <c:f>'Mosolyg.-erőforr. megjelenítő'!$Z$227</c:f>
              <c:strCache>
                <c:ptCount val="1"/>
                <c:pt idx="0">
                  <c:v>Kína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megjelenítő'!$AA$215:$AJ$215</c:f>
              <c:strCache>
                <c:ptCount val="10"/>
                <c:pt idx="0">
                  <c:v>A hozzáadott érték változása</c:v>
                </c:pt>
                <c:pt idx="1">
                  <c:v>A munkaköltségek áltagos súlya</c:v>
                </c:pt>
                <c:pt idx="2">
                  <c:v>A munka változása</c:v>
                </c:pt>
                <c:pt idx="3">
                  <c:v>A tangible tőke áltagos súlya</c:v>
                </c:pt>
                <c:pt idx="4">
                  <c:v>A tangible tőke változása</c:v>
                </c:pt>
                <c:pt idx="5">
                  <c:v>Termelési tényezők együttes növekedése</c:v>
                </c:pt>
                <c:pt idx="6">
                  <c:v>Δ TFP 2</c:v>
                </c:pt>
                <c:pt idx="7">
                  <c:v>Munka-termelé-kenység változása</c:v>
                </c:pt>
                <c:pt idx="8">
                  <c:v>Tőke-termelékenység változása</c:v>
                </c:pt>
                <c:pt idx="9">
                  <c:v>Tangible technikai felszereltség változása</c:v>
                </c:pt>
              </c:strCache>
            </c:strRef>
          </c:cat>
          <c:val>
            <c:numRef>
              <c:f>'Mosolyg.-erőforr. megjelenítő'!$AA$227:$AJ$227</c:f>
              <c:numCache>
                <c:formatCode>0.00</c:formatCode>
                <c:ptCount val="10"/>
                <c:pt idx="0">
                  <c:v>3.1432415550901802</c:v>
                </c:pt>
                <c:pt idx="1">
                  <c:v>0.52105577044081841</c:v>
                </c:pt>
                <c:pt idx="2">
                  <c:v>3.1876489204812941</c:v>
                </c:pt>
                <c:pt idx="3">
                  <c:v>0.4789442314593001</c:v>
                </c:pt>
                <c:pt idx="4">
                  <c:v>4.220173925166038</c:v>
                </c:pt>
                <c:pt idx="5">
                  <c:v>3.6821708194693308</c:v>
                </c:pt>
                <c:pt idx="6">
                  <c:v>-0.13792868766511612</c:v>
                </c:pt>
                <c:pt idx="7">
                  <c:v>0.9860689283861257</c:v>
                </c:pt>
                <c:pt idx="8">
                  <c:v>0.74481327329809355</c:v>
                </c:pt>
                <c:pt idx="9">
                  <c:v>1.3239142799103629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9-4498-BE45-28AD51D04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104607"/>
        <c:axId val="502995215"/>
      </c:barChart>
      <c:catAx>
        <c:axId val="514104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2995215"/>
        <c:crosses val="autoZero"/>
        <c:auto val="1"/>
        <c:lblAlgn val="ctr"/>
        <c:lblOffset val="100"/>
        <c:noMultiLvlLbl val="0"/>
      </c:catAx>
      <c:valAx>
        <c:axId val="50299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4104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megjelenítő'!$S$73</c:f>
          <c:strCache>
            <c:ptCount val="1"/>
            <c:pt idx="0">
              <c:v>Fejlett nagy országok (G7) - 2014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'Mosolyg.-erőforr. megjelenítő'!$X$79:$Z$79</c:f>
              <c:strCache>
                <c:ptCount val="3"/>
                <c:pt idx="0">
                  <c:v>Egységnyi létszámra jutó bér (Gyártás = 100)</c:v>
                </c:pt>
                <c:pt idx="1">
                  <c:v>%</c:v>
                </c:pt>
                <c:pt idx="2">
                  <c:v>Bal tengely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megjelenítő'!$AA$74:$AC$74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megjelenítő'!$AA$79:$AC$79</c:f>
              <c:numCache>
                <c:formatCode>#,##0.00</c:formatCode>
                <c:ptCount val="3"/>
                <c:pt idx="0">
                  <c:v>0.73455125528541243</c:v>
                </c:pt>
                <c:pt idx="1">
                  <c:v>1</c:v>
                </c:pt>
                <c:pt idx="2">
                  <c:v>0.67337907991072032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A-4B77-9B00-565DE42F2E8A}"/>
            </c:ext>
          </c:extLst>
        </c:ser>
        <c:ser>
          <c:idx val="1"/>
          <c:order val="2"/>
          <c:tx>
            <c:strRef>
              <c:f>'Mosolyg.-erőforr. megjelenítő'!$X$77:$Z$77</c:f>
              <c:strCache>
                <c:ptCount val="3"/>
                <c:pt idx="0">
                  <c:v>Munkaköltség / összes kibocsátás</c:v>
                </c:pt>
                <c:pt idx="1">
                  <c:v>US $ / US $</c:v>
                </c:pt>
                <c:pt idx="2">
                  <c:v>Bal tengely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megjelenítő'!$AA$74:$AC$74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megjelenítő'!$AA$77:$AC$77</c:f>
              <c:numCache>
                <c:formatCode>0.000</c:formatCode>
                <c:ptCount val="3"/>
                <c:pt idx="0">
                  <c:v>0.26046645841763078</c:v>
                </c:pt>
                <c:pt idx="1">
                  <c:v>0.24126504705008359</c:v>
                </c:pt>
                <c:pt idx="2">
                  <c:v>0.3483039058339038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A-4B77-9B00-565DE42F2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750815"/>
        <c:axId val="1223725967"/>
      </c:lineChart>
      <c:lineChart>
        <c:grouping val="standard"/>
        <c:varyColors val="0"/>
        <c:ser>
          <c:idx val="0"/>
          <c:order val="1"/>
          <c:tx>
            <c:strRef>
              <c:f>'Mosolyg.-erőforr. megjelenítő'!$X$76:$Z$76</c:f>
              <c:strCache>
                <c:ptCount val="3"/>
                <c:pt idx="0">
                  <c:v>Foglalkoztatás / összes kibocsátás</c:v>
                </c:pt>
                <c:pt idx="1">
                  <c:v>Persons/thous. US$</c:v>
                </c:pt>
                <c:pt idx="2">
                  <c:v>Jobb tengely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megjelenítő'!$AA$74:$AC$74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megjelenítő'!$AA$76:$AC$76</c:f>
              <c:numCache>
                <c:formatCode>0.000</c:formatCode>
                <c:ptCount val="3"/>
                <c:pt idx="0">
                  <c:v>5.4271267753912712E-3</c:v>
                </c:pt>
                <c:pt idx="1">
                  <c:v>3.6926204930246929E-3</c:v>
                </c:pt>
                <c:pt idx="2">
                  <c:v>7.9166052798372317E-3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A-4B77-9B00-565DE42F2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958639"/>
        <c:axId val="1137661711"/>
      </c:lineChart>
      <c:catAx>
        <c:axId val="130775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23725967"/>
        <c:crosses val="autoZero"/>
        <c:auto val="1"/>
        <c:lblAlgn val="ctr"/>
        <c:lblOffset val="100"/>
        <c:noMultiLvlLbl val="0"/>
      </c:catAx>
      <c:valAx>
        <c:axId val="1223725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7750815"/>
        <c:crosses val="autoZero"/>
        <c:crossBetween val="between"/>
      </c:valAx>
      <c:valAx>
        <c:axId val="1137661711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0958639"/>
        <c:crosses val="max"/>
        <c:crossBetween val="between"/>
      </c:valAx>
      <c:catAx>
        <c:axId val="10109586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76617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megjelenítő'!$S$90</c:f>
          <c:strCache>
            <c:ptCount val="1"/>
            <c:pt idx="0">
              <c:v>V4 országok - 2014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'Mosolyg.-erőforr. megjelenítő'!$X$96:$Z$96</c:f>
              <c:strCache>
                <c:ptCount val="3"/>
                <c:pt idx="0">
                  <c:v>Egységnyi létszámra jutó bér (Gyártás = 100)</c:v>
                </c:pt>
                <c:pt idx="1">
                  <c:v>%</c:v>
                </c:pt>
                <c:pt idx="2">
                  <c:v>Bal tengely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megjelenítő'!$AA$91:$AC$91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megjelenítő'!$AA$96:$AC$96</c:f>
              <c:numCache>
                <c:formatCode>#,##0.00</c:formatCode>
                <c:ptCount val="3"/>
                <c:pt idx="0">
                  <c:v>1.2042722173839326</c:v>
                </c:pt>
                <c:pt idx="1">
                  <c:v>1</c:v>
                </c:pt>
                <c:pt idx="2">
                  <c:v>1.2738091467429624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B-4D99-841C-242B286F2B3D}"/>
            </c:ext>
          </c:extLst>
        </c:ser>
        <c:ser>
          <c:idx val="1"/>
          <c:order val="2"/>
          <c:tx>
            <c:strRef>
              <c:f>'Mosolyg.-erőforr. megjelenítő'!$X$94:$Z$94</c:f>
              <c:strCache>
                <c:ptCount val="3"/>
                <c:pt idx="0">
                  <c:v>Munkaköltség / összes kibocsátás</c:v>
                </c:pt>
                <c:pt idx="1">
                  <c:v>US $ / US $</c:v>
                </c:pt>
                <c:pt idx="2">
                  <c:v>Bal tengely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megjelenítő'!$AA$91:$AC$91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megjelenítő'!$AA$94:$AC$94</c:f>
              <c:numCache>
                <c:formatCode>0.000</c:formatCode>
                <c:ptCount val="3"/>
                <c:pt idx="0">
                  <c:v>0.16336654737365269</c:v>
                </c:pt>
                <c:pt idx="1">
                  <c:v>0.14000907657079029</c:v>
                </c:pt>
                <c:pt idx="2">
                  <c:v>0.31519768958355809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4B-4D99-841C-242B286F2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810175"/>
        <c:axId val="738020607"/>
      </c:lineChart>
      <c:lineChart>
        <c:grouping val="standard"/>
        <c:varyColors val="0"/>
        <c:ser>
          <c:idx val="0"/>
          <c:order val="1"/>
          <c:tx>
            <c:strRef>
              <c:f>'Mosolyg.-erőforr. megjelenítő'!$X$93:$Z$93</c:f>
              <c:strCache>
                <c:ptCount val="3"/>
                <c:pt idx="0">
                  <c:v>Foglalkoztatás / összes kibocsátás</c:v>
                </c:pt>
                <c:pt idx="1">
                  <c:v>Persons/thous. US$</c:v>
                </c:pt>
                <c:pt idx="2">
                  <c:v>Jobb tengely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megjelenítő'!$AA$91:$AC$91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megjelenítő'!$AA$93:$AC$93</c:f>
              <c:numCache>
                <c:formatCode>0.000</c:formatCode>
                <c:ptCount val="3"/>
                <c:pt idx="0">
                  <c:v>1.0835830453445661E-2</c:v>
                </c:pt>
                <c:pt idx="1">
                  <c:v>1.1183556313112158E-2</c:v>
                </c:pt>
                <c:pt idx="2">
                  <c:v>1.9765254013051802E-2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B-4D99-841C-242B286F2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791775"/>
        <c:axId val="738021023"/>
      </c:lineChart>
      <c:catAx>
        <c:axId val="1222810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8020607"/>
        <c:crosses val="autoZero"/>
        <c:auto val="1"/>
        <c:lblAlgn val="ctr"/>
        <c:lblOffset val="100"/>
        <c:noMultiLvlLbl val="0"/>
      </c:catAx>
      <c:valAx>
        <c:axId val="738020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22810175"/>
        <c:crosses val="autoZero"/>
        <c:crossBetween val="between"/>
      </c:valAx>
      <c:valAx>
        <c:axId val="73802102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22791775"/>
        <c:crosses val="max"/>
        <c:crossBetween val="between"/>
      </c:valAx>
      <c:catAx>
        <c:axId val="12227917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802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megjelenítő'!$S$7</c:f>
          <c:strCache>
            <c:ptCount val="1"/>
            <c:pt idx="0">
              <c:v>Brazília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'Mosolyg.-erőforr. megjelenítő'!$X$13:$Z$13</c:f>
              <c:strCache>
                <c:ptCount val="3"/>
                <c:pt idx="0">
                  <c:v>Egységnyi létszámra jutó bér (Gyártás = 100)</c:v>
                </c:pt>
                <c:pt idx="1">
                  <c:v>%</c:v>
                </c:pt>
                <c:pt idx="2">
                  <c:v>Bal tengely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megjelenítő'!$AA$8:$AC$8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megjelenítő'!$AA$13:$AC$13</c:f>
              <c:numCache>
                <c:formatCode>0.00</c:formatCode>
                <c:ptCount val="3"/>
                <c:pt idx="0">
                  <c:v>1.7397089432044852</c:v>
                </c:pt>
                <c:pt idx="1">
                  <c:v>1</c:v>
                </c:pt>
                <c:pt idx="2">
                  <c:v>1.6198018401528742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D-4090-B493-015DCEDAB253}"/>
            </c:ext>
          </c:extLst>
        </c:ser>
        <c:ser>
          <c:idx val="1"/>
          <c:order val="2"/>
          <c:tx>
            <c:strRef>
              <c:f>'Mosolyg.-erőforr. megjelenítő'!$X$11:$Z$11</c:f>
              <c:strCache>
                <c:ptCount val="3"/>
                <c:pt idx="0">
                  <c:v>Munkaköltség / összes kibocsátás</c:v>
                </c:pt>
                <c:pt idx="1">
                  <c:v>US $ / US $</c:v>
                </c:pt>
                <c:pt idx="2">
                  <c:v>Bal tengely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megjelenítő'!$AA$8:$AC$8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megjelenítő'!$AA$11:$AC$11</c:f>
              <c:numCache>
                <c:formatCode>0.00</c:formatCode>
                <c:ptCount val="3"/>
                <c:pt idx="0">
                  <c:v>0.1933012105228161</c:v>
                </c:pt>
                <c:pt idx="1">
                  <c:v>0.21057292010376144</c:v>
                </c:pt>
                <c:pt idx="2">
                  <c:v>0.41733926161570034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0D-4090-B493-015DCEDAB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102127"/>
        <c:axId val="1066521567"/>
      </c:lineChart>
      <c:lineChart>
        <c:grouping val="standard"/>
        <c:varyColors val="0"/>
        <c:ser>
          <c:idx val="0"/>
          <c:order val="1"/>
          <c:tx>
            <c:strRef>
              <c:f>'Mosolyg.-erőforr. megjelenítő'!$X$10:$Z$10</c:f>
              <c:strCache>
                <c:ptCount val="3"/>
                <c:pt idx="0">
                  <c:v>Foglalkoztatás / összes kibocsátás</c:v>
                </c:pt>
                <c:pt idx="1">
                  <c:v>Persons/thous. US$</c:v>
                </c:pt>
                <c:pt idx="2">
                  <c:v>Jobb tengely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megjelenítő'!$AA$8:$AC$8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megjelenítő'!$AA$10:$AC$10</c:f>
              <c:numCache>
                <c:formatCode>0.00</c:formatCode>
                <c:ptCount val="3"/>
                <c:pt idx="0">
                  <c:v>1.4446384187940991E-2</c:v>
                </c:pt>
                <c:pt idx="1">
                  <c:v>2.7378125019425846E-2</c:v>
                </c:pt>
                <c:pt idx="2">
                  <c:v>3.3498745079763463E-2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D-4090-B493-015DCEDAB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609631"/>
        <c:axId val="1066522399"/>
      </c:lineChart>
      <c:catAx>
        <c:axId val="95510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66521567"/>
        <c:crosses val="autoZero"/>
        <c:auto val="1"/>
        <c:lblAlgn val="ctr"/>
        <c:lblOffset val="100"/>
        <c:noMultiLvlLbl val="0"/>
      </c:catAx>
      <c:valAx>
        <c:axId val="1066521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55102127"/>
        <c:crosses val="autoZero"/>
        <c:crossBetween val="between"/>
      </c:valAx>
      <c:valAx>
        <c:axId val="1066522399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79609631"/>
        <c:crosses val="max"/>
        <c:crossBetween val="between"/>
      </c:valAx>
      <c:catAx>
        <c:axId val="117960963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65223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megjelenítő'!$S$56</c:f>
          <c:strCache>
            <c:ptCount val="1"/>
            <c:pt idx="0">
              <c:v>Fejlődő országok (I9) - 2014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'Mosolyg.-erőforr. megjelenítő'!$X$62:$Z$62</c:f>
              <c:strCache>
                <c:ptCount val="3"/>
                <c:pt idx="0">
                  <c:v>Egységnyi létszámra jutó bér (Gyártás = 100)</c:v>
                </c:pt>
                <c:pt idx="1">
                  <c:v>%</c:v>
                </c:pt>
                <c:pt idx="2">
                  <c:v>Bal tengely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megjelenítő'!$AA$57:$AC$57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megjelenítő'!$AA$62:$AC$62</c:f>
              <c:numCache>
                <c:formatCode>#,##0.00</c:formatCode>
                <c:ptCount val="3"/>
                <c:pt idx="0">
                  <c:v>1.9896896298377611</c:v>
                </c:pt>
                <c:pt idx="1">
                  <c:v>1</c:v>
                </c:pt>
                <c:pt idx="2">
                  <c:v>1.9528912701613064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1-4BF0-9BA5-707B44469709}"/>
            </c:ext>
          </c:extLst>
        </c:ser>
        <c:ser>
          <c:idx val="1"/>
          <c:order val="1"/>
          <c:tx>
            <c:strRef>
              <c:f>'Mosolyg.-erőforr. megjelenítő'!$X$60:$Z$60</c:f>
              <c:strCache>
                <c:ptCount val="3"/>
                <c:pt idx="0">
                  <c:v>Munkaköltség / összes kibocsátás</c:v>
                </c:pt>
                <c:pt idx="1">
                  <c:v>US $ / US $</c:v>
                </c:pt>
                <c:pt idx="2">
                  <c:v>Bal tengely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megjelenítő'!$AA$57:$AC$57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megjelenítő'!$AA$60:$AC$60</c:f>
              <c:numCache>
                <c:formatCode>0.000</c:formatCode>
                <c:ptCount val="3"/>
                <c:pt idx="0">
                  <c:v>0.16200920385761716</c:v>
                </c:pt>
                <c:pt idx="1">
                  <c:v>0.15065871761311131</c:v>
                </c:pt>
                <c:pt idx="2">
                  <c:v>0.34041722774865613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1-4BF0-9BA5-707B44469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635519"/>
        <c:axId val="1191283663"/>
      </c:lineChart>
      <c:lineChart>
        <c:grouping val="standard"/>
        <c:varyColors val="0"/>
        <c:ser>
          <c:idx val="0"/>
          <c:order val="2"/>
          <c:tx>
            <c:strRef>
              <c:f>'Mosolyg.-erőforr. megjelenítő'!$X$59:$Z$59</c:f>
              <c:strCache>
                <c:ptCount val="3"/>
                <c:pt idx="0">
                  <c:v>Foglalkoztatás / összes kibocsátás</c:v>
                </c:pt>
                <c:pt idx="1">
                  <c:v>Persons/thous. US$</c:v>
                </c:pt>
                <c:pt idx="2">
                  <c:v>Jobb tengely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megjelenítő'!$AA$57:$AC$57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megjelenítő'!$AA$59:$AC$59</c:f>
              <c:numCache>
                <c:formatCode>0.000</c:formatCode>
                <c:ptCount val="3"/>
                <c:pt idx="0">
                  <c:v>2.6705927168638319E-2</c:v>
                </c:pt>
                <c:pt idx="1">
                  <c:v>4.9413722883664642E-2</c:v>
                </c:pt>
                <c:pt idx="2">
                  <c:v>5.7172446331652943E-2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1-4BF0-9BA5-707B44469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494175"/>
        <c:axId val="1238116143"/>
      </c:lineChart>
      <c:catAx>
        <c:axId val="1224635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91283663"/>
        <c:crosses val="autoZero"/>
        <c:auto val="1"/>
        <c:lblAlgn val="ctr"/>
        <c:lblOffset val="100"/>
        <c:noMultiLvlLbl val="0"/>
      </c:catAx>
      <c:valAx>
        <c:axId val="1191283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24635519"/>
        <c:crosses val="autoZero"/>
        <c:crossBetween val="between"/>
      </c:valAx>
      <c:valAx>
        <c:axId val="123811614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70494175"/>
        <c:crosses val="max"/>
        <c:crossBetween val="between"/>
      </c:valAx>
      <c:catAx>
        <c:axId val="12704941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8116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megjelenítő'!$B$21</c:f>
          <c:strCache>
            <c:ptCount val="1"/>
            <c:pt idx="0">
              <c:v>Hozzáadott érték / összes kibocsátás (termelés)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'Mosolyg.-erőforr. megjelenítő'!$A$33</c:f>
              <c:strCache>
                <c:ptCount val="1"/>
                <c:pt idx="0">
                  <c:v>Európai Uniós fejlett kis országok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megjelenítő'!$B$33:$D$33</c:f>
              <c:numCache>
                <c:formatCode>0.00</c:formatCode>
                <c:ptCount val="3"/>
                <c:pt idx="0">
                  <c:v>0.47150038959420937</c:v>
                </c:pt>
                <c:pt idx="1">
                  <c:v>0.39308170337277393</c:v>
                </c:pt>
                <c:pt idx="2">
                  <c:v>0.64635563945440944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2-4D74-9CCA-7E86827114AB}"/>
            </c:ext>
          </c:extLst>
        </c:ser>
        <c:ser>
          <c:idx val="1"/>
          <c:order val="1"/>
          <c:tx>
            <c:strRef>
              <c:f>'Mosolyg.-erőforr. megjelenítő'!$A$34</c:f>
              <c:strCache>
                <c:ptCount val="1"/>
                <c:pt idx="0">
                  <c:v>Nem Európai Uniós fejlett kis országok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megjelenítő'!$B$34:$D$34</c:f>
              <c:numCache>
                <c:formatCode>0.00</c:formatCode>
                <c:ptCount val="3"/>
                <c:pt idx="0">
                  <c:v>0.36697291194515697</c:v>
                </c:pt>
                <c:pt idx="1">
                  <c:v>0.37742144461297278</c:v>
                </c:pt>
                <c:pt idx="2">
                  <c:v>0.65856691870177042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2-4D74-9CCA-7E86827114AB}"/>
            </c:ext>
          </c:extLst>
        </c:ser>
        <c:ser>
          <c:idx val="2"/>
          <c:order val="2"/>
          <c:tx>
            <c:strRef>
              <c:f>'Mosolyg.-erőforr. megjelenítő'!$A$35</c:f>
              <c:strCache>
                <c:ptCount val="1"/>
                <c:pt idx="0">
                  <c:v>Mediterrán országok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megjelenítő'!$B$35:$D$35</c:f>
              <c:numCache>
                <c:formatCode>0.00</c:formatCode>
                <c:ptCount val="3"/>
                <c:pt idx="0">
                  <c:v>0.43202301802930615</c:v>
                </c:pt>
                <c:pt idx="1">
                  <c:v>0.33732719101932623</c:v>
                </c:pt>
                <c:pt idx="2">
                  <c:v>0.69652366920941855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2-4D74-9CCA-7E86827114AB}"/>
            </c:ext>
          </c:extLst>
        </c:ser>
        <c:ser>
          <c:idx val="3"/>
          <c:order val="3"/>
          <c:tx>
            <c:strRef>
              <c:f>'Mosolyg.-erőforr. megjelenítő'!$A$36</c:f>
              <c:strCache>
                <c:ptCount val="1"/>
                <c:pt idx="0">
                  <c:v>V4 országok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megjelenítő'!$B$36:$D$36</c:f>
              <c:numCache>
                <c:formatCode>0.00</c:formatCode>
                <c:ptCount val="3"/>
                <c:pt idx="0">
                  <c:v>0.38577742297276479</c:v>
                </c:pt>
                <c:pt idx="1">
                  <c:v>0.38871358715802334</c:v>
                </c:pt>
                <c:pt idx="2">
                  <c:v>0.52614214771303225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A2-4D74-9CCA-7E86827114AB}"/>
            </c:ext>
          </c:extLst>
        </c:ser>
        <c:ser>
          <c:idx val="4"/>
          <c:order val="4"/>
          <c:tx>
            <c:strRef>
              <c:f>'Mosolyg.-erőforr. megjelenítő'!$A$37</c:f>
              <c:strCache>
                <c:ptCount val="1"/>
                <c:pt idx="0">
                  <c:v>Egyéb kelet európai országok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megjelenítő'!$B$37:$D$37</c:f>
              <c:numCache>
                <c:formatCode>0.00</c:formatCode>
                <c:ptCount val="3"/>
                <c:pt idx="0">
                  <c:v>0.42604156733254273</c:v>
                </c:pt>
                <c:pt idx="1">
                  <c:v>0.39607641455395121</c:v>
                </c:pt>
                <c:pt idx="2">
                  <c:v>0.61239378579014425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A2-4D74-9CCA-7E8682711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44640"/>
        <c:axId val="734628496"/>
      </c:lineChart>
      <c:catAx>
        <c:axId val="33504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4628496"/>
        <c:crosses val="autoZero"/>
        <c:auto val="1"/>
        <c:lblAlgn val="ctr"/>
        <c:lblOffset val="100"/>
        <c:noMultiLvlLbl val="0"/>
      </c:catAx>
      <c:valAx>
        <c:axId val="73462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504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319590499653844"/>
          <c:y val="0.17462257312265964"/>
          <c:w val="0.3504996280668371"/>
          <c:h val="0.800074954892104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megjelenítő'!$B$21</c:f>
          <c:strCache>
            <c:ptCount val="1"/>
            <c:pt idx="0">
              <c:v>Hozzáadott érték / összes kibocsátás (termelés)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'Mosolyg.-erőforr. megjelenítő'!$A$27</c:f>
              <c:strCache>
                <c:ptCount val="1"/>
                <c:pt idx="0">
                  <c:v>Cseh köztársaság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megjelenítő'!$B$27:$D$27</c:f>
              <c:numCache>
                <c:formatCode>0.00</c:formatCode>
                <c:ptCount val="3"/>
                <c:pt idx="0">
                  <c:v>0.39909099196072417</c:v>
                </c:pt>
                <c:pt idx="1">
                  <c:v>0.35936040914392153</c:v>
                </c:pt>
                <c:pt idx="2">
                  <c:v>0.38667293707793798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A-4B18-B50F-6505C3209160}"/>
            </c:ext>
          </c:extLst>
        </c:ser>
        <c:ser>
          <c:idx val="1"/>
          <c:order val="1"/>
          <c:tx>
            <c:strRef>
              <c:f>'Mosolyg.-erőforr. megjelenítő'!$A$28</c:f>
              <c:strCache>
                <c:ptCount val="1"/>
                <c:pt idx="0">
                  <c:v>Szlovákia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megjelenítő'!$B$28:$D$28</c:f>
              <c:numCache>
                <c:formatCode>0.00</c:formatCode>
                <c:ptCount val="3"/>
                <c:pt idx="0">
                  <c:v>0.39690535559778506</c:v>
                </c:pt>
                <c:pt idx="1">
                  <c:v>0.36713292373617173</c:v>
                </c:pt>
                <c:pt idx="2">
                  <c:v>0.57060781151933027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A-4B18-B50F-6505C3209160}"/>
            </c:ext>
          </c:extLst>
        </c:ser>
        <c:ser>
          <c:idx val="2"/>
          <c:order val="2"/>
          <c:tx>
            <c:strRef>
              <c:f>'Mosolyg.-erőforr. megjelenítő'!$A$29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megjelenítő'!$B$29:$D$29</c:f>
              <c:numCache>
                <c:formatCode>0.00</c:formatCode>
                <c:ptCount val="3"/>
                <c:pt idx="0">
                  <c:v>0.36139230642047998</c:v>
                </c:pt>
                <c:pt idx="1">
                  <c:v>0.41860900061497114</c:v>
                </c:pt>
                <c:pt idx="2">
                  <c:v>0.62301435101880043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A-4B18-B50F-6505C3209160}"/>
            </c:ext>
          </c:extLst>
        </c:ser>
        <c:ser>
          <c:idx val="3"/>
          <c:order val="3"/>
          <c:tx>
            <c:strRef>
              <c:f>'Mosolyg.-erőforr. megjelenítő'!$A$30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megjelenítő'!$B$30:$D$30</c:f>
              <c:numCache>
                <c:formatCode>0.00</c:formatCode>
                <c:ptCount val="3"/>
                <c:pt idx="0">
                  <c:v>0.49088165287819724</c:v>
                </c:pt>
                <c:pt idx="1">
                  <c:v>0.33890352613309049</c:v>
                </c:pt>
                <c:pt idx="2">
                  <c:v>0.59907429152693514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EA-4B18-B50F-6505C3209160}"/>
            </c:ext>
          </c:extLst>
        </c:ser>
        <c:ser>
          <c:idx val="4"/>
          <c:order val="4"/>
          <c:tx>
            <c:strRef>
              <c:f>'Mosolyg.-erőforr. megjelenítő'!$A$31</c:f>
              <c:strCache>
                <c:ptCount val="1"/>
                <c:pt idx="0">
                  <c:v>V4 országok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megjelenítő'!$B$31:$D$31</c:f>
              <c:numCache>
                <c:formatCode>0.00</c:formatCode>
                <c:ptCount val="3"/>
                <c:pt idx="0">
                  <c:v>0.38577742297276479</c:v>
                </c:pt>
                <c:pt idx="1">
                  <c:v>0.38871358715802334</c:v>
                </c:pt>
                <c:pt idx="2">
                  <c:v>0.52614214771303225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EA-4B18-B50F-6505C3209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1568031"/>
        <c:axId val="1586187711"/>
      </c:lineChart>
      <c:catAx>
        <c:axId val="195156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86187711"/>
        <c:crosses val="autoZero"/>
        <c:auto val="1"/>
        <c:lblAlgn val="ctr"/>
        <c:lblOffset val="100"/>
        <c:noMultiLvlLbl val="0"/>
      </c:catAx>
      <c:valAx>
        <c:axId val="1586187711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51568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megjelenítő'!$S$107</c:f>
          <c:strCache>
            <c:ptCount val="1"/>
            <c:pt idx="0">
              <c:v>Európai Uniós fejlett kis országok - 2014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'Mosolyg.-erőforr. megjelenítő'!$S$110</c:f>
              <c:strCache>
                <c:ptCount val="1"/>
                <c:pt idx="0">
                  <c:v>Összes kibocsátás szerkezete</c:v>
                </c:pt>
              </c:strCache>
            </c:strRef>
          </c:tx>
          <c:spPr>
            <a:pattFill prst="wd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megjelenítő'!$T$108:$V$108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megjelenítő'!$T$110:$V$110</c:f>
              <c:numCache>
                <c:formatCode>0.00</c:formatCode>
                <c:ptCount val="3"/>
                <c:pt idx="0">
                  <c:v>0.32333679159049139</c:v>
                </c:pt>
                <c:pt idx="1">
                  <c:v>0.44731983767805111</c:v>
                </c:pt>
                <c:pt idx="2">
                  <c:v>0.22934337073145755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2-4CD5-A424-D799DB8A1C37}"/>
            </c:ext>
          </c:extLst>
        </c:ser>
        <c:ser>
          <c:idx val="2"/>
          <c:order val="2"/>
          <c:tx>
            <c:strRef>
              <c:f>'Mosolyg.-erőforr. megjelenítő'!$S$111</c:f>
              <c:strCache>
                <c:ptCount val="1"/>
                <c:pt idx="0">
                  <c:v>Foglalkoztatás szerkezete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'Mosolyg.-erőforr. megjelenítő'!$T$108:$V$108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megjelenítő'!$T$111:$V$111</c:f>
              <c:numCache>
                <c:formatCode>0%</c:formatCode>
                <c:ptCount val="3"/>
                <c:pt idx="0">
                  <c:v>0.24692946938975341</c:v>
                </c:pt>
                <c:pt idx="1">
                  <c:v>0.3683086333927465</c:v>
                </c:pt>
                <c:pt idx="2">
                  <c:v>0.38476189721749998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2-4CD5-A424-D799DB8A1C37}"/>
            </c:ext>
          </c:extLst>
        </c:ser>
        <c:ser>
          <c:idx val="3"/>
          <c:order val="3"/>
          <c:tx>
            <c:strRef>
              <c:f>'Mosolyg.-erőforr. megjelenítő'!$S$112</c:f>
              <c:strCache>
                <c:ptCount val="1"/>
                <c:pt idx="0">
                  <c:v>Munkaköltség szerkezete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megjelenítő'!$T$108:$V$108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megjelenítő'!$T$112:$V$112</c:f>
              <c:numCache>
                <c:formatCode>0%</c:formatCode>
                <c:ptCount val="3"/>
                <c:pt idx="0">
                  <c:v>0.25285484225036514</c:v>
                </c:pt>
                <c:pt idx="1">
                  <c:v>0.37036775725571708</c:v>
                </c:pt>
                <c:pt idx="2">
                  <c:v>0.37677740049391778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2-4CD5-A424-D799DB8A1C37}"/>
            </c:ext>
          </c:extLst>
        </c:ser>
        <c:ser>
          <c:idx val="4"/>
          <c:order val="4"/>
          <c:tx>
            <c:strRef>
              <c:f>'Mosolyg.-erőforr. megjelenítő'!$S$113</c:f>
              <c:strCache>
                <c:ptCount val="1"/>
                <c:pt idx="0">
                  <c:v>Tangible tőke szerkezet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megjelenítő'!$T$108:$V$108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megjelenítő'!$T$113:$V$113</c:f>
              <c:numCache>
                <c:formatCode>0%</c:formatCode>
                <c:ptCount val="3"/>
                <c:pt idx="0">
                  <c:v>0.23209970683312689</c:v>
                </c:pt>
                <c:pt idx="1">
                  <c:v>0.25749104896913294</c:v>
                </c:pt>
                <c:pt idx="2">
                  <c:v>0.51040924419774014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A2-4CD5-A424-D799DB8A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03047136"/>
        <c:axId val="744144256"/>
      </c:barChart>
      <c:lineChart>
        <c:grouping val="standard"/>
        <c:varyColors val="0"/>
        <c:ser>
          <c:idx val="0"/>
          <c:order val="0"/>
          <c:tx>
            <c:strRef>
              <c:f>'Mosolyg.-erőforr. megjelenítő'!$S$109</c:f>
              <c:strCache>
                <c:ptCount val="1"/>
                <c:pt idx="0">
                  <c:v>Hozzáadott érték / összes kibocsátás (termelés) - 2014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megjelenítő'!$T$108:$V$108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megjelenítő'!$T$109:$V$109</c:f>
              <c:numCache>
                <c:formatCode>0.00</c:formatCode>
                <c:ptCount val="3"/>
                <c:pt idx="0">
                  <c:v>0.47150038959420937</c:v>
                </c:pt>
                <c:pt idx="1">
                  <c:v>0.39308170337277393</c:v>
                </c:pt>
                <c:pt idx="2">
                  <c:v>0.64635563945440944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A2-4CD5-A424-D799DB8A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62608"/>
        <c:axId val="519483552"/>
      </c:lineChart>
      <c:catAx>
        <c:axId val="746562608"/>
        <c:scaling>
          <c:orientation val="minMax"/>
        </c:scaling>
        <c:delete val="0"/>
        <c:axPos val="b"/>
        <c:title>
          <c:tx>
            <c:strRef>
              <c:f>'Mosolyg.-erőforr. megjelenítő'!$S$115</c:f>
              <c:strCache>
                <c:ptCount val="1"/>
                <c:pt idx="0">
                  <c:v>Hozzáadott érték / kibocsátás bal tengely, a többi jobb tengely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483552"/>
        <c:crosses val="autoZero"/>
        <c:auto val="1"/>
        <c:lblAlgn val="ctr"/>
        <c:lblOffset val="100"/>
        <c:noMultiLvlLbl val="0"/>
      </c:catAx>
      <c:valAx>
        <c:axId val="51948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6562608"/>
        <c:crosses val="autoZero"/>
        <c:crossBetween val="between"/>
      </c:valAx>
      <c:valAx>
        <c:axId val="744144256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03047136"/>
        <c:crosses val="max"/>
        <c:crossBetween val="between"/>
      </c:valAx>
      <c:catAx>
        <c:axId val="8030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4144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megjelenítő'!$S$107</c:f>
          <c:strCache>
            <c:ptCount val="1"/>
            <c:pt idx="0">
              <c:v>Európai Uniós fejlett kis országok - 2014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'Mosolyg.-erőforr. megjelenítő'!$X$111</c:f>
              <c:strCache>
                <c:ptCount val="1"/>
                <c:pt idx="0">
                  <c:v>Munkaköltség / összes kibocsátás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megjelenítő'!$AA$108:$AC$108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megjelenítő'!$AA$111:$AC$111</c:f>
              <c:numCache>
                <c:formatCode>0.000</c:formatCode>
                <c:ptCount val="3"/>
                <c:pt idx="0">
                  <c:v>0.25320235174403977</c:v>
                </c:pt>
                <c:pt idx="1">
                  <c:v>0.19141571740503516</c:v>
                </c:pt>
                <c:pt idx="2">
                  <c:v>0.40403842096864301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2-4EE0-BAA5-560D3C14594B}"/>
            </c:ext>
          </c:extLst>
        </c:ser>
        <c:ser>
          <c:idx val="2"/>
          <c:order val="2"/>
          <c:tx>
            <c:strRef>
              <c:f>'Mosolyg.-erőforr. megjelenítő'!$X$112</c:f>
              <c:strCache>
                <c:ptCount val="1"/>
                <c:pt idx="0">
                  <c:v>Tangible tőke / összes kibocsátás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megjelenítő'!$AA$108:$AC$108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megjelenítő'!$AA$112:$AC$112</c:f>
              <c:numCache>
                <c:formatCode>0.000</c:formatCode>
                <c:ptCount val="3"/>
                <c:pt idx="0">
                  <c:v>0.90974177835603798</c:v>
                </c:pt>
                <c:pt idx="1">
                  <c:v>1.0748834999564794</c:v>
                </c:pt>
                <c:pt idx="2">
                  <c:v>3.5658759317426463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2-4EE0-BAA5-560D3C145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83008"/>
        <c:axId val="802824752"/>
      </c:barChart>
      <c:lineChart>
        <c:grouping val="standard"/>
        <c:varyColors val="0"/>
        <c:ser>
          <c:idx val="0"/>
          <c:order val="0"/>
          <c:tx>
            <c:strRef>
              <c:f>'Mosolyg.-erőforr. megjelenítő'!$X$109</c:f>
              <c:strCache>
                <c:ptCount val="1"/>
                <c:pt idx="0">
                  <c:v>Hozzáadott érték / összes kibocsátás (termelés) - 2014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megjelenítő'!$AA$108:$AC$108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megjelenítő'!$AA$109:$AC$109</c:f>
              <c:numCache>
                <c:formatCode>0.00</c:formatCode>
                <c:ptCount val="3"/>
                <c:pt idx="0">
                  <c:v>0.47150038959420937</c:v>
                </c:pt>
                <c:pt idx="1">
                  <c:v>0.39308170337277393</c:v>
                </c:pt>
                <c:pt idx="2">
                  <c:v>0.64635563945440944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2-4EE0-BAA5-560D3C145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71808"/>
        <c:axId val="627045760"/>
      </c:lineChart>
      <c:catAx>
        <c:axId val="7465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27045760"/>
        <c:crosses val="autoZero"/>
        <c:auto val="1"/>
        <c:lblAlgn val="ctr"/>
        <c:lblOffset val="100"/>
        <c:noMultiLvlLbl val="0"/>
      </c:catAx>
      <c:valAx>
        <c:axId val="62704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6571808"/>
        <c:crosses val="autoZero"/>
        <c:crossBetween val="between"/>
      </c:valAx>
      <c:valAx>
        <c:axId val="802824752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6583008"/>
        <c:crosses val="max"/>
        <c:crossBetween val="between"/>
      </c:valAx>
      <c:catAx>
        <c:axId val="746583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282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megjelenítő'!$S$107</c:f>
          <c:strCache>
            <c:ptCount val="1"/>
            <c:pt idx="0">
              <c:v>Európai Uniós fejlett kis országok - 2014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'Mosolyg.-erőforr. megjelenítő'!$X$113:$Z$113</c:f>
              <c:strCache>
                <c:ptCount val="3"/>
                <c:pt idx="0">
                  <c:v>Egységnyi létszámra jutó bér (Gyártás = 100)</c:v>
                </c:pt>
                <c:pt idx="1">
                  <c:v>%</c:v>
                </c:pt>
                <c:pt idx="2">
                  <c:v>Bal tengely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megjelenítő'!$AA$108:$AC$108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megjelenítő'!$AA$113:$AC$113</c:f>
              <c:numCache>
                <c:formatCode>#,##0.00</c:formatCode>
                <c:ptCount val="3"/>
                <c:pt idx="0">
                  <c:v>0.76691250915428655</c:v>
                </c:pt>
                <c:pt idx="1">
                  <c:v>1</c:v>
                </c:pt>
                <c:pt idx="2">
                  <c:v>0.77802311276804359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2-4A4E-8765-16BF1D87A8CC}"/>
            </c:ext>
          </c:extLst>
        </c:ser>
        <c:ser>
          <c:idx val="1"/>
          <c:order val="1"/>
          <c:tx>
            <c:strRef>
              <c:f>'Mosolyg.-erőforr. megjelenítő'!$X$111:$Z$111</c:f>
              <c:strCache>
                <c:ptCount val="3"/>
                <c:pt idx="0">
                  <c:v>Munkaköltség / összes kibocsátás</c:v>
                </c:pt>
                <c:pt idx="1">
                  <c:v>US $ / US $</c:v>
                </c:pt>
                <c:pt idx="2">
                  <c:v>Bal tengely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megjelenítő'!$AA$108:$AC$108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megjelenítő'!$AA$111:$AC$111</c:f>
              <c:numCache>
                <c:formatCode>0.000</c:formatCode>
                <c:ptCount val="3"/>
                <c:pt idx="0">
                  <c:v>0.25320235174403977</c:v>
                </c:pt>
                <c:pt idx="1">
                  <c:v>0.19141571740503516</c:v>
                </c:pt>
                <c:pt idx="2">
                  <c:v>0.40403842096864301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2-4A4E-8765-16BF1D87A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501616"/>
        <c:axId val="798762880"/>
      </c:lineChart>
      <c:lineChart>
        <c:grouping val="standard"/>
        <c:varyColors val="0"/>
        <c:ser>
          <c:idx val="0"/>
          <c:order val="2"/>
          <c:tx>
            <c:strRef>
              <c:f>'Mosolyg.-erőforr. megjelenítő'!$X$110:$Z$110</c:f>
              <c:strCache>
                <c:ptCount val="3"/>
                <c:pt idx="0">
                  <c:v>Foglalkoztatás / összes kibocsátás</c:v>
                </c:pt>
                <c:pt idx="1">
                  <c:v>Persons/thous. US$</c:v>
                </c:pt>
                <c:pt idx="2">
                  <c:v>Jobb tengely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megjelenítő'!$AA$108:$AC$108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megjelenítő'!$AA$110:$AC$110</c:f>
              <c:numCache>
                <c:formatCode>0.000</c:formatCode>
                <c:ptCount val="3"/>
                <c:pt idx="0">
                  <c:v>4.9270360320851107E-3</c:v>
                </c:pt>
                <c:pt idx="1">
                  <c:v>2.8565473039096853E-3</c:v>
                </c:pt>
                <c:pt idx="2">
                  <c:v>7.7498623936725413E-3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2-4A4E-8765-16BF1D87A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472416"/>
        <c:axId val="798759552"/>
      </c:lineChart>
      <c:catAx>
        <c:axId val="80650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98762880"/>
        <c:crosses val="autoZero"/>
        <c:auto val="1"/>
        <c:lblAlgn val="ctr"/>
        <c:lblOffset val="100"/>
        <c:noMultiLvlLbl val="0"/>
      </c:catAx>
      <c:valAx>
        <c:axId val="79876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06501616"/>
        <c:crosses val="autoZero"/>
        <c:crossBetween val="between"/>
      </c:valAx>
      <c:valAx>
        <c:axId val="798759552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06472416"/>
        <c:crosses val="max"/>
        <c:crossBetween val="between"/>
      </c:valAx>
      <c:catAx>
        <c:axId val="80647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875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'Alap ábrák országok'!$B$2</c:f>
          <c:strCache>
            <c:ptCount val="1"/>
            <c:pt idx="0">
              <c:v>Brazília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'Alap ábrák országok'!$C$7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'Alap ábrák országok'!$D$3:$J$4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Downstream ágazatok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országok'!$D$7:$J$7</c:f>
              <c:numCache>
                <c:formatCode>0%</c:formatCode>
                <c:ptCount val="7"/>
                <c:pt idx="3">
                  <c:v>0.49873708632712038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C-4B8F-B27A-308EC08C1A79}"/>
            </c:ext>
          </c:extLst>
        </c:ser>
        <c:ser>
          <c:idx val="3"/>
          <c:order val="3"/>
          <c:tx>
            <c:strRef>
              <c:f>'Alap ábrák országok'!$C$8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'Alap ábrák országok'!$D$3:$J$4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Downstream ágazatok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országok'!$D$8:$J$8</c:f>
              <c:numCache>
                <c:formatCode>0%</c:formatCode>
                <c:ptCount val="7"/>
                <c:pt idx="3">
                  <c:v>0.50491447412604173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C-4B8F-B27A-308EC08C1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062904"/>
        <c:axId val="526058312"/>
      </c:barChart>
      <c:lineChart>
        <c:grouping val="standard"/>
        <c:varyColors val="0"/>
        <c:ser>
          <c:idx val="0"/>
          <c:order val="0"/>
          <c:tx>
            <c:strRef>
              <c:f>'Alap ábrák országok'!$C$5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országok'!$D$3:$J$4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Downstream ágazatok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országok'!$D$5:$J$5</c:f>
              <c:numCache>
                <c:formatCode>0%</c:formatCode>
                <c:ptCount val="7"/>
                <c:pt idx="0">
                  <c:v>0.40523657017429121</c:v>
                </c:pt>
                <c:pt idx="1">
                  <c:v>0.4730918512547263</c:v>
                </c:pt>
                <c:pt idx="2">
                  <c:v>0.62326919680036241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C-4B8F-B27A-308EC08C1A79}"/>
            </c:ext>
          </c:extLst>
        </c:ser>
        <c:ser>
          <c:idx val="1"/>
          <c:order val="1"/>
          <c:tx>
            <c:strRef>
              <c:f>'Alap ábrák országok'!$C$6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országok'!$D$3:$J$4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Downstream ágazatok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országok'!$D$6:$J$6</c:f>
              <c:numCache>
                <c:formatCode>0%</c:formatCode>
                <c:ptCount val="7"/>
                <c:pt idx="0">
                  <c:v>0.38130092156167317</c:v>
                </c:pt>
                <c:pt idx="1">
                  <c:v>0.46832710208672224</c:v>
                </c:pt>
                <c:pt idx="2">
                  <c:v>0.69827765523597063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BC-4B8F-B27A-308EC08C1A79}"/>
            </c:ext>
          </c:extLst>
        </c:ser>
        <c:ser>
          <c:idx val="4"/>
          <c:order val="4"/>
          <c:tx>
            <c:strRef>
              <c:f>'Alap ábrák országok'!$C$9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országok'!$D$3:$J$4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Downstream ágazatok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országok'!$D$9:$J$9</c:f>
              <c:numCache>
                <c:formatCode>General</c:formatCode>
                <c:ptCount val="7"/>
                <c:pt idx="4" formatCode="0%">
                  <c:v>0.24804295903502177</c:v>
                </c:pt>
                <c:pt idx="5" formatCode="0%">
                  <c:v>0.36617667929406927</c:v>
                </c:pt>
                <c:pt idx="6" formatCode="0%">
                  <c:v>0.3857803616709089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BC-4B8F-B27A-308EC08C1A79}"/>
            </c:ext>
          </c:extLst>
        </c:ser>
        <c:ser>
          <c:idx val="5"/>
          <c:order val="5"/>
          <c:tx>
            <c:strRef>
              <c:f>'Alap ábrák országok'!$C$10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országok'!$D$3:$J$4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Downstream ágazatok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országok'!$D$10:$J$10</c:f>
              <c:numCache>
                <c:formatCode>General</c:formatCode>
                <c:ptCount val="7"/>
                <c:pt idx="4" formatCode="0%">
                  <c:v>0.21343692219302141</c:v>
                </c:pt>
                <c:pt idx="5" formatCode="0%">
                  <c:v>0.41859403591077571</c:v>
                </c:pt>
                <c:pt idx="6" formatCode="0%">
                  <c:v>0.36796904189620283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C-4B8F-B27A-308EC08C1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062904"/>
        <c:axId val="526058312"/>
      </c:lineChart>
      <c:catAx>
        <c:axId val="5260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6058312"/>
        <c:crosses val="autoZero"/>
        <c:auto val="1"/>
        <c:lblAlgn val="ctr"/>
        <c:lblOffset val="100"/>
        <c:noMultiLvlLbl val="0"/>
      </c:catAx>
      <c:valAx>
        <c:axId val="526058312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6062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'Alap ábrák országok'!$B$31</c:f>
          <c:strCache>
            <c:ptCount val="1"/>
            <c:pt idx="0">
              <c:v>Visegrádi országok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'Alap ábrák országok'!$C$36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'Alap ábrák országok'!$D$32:$J$33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országok'!$D$36:$J$36</c:f>
              <c:numCache>
                <c:formatCode>0%</c:formatCode>
                <c:ptCount val="7"/>
                <c:pt idx="3">
                  <c:v>0.43279682151247101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B-4EE0-95EF-48BA12AA538E}"/>
            </c:ext>
          </c:extLst>
        </c:ser>
        <c:ser>
          <c:idx val="3"/>
          <c:order val="3"/>
          <c:tx>
            <c:strRef>
              <c:f>'Alap ábrák országok'!$C$37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'Alap ábrák országok'!$D$32:$J$33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országok'!$D$37:$J$37</c:f>
              <c:numCache>
                <c:formatCode>0%</c:formatCode>
                <c:ptCount val="7"/>
                <c:pt idx="3">
                  <c:v>0.41600811430811718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8B-4EE0-95EF-48BA12AA5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2312712"/>
        <c:axId val="752312384"/>
      </c:barChart>
      <c:lineChart>
        <c:grouping val="standard"/>
        <c:varyColors val="0"/>
        <c:ser>
          <c:idx val="0"/>
          <c:order val="0"/>
          <c:tx>
            <c:strRef>
              <c:f>'Alap ábrák országok'!$C$34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országok'!$D$32:$J$33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országok'!$D$34:$J$34</c:f>
              <c:numCache>
                <c:formatCode>0%</c:formatCode>
                <c:ptCount val="7"/>
                <c:pt idx="0">
                  <c:v>0.38365891081297276</c:v>
                </c:pt>
                <c:pt idx="1">
                  <c:v>0.40561274096647187</c:v>
                </c:pt>
                <c:pt idx="2">
                  <c:v>0.56539928846936882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8B-4EE0-95EF-48BA12AA538E}"/>
            </c:ext>
          </c:extLst>
        </c:ser>
        <c:ser>
          <c:idx val="1"/>
          <c:order val="1"/>
          <c:tx>
            <c:strRef>
              <c:f>'Alap ábrák országok'!$C$35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országok'!$D$32:$J$33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országok'!$D$35:$J$35</c:f>
              <c:numCache>
                <c:formatCode>0%</c:formatCode>
                <c:ptCount val="7"/>
                <c:pt idx="0">
                  <c:v>0.38577759381838383</c:v>
                </c:pt>
                <c:pt idx="1">
                  <c:v>0.38871460171167366</c:v>
                </c:pt>
                <c:pt idx="2">
                  <c:v>0.52613851441142823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8B-4EE0-95EF-48BA12AA538E}"/>
            </c:ext>
          </c:extLst>
        </c:ser>
        <c:ser>
          <c:idx val="4"/>
          <c:order val="4"/>
          <c:tx>
            <c:strRef>
              <c:f>'Alap ábrák országok'!$C$38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országok'!$D$32:$J$33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országok'!$D$38:$J$38</c:f>
              <c:numCache>
                <c:formatCode>General</c:formatCode>
                <c:ptCount val="7"/>
                <c:pt idx="4" formatCode="0%">
                  <c:v>0.20398498246555741</c:v>
                </c:pt>
                <c:pt idx="5" formatCode="0%">
                  <c:v>0.53244875369181455</c:v>
                </c:pt>
                <c:pt idx="6" formatCode="0%">
                  <c:v>0.26355134066631952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8B-4EE0-95EF-48BA12AA538E}"/>
            </c:ext>
          </c:extLst>
        </c:ser>
        <c:ser>
          <c:idx val="5"/>
          <c:order val="5"/>
          <c:tx>
            <c:strRef>
              <c:f>'Alap ábrák országok'!$C$39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országok'!$D$32:$J$33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országok'!$D$39:$J$39</c:f>
              <c:numCache>
                <c:formatCode>General</c:formatCode>
                <c:ptCount val="7"/>
                <c:pt idx="4" formatCode="0%">
                  <c:v>0.21441207026870535</c:v>
                </c:pt>
                <c:pt idx="5" formatCode="0%">
                  <c:v>0.52814888761532186</c:v>
                </c:pt>
                <c:pt idx="6" formatCode="0%">
                  <c:v>0.25743448935637631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8B-4EE0-95EF-48BA12AA5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2312712"/>
        <c:axId val="752312384"/>
      </c:lineChart>
      <c:catAx>
        <c:axId val="75231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2312384"/>
        <c:crosses val="autoZero"/>
        <c:auto val="1"/>
        <c:lblAlgn val="ctr"/>
        <c:lblOffset val="100"/>
        <c:noMultiLvlLbl val="0"/>
      </c:catAx>
      <c:valAx>
        <c:axId val="75231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2312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'Alap ábrák országok'!$B$57</c:f>
          <c:strCache>
            <c:ptCount val="1"/>
            <c:pt idx="0">
              <c:v>G7 országok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'Alap ábrák országok'!$C$62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'Alap ábrák országok'!$D$58:$J$59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országok'!$D$62:$J$62</c:f>
              <c:numCache>
                <c:formatCode>0%</c:formatCode>
                <c:ptCount val="7"/>
                <c:pt idx="3">
                  <c:v>0.53283942063539103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1-4139-BEC1-987CB18EF957}"/>
            </c:ext>
          </c:extLst>
        </c:ser>
        <c:ser>
          <c:idx val="3"/>
          <c:order val="3"/>
          <c:tx>
            <c:strRef>
              <c:f>'Alap ábrák országok'!$C$63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'Alap ábrák országok'!$D$58:$J$59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országok'!$D$63:$J$63</c:f>
              <c:numCache>
                <c:formatCode>0%</c:formatCode>
                <c:ptCount val="7"/>
                <c:pt idx="3">
                  <c:v>0.5296336064625089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1-4139-BEC1-987CB18E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2312712"/>
        <c:axId val="752312384"/>
      </c:barChart>
      <c:lineChart>
        <c:grouping val="standard"/>
        <c:varyColors val="0"/>
        <c:ser>
          <c:idx val="0"/>
          <c:order val="0"/>
          <c:tx>
            <c:strRef>
              <c:f>'Alap ábrák országok'!$C$60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országok'!$D$58:$J$59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országok'!$D$60:$J$60</c:f>
              <c:numCache>
                <c:formatCode>0%</c:formatCode>
                <c:ptCount val="7"/>
                <c:pt idx="0">
                  <c:v>0.48826138753988019</c:v>
                </c:pt>
                <c:pt idx="1">
                  <c:v>0.45005191361109487</c:v>
                </c:pt>
                <c:pt idx="2">
                  <c:v>0.66878294052176623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1-4139-BEC1-987CB18EF957}"/>
            </c:ext>
          </c:extLst>
        </c:ser>
        <c:ser>
          <c:idx val="1"/>
          <c:order val="1"/>
          <c:tx>
            <c:strRef>
              <c:f>'Alap ábrák országok'!$C$61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országok'!$D$58:$J$59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országok'!$D$61:$J$61</c:f>
              <c:numCache>
                <c:formatCode>0%</c:formatCode>
                <c:ptCount val="7"/>
                <c:pt idx="0">
                  <c:v>0.47166287334972234</c:v>
                </c:pt>
                <c:pt idx="1">
                  <c:v>0.4530678912563505</c:v>
                </c:pt>
                <c:pt idx="2">
                  <c:v>0.65427178702988242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81-4139-BEC1-987CB18EF957}"/>
            </c:ext>
          </c:extLst>
        </c:ser>
        <c:ser>
          <c:idx val="4"/>
          <c:order val="4"/>
          <c:tx>
            <c:strRef>
              <c:f>'Alap ábrák országok'!$C$64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országok'!$D$58:$J$59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országok'!$D$64:$J$64</c:f>
              <c:numCache>
                <c:formatCode>General</c:formatCode>
                <c:ptCount val="7"/>
                <c:pt idx="4" formatCode="0%">
                  <c:v>0.25620852872874778</c:v>
                </c:pt>
                <c:pt idx="5" formatCode="0%">
                  <c:v>0.33004074994012583</c:v>
                </c:pt>
                <c:pt idx="6" formatCode="0%">
                  <c:v>0.41375038845234824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81-4139-BEC1-987CB18EF957}"/>
            </c:ext>
          </c:extLst>
        </c:ser>
        <c:ser>
          <c:idx val="5"/>
          <c:order val="5"/>
          <c:tx>
            <c:strRef>
              <c:f>'Alap ábrák országok'!$C$65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országok'!$D$58:$J$59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országok'!$D$65:$J$65</c:f>
              <c:numCache>
                <c:formatCode>General</c:formatCode>
                <c:ptCount val="7"/>
                <c:pt idx="4" formatCode="0%">
                  <c:v>0.20141957924409787</c:v>
                </c:pt>
                <c:pt idx="5" formatCode="0%">
                  <c:v>0.35431260238130069</c:v>
                </c:pt>
                <c:pt idx="6" formatCode="0%">
                  <c:v>0.44426761294789241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81-4139-BEC1-987CB18E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2312712"/>
        <c:axId val="752312384"/>
      </c:lineChart>
      <c:catAx>
        <c:axId val="75231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2312384"/>
        <c:crosses val="autoZero"/>
        <c:auto val="1"/>
        <c:lblAlgn val="ctr"/>
        <c:lblOffset val="100"/>
        <c:noMultiLvlLbl val="0"/>
      </c:catAx>
      <c:valAx>
        <c:axId val="75231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2312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'Alap ábrák országok'!$B$83</c:f>
          <c:strCache>
            <c:ptCount val="1"/>
            <c:pt idx="0">
              <c:v>I7 országok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'Alap ábrák országok'!$C$88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'Alap ábrák országok'!$D$84:$J$85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országok'!$D$88:$J$88</c:f>
              <c:numCache>
                <c:formatCode>0%</c:formatCode>
                <c:ptCount val="7"/>
                <c:pt idx="3">
                  <c:v>0.44587111334851448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C-4A48-B4AF-FA5F121A9432}"/>
            </c:ext>
          </c:extLst>
        </c:ser>
        <c:ser>
          <c:idx val="3"/>
          <c:order val="3"/>
          <c:tx>
            <c:strRef>
              <c:f>'Alap ábrák országok'!$C$89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'Alap ábrák országok'!$D$84:$J$85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országok'!$D$89:$J$89</c:f>
              <c:numCache>
                <c:formatCode>0%</c:formatCode>
                <c:ptCount val="7"/>
                <c:pt idx="3">
                  <c:v>0.37808902297875419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FC-4A48-B4AF-FA5F121A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2312712"/>
        <c:axId val="752312384"/>
      </c:barChart>
      <c:lineChart>
        <c:grouping val="standard"/>
        <c:varyColors val="0"/>
        <c:ser>
          <c:idx val="0"/>
          <c:order val="0"/>
          <c:tx>
            <c:strRef>
              <c:f>'Alap ábrák országok'!$C$86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országok'!$D$84:$J$85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országok'!$D$86:$J$86</c:f>
              <c:numCache>
                <c:formatCode>0%</c:formatCode>
                <c:ptCount val="7"/>
                <c:pt idx="0">
                  <c:v>0.38407931630869074</c:v>
                </c:pt>
                <c:pt idx="1">
                  <c:v>0.42711365353539077</c:v>
                </c:pt>
                <c:pt idx="2">
                  <c:v>0.62224833670125601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C-4A48-B4AF-FA5F121A9432}"/>
            </c:ext>
          </c:extLst>
        </c:ser>
        <c:ser>
          <c:idx val="1"/>
          <c:order val="1"/>
          <c:tx>
            <c:strRef>
              <c:f>'Alap ábrák országok'!$C$87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országok'!$D$84:$J$85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országok'!$D$87:$J$87</c:f>
              <c:numCache>
                <c:formatCode>0%</c:formatCode>
                <c:ptCount val="7"/>
                <c:pt idx="0">
                  <c:v>0.33489273989566792</c:v>
                </c:pt>
                <c:pt idx="1">
                  <c:v>0.36643034487599468</c:v>
                </c:pt>
                <c:pt idx="2">
                  <c:v>0.60437682837624651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FC-4A48-B4AF-FA5F121A9432}"/>
            </c:ext>
          </c:extLst>
        </c:ser>
        <c:ser>
          <c:idx val="4"/>
          <c:order val="4"/>
          <c:tx>
            <c:strRef>
              <c:f>'Alap ábrák országok'!$C$90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országok'!$D$84:$J$85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országok'!$D$90:$J$90</c:f>
              <c:numCache>
                <c:formatCode>General</c:formatCode>
                <c:ptCount val="7"/>
                <c:pt idx="4" formatCode="0%">
                  <c:v>0.3096237443810026</c:v>
                </c:pt>
                <c:pt idx="5" formatCode="0%">
                  <c:v>0.44559745869534956</c:v>
                </c:pt>
                <c:pt idx="6" formatCode="0%">
                  <c:v>0.24477689392111901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FC-4A48-B4AF-FA5F121A9432}"/>
            </c:ext>
          </c:extLst>
        </c:ser>
        <c:ser>
          <c:idx val="5"/>
          <c:order val="5"/>
          <c:tx>
            <c:strRef>
              <c:f>'Alap ábrák országok'!$C$91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'Alap ábrák országok'!$D$84:$J$85</c:f>
              <c:multiLvlStrCache>
                <c:ptCount val="7"/>
                <c:lvl>
                  <c:pt idx="0">
                    <c:v>Upstream ágazatok</c:v>
                  </c:pt>
                  <c:pt idx="1">
                    <c:v>Gyártási ágazatok</c:v>
                  </c:pt>
                  <c:pt idx="2">
                    <c:v>Downstream ágazatok</c:v>
                  </c:pt>
                  <c:pt idx="3">
                    <c:v>Ágazatok együttesen</c:v>
                  </c:pt>
                  <c:pt idx="4">
                    <c:v>Upstream ágazatok</c:v>
                  </c:pt>
                  <c:pt idx="5">
                    <c:v>Gyártási ágazatok</c:v>
                  </c:pt>
                  <c:pt idx="6">
                    <c:v>Ágazatok együttesen</c:v>
                  </c:pt>
                </c:lvl>
                <c:lvl>
                  <c:pt idx="0">
                    <c:v>Hozzáadott érték tartalom (csop. HÉ tartalma a csop. teljes kibocsátásának százalékában)</c:v>
                  </c:pt>
                  <c:pt idx="4">
                    <c:v>Hozzáadott érték hányad (a csoport HÉ-e az összes HÉ százalékában)</c:v>
                  </c:pt>
                </c:lvl>
              </c:multiLvlStrCache>
            </c:multiLvlStrRef>
          </c:cat>
          <c:val>
            <c:numRef>
              <c:f>'Alap ábrák országok'!$D$91:$J$91</c:f>
              <c:numCache>
                <c:formatCode>General</c:formatCode>
                <c:ptCount val="7"/>
                <c:pt idx="4" formatCode="0%">
                  <c:v>0.44706492035094364</c:v>
                </c:pt>
                <c:pt idx="5" formatCode="0%">
                  <c:v>0.36767718330077298</c:v>
                </c:pt>
                <c:pt idx="6" formatCode="0%">
                  <c:v>0.18525751212798866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FC-4A48-B4AF-FA5F121A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2312712"/>
        <c:axId val="752312384"/>
      </c:lineChart>
      <c:catAx>
        <c:axId val="75231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2312384"/>
        <c:crosses val="autoZero"/>
        <c:auto val="1"/>
        <c:lblAlgn val="ctr"/>
        <c:lblOffset val="100"/>
        <c:noMultiLvlLbl val="0"/>
      </c:catAx>
      <c:valAx>
        <c:axId val="75231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2312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'Alap ábrák - együtt'!$D$69</c:f>
          <c:strCache>
            <c:ptCount val="1"/>
            <c:pt idx="0">
              <c:v>A gyártási ágazatok hozzáadott érték tartalma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'Alap ábrák - együtt'!$C$73</c:f>
              <c:strCache>
                <c:ptCount val="1"/>
                <c:pt idx="0">
                  <c:v>Hozzáadott érték tartalom: Br. HÉ a teljes kibocsátás százalékában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'Alap ábrák - együtt'!$D$72:$BA$72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együtt'!$D$73:$BA$73</c:f>
              <c:numCache>
                <c:formatCode>0%</c:formatCode>
                <c:ptCount val="50"/>
                <c:pt idx="0">
                  <c:v>0.25201710458562687</c:v>
                </c:pt>
                <c:pt idx="1">
                  <c:v>0.50787888999900932</c:v>
                </c:pt>
                <c:pt idx="2">
                  <c:v>0.42966576142955809</c:v>
                </c:pt>
                <c:pt idx="3">
                  <c:v>0.4916478296016295</c:v>
                </c:pt>
                <c:pt idx="4">
                  <c:v>0.3756562650558859</c:v>
                </c:pt>
                <c:pt idx="5">
                  <c:v>0.3900875238015391</c:v>
                </c:pt>
                <c:pt idx="6">
                  <c:v>0.38769666356821719</c:v>
                </c:pt>
                <c:pt idx="7">
                  <c:v>0.35912337767874492</c:v>
                </c:pt>
                <c:pt idx="8">
                  <c:v>0.4058440694661673</c:v>
                </c:pt>
                <c:pt idx="9">
                  <c:v>0.39104336715040217</c:v>
                </c:pt>
                <c:pt idx="10">
                  <c:v>0.45437820461656986</c:v>
                </c:pt>
                <c:pt idx="11">
                  <c:v>0.46241007909712067</c:v>
                </c:pt>
                <c:pt idx="12">
                  <c:v>0.32541019964571821</c:v>
                </c:pt>
                <c:pt idx="13">
                  <c:v>0.33212618579747449</c:v>
                </c:pt>
                <c:pt idx="14">
                  <c:v>0.43522579192052013</c:v>
                </c:pt>
                <c:pt idx="15">
                  <c:v>0.37890561186853444</c:v>
                </c:pt>
                <c:pt idx="16">
                  <c:v>0.47146867760488931</c:v>
                </c:pt>
                <c:pt idx="17">
                  <c:v>0.31825322271595213</c:v>
                </c:pt>
                <c:pt idx="18">
                  <c:v>0.35161827269951162</c:v>
                </c:pt>
                <c:pt idx="19">
                  <c:v>0.33869398729650152</c:v>
                </c:pt>
                <c:pt idx="20">
                  <c:v>0.37858232675729797</c:v>
                </c:pt>
                <c:pt idx="21">
                  <c:v>0.27202922259557794</c:v>
                </c:pt>
                <c:pt idx="22">
                  <c:v>0.3593618710831506</c:v>
                </c:pt>
                <c:pt idx="23">
                  <c:v>0.40202304334211447</c:v>
                </c:pt>
                <c:pt idx="24">
                  <c:v>0.42997300836205726</c:v>
                </c:pt>
                <c:pt idx="25">
                  <c:v>0.38358049121317989</c:v>
                </c:pt>
                <c:pt idx="26">
                  <c:v>0.36713601972995541</c:v>
                </c:pt>
                <c:pt idx="27">
                  <c:v>0.35297038160778432</c:v>
                </c:pt>
                <c:pt idx="28">
                  <c:v>0.44819250413518813</c:v>
                </c:pt>
                <c:pt idx="29">
                  <c:v>0.39600086724089401</c:v>
                </c:pt>
                <c:pt idx="30">
                  <c:v>0.51633365447264867</c:v>
                </c:pt>
                <c:pt idx="31">
                  <c:v>0.41860958079920874</c:v>
                </c:pt>
                <c:pt idx="32">
                  <c:v>0.33890352511058053</c:v>
                </c:pt>
                <c:pt idx="33">
                  <c:v>0.42458417473121984</c:v>
                </c:pt>
                <c:pt idx="34">
                  <c:v>0.41240169473926874</c:v>
                </c:pt>
                <c:pt idx="35">
                  <c:v>0.42625584170856151</c:v>
                </c:pt>
                <c:pt idx="36">
                  <c:v>0.40149078967289126</c:v>
                </c:pt>
                <c:pt idx="37">
                  <c:v>0.54167373984213452</c:v>
                </c:pt>
                <c:pt idx="38">
                  <c:v>0.31677909997654091</c:v>
                </c:pt>
                <c:pt idx="39">
                  <c:v>0.46832710208672224</c:v>
                </c:pt>
                <c:pt idx="40">
                  <c:v>0.29685421184528332</c:v>
                </c:pt>
                <c:pt idx="41">
                  <c:v>0.40197107209760907</c:v>
                </c:pt>
                <c:pt idx="42">
                  <c:v>0.493558837322007</c:v>
                </c:pt>
                <c:pt idx="43">
                  <c:v>0.45850284213988701</c:v>
                </c:pt>
                <c:pt idx="44">
                  <c:v>0.3922578437919737</c:v>
                </c:pt>
                <c:pt idx="45">
                  <c:v>0.39149553069847598</c:v>
                </c:pt>
                <c:pt idx="46">
                  <c:v>0.33890763610888319</c:v>
                </c:pt>
                <c:pt idx="47">
                  <c:v>0.46893102188117453</c:v>
                </c:pt>
                <c:pt idx="48">
                  <c:v>0.3995927654192683</c:v>
                </c:pt>
                <c:pt idx="49">
                  <c:v>0.39697942862706137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F-4B2E-A125-B35E939C1958}"/>
            </c:ext>
          </c:extLst>
        </c:ser>
        <c:ser>
          <c:idx val="2"/>
          <c:order val="2"/>
          <c:tx>
            <c:strRef>
              <c:f>'Alap ábrák - együtt'!$C$76</c:f>
              <c:strCache>
                <c:ptCount val="1"/>
                <c:pt idx="0">
                  <c:v>Az ágazatcsoport súlya a hozzáadott érték termelésében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'Alap ábrák - együtt'!$D$72:$BA$72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együtt'!$D$76:$BA$76</c:f>
              <c:numCache>
                <c:formatCode>0%</c:formatCode>
                <c:ptCount val="50"/>
                <c:pt idx="0">
                  <c:v>0.64144086590632821</c:v>
                </c:pt>
                <c:pt idx="1">
                  <c:v>0.56248623563106037</c:v>
                </c:pt>
                <c:pt idx="2">
                  <c:v>0.50234617843954343</c:v>
                </c:pt>
                <c:pt idx="3">
                  <c:v>0.36266879470345731</c:v>
                </c:pt>
                <c:pt idx="4">
                  <c:v>0.51953287038845242</c:v>
                </c:pt>
                <c:pt idx="5">
                  <c:v>0.43562753045120189</c:v>
                </c:pt>
                <c:pt idx="6">
                  <c:v>0.43223468672376486</c:v>
                </c:pt>
                <c:pt idx="7">
                  <c:v>0.32561104860624346</c:v>
                </c:pt>
                <c:pt idx="8">
                  <c:v>0.45411706952705011</c:v>
                </c:pt>
                <c:pt idx="9">
                  <c:v>0.30453100453624243</c:v>
                </c:pt>
                <c:pt idx="10">
                  <c:v>0.57537972815501393</c:v>
                </c:pt>
                <c:pt idx="11">
                  <c:v>0.42854624089739912</c:v>
                </c:pt>
                <c:pt idx="12">
                  <c:v>0.43915179691829948</c:v>
                </c:pt>
                <c:pt idx="13">
                  <c:v>0.28755487636020699</c:v>
                </c:pt>
                <c:pt idx="14">
                  <c:v>0.38485884130274461</c:v>
                </c:pt>
                <c:pt idx="15">
                  <c:v>0.28795913605297252</c:v>
                </c:pt>
                <c:pt idx="16">
                  <c:v>0.28808571602548666</c:v>
                </c:pt>
                <c:pt idx="17">
                  <c:v>0.23158749780492269</c:v>
                </c:pt>
                <c:pt idx="18">
                  <c:v>0.29977439560485236</c:v>
                </c:pt>
                <c:pt idx="19">
                  <c:v>0.38497508036482847</c:v>
                </c:pt>
                <c:pt idx="20">
                  <c:v>0.44246043201418689</c:v>
                </c:pt>
                <c:pt idx="21">
                  <c:v>0.5994824379079543</c:v>
                </c:pt>
                <c:pt idx="22">
                  <c:v>0.41507867992214209</c:v>
                </c:pt>
                <c:pt idx="23">
                  <c:v>0.56183879721595209</c:v>
                </c:pt>
                <c:pt idx="24">
                  <c:v>0.42562197834148768</c:v>
                </c:pt>
                <c:pt idx="25">
                  <c:v>0.58968822991005665</c:v>
                </c:pt>
                <c:pt idx="26">
                  <c:v>0.62854928085989648</c:v>
                </c:pt>
                <c:pt idx="27">
                  <c:v>0.31639046241244617</c:v>
                </c:pt>
                <c:pt idx="28">
                  <c:v>0.58461905100396716</c:v>
                </c:pt>
                <c:pt idx="29">
                  <c:v>0.2585657410264991</c:v>
                </c:pt>
                <c:pt idx="30">
                  <c:v>0.58416125950030329</c:v>
                </c:pt>
                <c:pt idx="31">
                  <c:v>0.54886783259354466</c:v>
                </c:pt>
                <c:pt idx="32">
                  <c:v>0.54399693695722429</c:v>
                </c:pt>
                <c:pt idx="33">
                  <c:v>0.49161842713903758</c:v>
                </c:pt>
                <c:pt idx="34">
                  <c:v>0.60619787494638455</c:v>
                </c:pt>
                <c:pt idx="35">
                  <c:v>0.46276485174858273</c:v>
                </c:pt>
                <c:pt idx="36">
                  <c:v>0.43849068730996199</c:v>
                </c:pt>
                <c:pt idx="37">
                  <c:v>0.40523698497507343</c:v>
                </c:pt>
                <c:pt idx="38">
                  <c:v>0.49833254380408565</c:v>
                </c:pt>
                <c:pt idx="39">
                  <c:v>0.41859383387946264</c:v>
                </c:pt>
                <c:pt idx="40">
                  <c:v>0.29009624285838498</c:v>
                </c:pt>
                <c:pt idx="41">
                  <c:v>0.35565684677918302</c:v>
                </c:pt>
                <c:pt idx="42">
                  <c:v>0.64174402675636855</c:v>
                </c:pt>
                <c:pt idx="43">
                  <c:v>0.35431260238130069</c:v>
                </c:pt>
                <c:pt idx="44">
                  <c:v>0.42150879450435547</c:v>
                </c:pt>
                <c:pt idx="45">
                  <c:v>0.52814888761532186</c:v>
                </c:pt>
                <c:pt idx="46">
                  <c:v>0.26363185530294464</c:v>
                </c:pt>
                <c:pt idx="47">
                  <c:v>0.41176648550995831</c:v>
                </c:pt>
                <c:pt idx="48">
                  <c:v>0.49676910517099582</c:v>
                </c:pt>
                <c:pt idx="49">
                  <c:v>0.38055934115661677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F-4B2E-A125-B35E939C1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88718760"/>
        <c:axId val="488719416"/>
      </c:barChart>
      <c:lineChart>
        <c:grouping val="standard"/>
        <c:varyColors val="0"/>
        <c:ser>
          <c:idx val="1"/>
          <c:order val="1"/>
          <c:tx>
            <c:strRef>
              <c:f>'Alap ábrák - együtt'!$C$74</c:f>
              <c:strCache>
                <c:ptCount val="1"/>
                <c:pt idx="0">
                  <c:v>Hozzáadott érték tartalom változásának trendje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'Alap ábrák - együtt'!$D$72:$BA$72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együtt'!$D$74:$AT$74</c:f>
              <c:numCache>
                <c:formatCode>0%</c:formatCode>
                <c:ptCount val="43"/>
                <c:pt idx="0">
                  <c:v>0.38638817562974836</c:v>
                </c:pt>
                <c:pt idx="1">
                  <c:v>0.38693308437171103</c:v>
                </c:pt>
                <c:pt idx="2">
                  <c:v>0.38747799311367365</c:v>
                </c:pt>
                <c:pt idx="3">
                  <c:v>0.38802290185563632</c:v>
                </c:pt>
                <c:pt idx="4">
                  <c:v>0.38856781059759893</c:v>
                </c:pt>
                <c:pt idx="5">
                  <c:v>0.3891127193395616</c:v>
                </c:pt>
                <c:pt idx="6">
                  <c:v>0.38965762808152421</c:v>
                </c:pt>
                <c:pt idx="7">
                  <c:v>0.39020253682348688</c:v>
                </c:pt>
                <c:pt idx="8">
                  <c:v>0.39074744556544949</c:v>
                </c:pt>
                <c:pt idx="9">
                  <c:v>0.39129235430741216</c:v>
                </c:pt>
                <c:pt idx="10">
                  <c:v>0.39183726304937483</c:v>
                </c:pt>
                <c:pt idx="11">
                  <c:v>0.39238217179133744</c:v>
                </c:pt>
                <c:pt idx="12">
                  <c:v>0.39292708053330011</c:v>
                </c:pt>
                <c:pt idx="13">
                  <c:v>0.39347198927526272</c:v>
                </c:pt>
                <c:pt idx="14">
                  <c:v>0.39401689801722539</c:v>
                </c:pt>
                <c:pt idx="15">
                  <c:v>0.39456180675918801</c:v>
                </c:pt>
                <c:pt idx="16">
                  <c:v>0.39510671550115067</c:v>
                </c:pt>
                <c:pt idx="17">
                  <c:v>0.39565162424311329</c:v>
                </c:pt>
                <c:pt idx="18">
                  <c:v>0.39619653298507596</c:v>
                </c:pt>
                <c:pt idx="19">
                  <c:v>0.39674144172703857</c:v>
                </c:pt>
                <c:pt idx="20">
                  <c:v>0.39728635046900124</c:v>
                </c:pt>
                <c:pt idx="21">
                  <c:v>0.39783125921096385</c:v>
                </c:pt>
                <c:pt idx="22">
                  <c:v>0.39837616795292652</c:v>
                </c:pt>
                <c:pt idx="23">
                  <c:v>0.39892107669488919</c:v>
                </c:pt>
                <c:pt idx="24">
                  <c:v>0.3994659854368518</c:v>
                </c:pt>
                <c:pt idx="25">
                  <c:v>0.40001089417881447</c:v>
                </c:pt>
                <c:pt idx="26">
                  <c:v>0.40055580292077708</c:v>
                </c:pt>
                <c:pt idx="27">
                  <c:v>0.40110071166273975</c:v>
                </c:pt>
                <c:pt idx="28">
                  <c:v>0.40164562040470236</c:v>
                </c:pt>
                <c:pt idx="29">
                  <c:v>0.40219052914666503</c:v>
                </c:pt>
                <c:pt idx="30">
                  <c:v>0.40273543788862765</c:v>
                </c:pt>
                <c:pt idx="31">
                  <c:v>0.40328034663059031</c:v>
                </c:pt>
                <c:pt idx="32">
                  <c:v>0.40382525537255298</c:v>
                </c:pt>
                <c:pt idx="33">
                  <c:v>0.4043701641145156</c:v>
                </c:pt>
                <c:pt idx="34">
                  <c:v>0.40491507285647821</c:v>
                </c:pt>
                <c:pt idx="35">
                  <c:v>0.40545998159844088</c:v>
                </c:pt>
                <c:pt idx="36">
                  <c:v>0.40600489034040355</c:v>
                </c:pt>
                <c:pt idx="37">
                  <c:v>0.40654979908236616</c:v>
                </c:pt>
                <c:pt idx="38">
                  <c:v>0.40709470782432883</c:v>
                </c:pt>
                <c:pt idx="39">
                  <c:v>0.40763961656629144</c:v>
                </c:pt>
                <c:pt idx="40">
                  <c:v>0.40818452530825411</c:v>
                </c:pt>
                <c:pt idx="41">
                  <c:v>0.40872943405021672</c:v>
                </c:pt>
                <c:pt idx="42">
                  <c:v>0.40927434279217939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3F-4B2E-A125-B35E939C1958}"/>
            </c:ext>
          </c:extLst>
        </c:ser>
        <c:ser>
          <c:idx val="3"/>
          <c:order val="3"/>
          <c:tx>
            <c:strRef>
              <c:f>'Alap ábrák - együtt'!$C$77</c:f>
              <c:strCache>
                <c:ptCount val="1"/>
                <c:pt idx="0">
                  <c:v>A hozzáadott érték termelés súlyának változása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'Alap ábrák - együtt'!$D$72:$BA$72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együtt'!$D$77:$BA$77</c:f>
              <c:numCache>
                <c:formatCode>0%</c:formatCode>
                <c:ptCount val="50"/>
                <c:pt idx="0">
                  <c:v>0.43015651364767427</c:v>
                </c:pt>
                <c:pt idx="1">
                  <c:v>0.43099792333473103</c:v>
                </c:pt>
                <c:pt idx="2">
                  <c:v>0.43183933302178779</c:v>
                </c:pt>
                <c:pt idx="3">
                  <c:v>0.43268074270884455</c:v>
                </c:pt>
                <c:pt idx="4">
                  <c:v>0.43352215239590131</c:v>
                </c:pt>
                <c:pt idx="5">
                  <c:v>0.43436356208295812</c:v>
                </c:pt>
                <c:pt idx="6">
                  <c:v>0.43520497177001488</c:v>
                </c:pt>
                <c:pt idx="7">
                  <c:v>0.43604638145707164</c:v>
                </c:pt>
                <c:pt idx="8">
                  <c:v>0.4368877911441284</c:v>
                </c:pt>
                <c:pt idx="9">
                  <c:v>0.43772920083118516</c:v>
                </c:pt>
                <c:pt idx="10">
                  <c:v>0.43857061051824192</c:v>
                </c:pt>
                <c:pt idx="11">
                  <c:v>0.43941202020529874</c:v>
                </c:pt>
                <c:pt idx="12">
                  <c:v>0.4402534298923555</c:v>
                </c:pt>
                <c:pt idx="13">
                  <c:v>0.44109483957941226</c:v>
                </c:pt>
                <c:pt idx="14">
                  <c:v>0.44193624926646902</c:v>
                </c:pt>
                <c:pt idx="15">
                  <c:v>0.44277765895352578</c:v>
                </c:pt>
                <c:pt idx="16">
                  <c:v>0.44361906864058254</c:v>
                </c:pt>
                <c:pt idx="17">
                  <c:v>0.44446047832763935</c:v>
                </c:pt>
                <c:pt idx="18">
                  <c:v>0.44530188801469611</c:v>
                </c:pt>
                <c:pt idx="19">
                  <c:v>0.44614329770175287</c:v>
                </c:pt>
                <c:pt idx="20">
                  <c:v>0.44698470738880963</c:v>
                </c:pt>
                <c:pt idx="21">
                  <c:v>0.44782611707586639</c:v>
                </c:pt>
                <c:pt idx="22">
                  <c:v>0.44866752676292315</c:v>
                </c:pt>
                <c:pt idx="23">
                  <c:v>0.44950893644997991</c:v>
                </c:pt>
                <c:pt idx="24">
                  <c:v>0.45035034613703673</c:v>
                </c:pt>
                <c:pt idx="25">
                  <c:v>0.45119175582409349</c:v>
                </c:pt>
                <c:pt idx="26">
                  <c:v>0.45203316551115025</c:v>
                </c:pt>
                <c:pt idx="27">
                  <c:v>0.45287457519820701</c:v>
                </c:pt>
                <c:pt idx="28">
                  <c:v>0.45371598488526377</c:v>
                </c:pt>
                <c:pt idx="29">
                  <c:v>0.45455739457232058</c:v>
                </c:pt>
                <c:pt idx="30">
                  <c:v>0.45539880425937734</c:v>
                </c:pt>
                <c:pt idx="31">
                  <c:v>0.4562402139464341</c:v>
                </c:pt>
                <c:pt idx="32">
                  <c:v>0.45708162363349086</c:v>
                </c:pt>
                <c:pt idx="33">
                  <c:v>0.45792303332054762</c:v>
                </c:pt>
                <c:pt idx="34">
                  <c:v>0.45876444300760444</c:v>
                </c:pt>
                <c:pt idx="35">
                  <c:v>0.45960585269466114</c:v>
                </c:pt>
                <c:pt idx="36">
                  <c:v>0.46044726238171796</c:v>
                </c:pt>
                <c:pt idx="37">
                  <c:v>0.46128867206877472</c:v>
                </c:pt>
                <c:pt idx="38">
                  <c:v>0.46213008175583148</c:v>
                </c:pt>
                <c:pt idx="39">
                  <c:v>0.46297149144288824</c:v>
                </c:pt>
                <c:pt idx="40">
                  <c:v>0.463812901129945</c:v>
                </c:pt>
                <c:pt idx="41">
                  <c:v>0.46465431081700181</c:v>
                </c:pt>
                <c:pt idx="42">
                  <c:v>0.46549572050405857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3F-4B2E-A125-B35E939C1958}"/>
            </c:ext>
          </c:extLst>
        </c:ser>
        <c:ser>
          <c:idx val="4"/>
          <c:order val="4"/>
          <c:tx>
            <c:strRef>
              <c:f>'Alap ábrák - együtt'!$C$75</c:f>
              <c:strCache>
                <c:ptCount val="1"/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'Alap ábrák - együtt'!$D$72:$BA$72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együtt'!$D$75:$BA$75</c:f>
              <c:numCache>
                <c:formatCode>0%</c:formatCode>
                <c:ptCount val="50"/>
                <c:pt idx="43">
                  <c:v>0.41657367832037373</c:v>
                </c:pt>
                <c:pt idx="44">
                  <c:v>0.41327136024533129</c:v>
                </c:pt>
                <c:pt idx="45">
                  <c:v>0.40996904217028879</c:v>
                </c:pt>
                <c:pt idx="46">
                  <c:v>0.40666672409524629</c:v>
                </c:pt>
                <c:pt idx="47">
                  <c:v>0.40336440602020385</c:v>
                </c:pt>
                <c:pt idx="48">
                  <c:v>0.4000620879451614</c:v>
                </c:pt>
                <c:pt idx="49">
                  <c:v>0.39675976987011891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3F-4B2E-A125-B35E939C1958}"/>
            </c:ext>
          </c:extLst>
        </c:ser>
        <c:ser>
          <c:idx val="5"/>
          <c:order val="5"/>
          <c:tx>
            <c:strRef>
              <c:f>'Alap ábrák - együtt'!$C$77</c:f>
              <c:strCache>
                <c:ptCount val="1"/>
                <c:pt idx="0">
                  <c:v>A hozzáadott érték termelés súlyának változása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'Alap ábrák - együtt'!$D$78:$BA$78</c:f>
              <c:numCache>
                <c:formatCode>0%</c:formatCode>
                <c:ptCount val="50"/>
                <c:pt idx="43">
                  <c:v>0.39600546356801347</c:v>
                </c:pt>
                <c:pt idx="44">
                  <c:v>0.40003683626636577</c:v>
                </c:pt>
                <c:pt idx="45">
                  <c:v>0.40406820896471812</c:v>
                </c:pt>
                <c:pt idx="46">
                  <c:v>0.40809958166307048</c:v>
                </c:pt>
                <c:pt idx="47">
                  <c:v>0.41213095436142283</c:v>
                </c:pt>
                <c:pt idx="48">
                  <c:v>0.41616232705977513</c:v>
                </c:pt>
                <c:pt idx="49">
                  <c:v>0.42019369975812748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3F-4B2E-A125-B35E939C1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18760"/>
        <c:axId val="488719416"/>
      </c:lineChart>
      <c:catAx>
        <c:axId val="48871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88719416"/>
        <c:crosses val="autoZero"/>
        <c:auto val="1"/>
        <c:lblAlgn val="ctr"/>
        <c:lblOffset val="100"/>
        <c:noMultiLvlLbl val="0"/>
      </c:catAx>
      <c:valAx>
        <c:axId val="48871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88718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216414756305143E-2"/>
          <c:y val="0.89473783904582516"/>
          <c:w val="0.76838470450168628"/>
          <c:h val="7.5191941253973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'Alap ábrák - együtt'!$D$115</c:f>
          <c:strCache>
            <c:ptCount val="1"/>
            <c:pt idx="0">
              <c:v>A downstream ágazatok hozzáadott érték tartalma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'Alap ábrák - együtt'!$C$119</c:f>
              <c:strCache>
                <c:ptCount val="1"/>
                <c:pt idx="0">
                  <c:v>Hozzáadott érték tartalom: Br. HÉ a teljes kibocsátás százalékában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'Alap ábrák - együtt'!$D$118:$BA$118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együtt'!$D$119:$BA$119</c:f>
              <c:numCache>
                <c:formatCode>0%</c:formatCode>
                <c:ptCount val="50"/>
                <c:pt idx="0">
                  <c:v>0.70705618307328266</c:v>
                </c:pt>
                <c:pt idx="1">
                  <c:v>0.69068732449591452</c:v>
                </c:pt>
                <c:pt idx="2">
                  <c:v>0.67477922688401037</c:v>
                </c:pt>
                <c:pt idx="3">
                  <c:v>0.64657322200597389</c:v>
                </c:pt>
                <c:pt idx="4">
                  <c:v>0.66732401590799295</c:v>
                </c:pt>
                <c:pt idx="5">
                  <c:v>0.60706431950213824</c:v>
                </c:pt>
                <c:pt idx="6">
                  <c:v>0.66963695579420779</c:v>
                </c:pt>
                <c:pt idx="7">
                  <c:v>0.65464303667774182</c:v>
                </c:pt>
                <c:pt idx="8">
                  <c:v>0.68166080544143637</c:v>
                </c:pt>
                <c:pt idx="9">
                  <c:v>0.64449432491755598</c:v>
                </c:pt>
                <c:pt idx="10">
                  <c:v>0.65565216286873362</c:v>
                </c:pt>
                <c:pt idx="11">
                  <c:v>0.66846013732452414</c:v>
                </c:pt>
                <c:pt idx="12">
                  <c:v>0.67329365498706495</c:v>
                </c:pt>
                <c:pt idx="13">
                  <c:v>0.60430672905141058</c:v>
                </c:pt>
                <c:pt idx="14">
                  <c:v>0.609267345375061</c:v>
                </c:pt>
                <c:pt idx="15">
                  <c:v>0.70070529947642624</c:v>
                </c:pt>
                <c:pt idx="16">
                  <c:v>0.65067381190137863</c:v>
                </c:pt>
                <c:pt idx="17">
                  <c:v>0.68640800712697969</c:v>
                </c:pt>
                <c:pt idx="18">
                  <c:v>0.71582328842413911</c:v>
                </c:pt>
                <c:pt idx="19">
                  <c:v>0.6520006038322339</c:v>
                </c:pt>
                <c:pt idx="20">
                  <c:v>0.69476352264461916</c:v>
                </c:pt>
                <c:pt idx="21">
                  <c:v>0.58932629702028005</c:v>
                </c:pt>
                <c:pt idx="22">
                  <c:v>0.38666981510446297</c:v>
                </c:pt>
                <c:pt idx="23">
                  <c:v>0.61999666936848463</c:v>
                </c:pt>
                <c:pt idx="24">
                  <c:v>0.6506616191879967</c:v>
                </c:pt>
                <c:pt idx="25">
                  <c:v>0.59867892345545426</c:v>
                </c:pt>
                <c:pt idx="26">
                  <c:v>0.57060969566421493</c:v>
                </c:pt>
                <c:pt idx="27">
                  <c:v>0.70522819494003386</c:v>
                </c:pt>
                <c:pt idx="28">
                  <c:v>0.64224449354703972</c:v>
                </c:pt>
                <c:pt idx="29">
                  <c:v>0.67689223190724479</c:v>
                </c:pt>
                <c:pt idx="30">
                  <c:v>0.50574906869705016</c:v>
                </c:pt>
                <c:pt idx="31">
                  <c:v>0.62300903002703445</c:v>
                </c:pt>
                <c:pt idx="32">
                  <c:v>0.59907429324143613</c:v>
                </c:pt>
                <c:pt idx="33">
                  <c:v>0.66826900764538499</c:v>
                </c:pt>
                <c:pt idx="34">
                  <c:v>0.64184145428460071</c:v>
                </c:pt>
                <c:pt idx="35">
                  <c:v>0.59689943667902623</c:v>
                </c:pt>
                <c:pt idx="36">
                  <c:v>0.61853761847810718</c:v>
                </c:pt>
                <c:pt idx="37">
                  <c:v>0.6880574651075877</c:v>
                </c:pt>
                <c:pt idx="38">
                  <c:v>0.57588627871470821</c:v>
                </c:pt>
                <c:pt idx="39">
                  <c:v>0.69827765523597063</c:v>
                </c:pt>
                <c:pt idx="40">
                  <c:v>0.49202631330379487</c:v>
                </c:pt>
                <c:pt idx="41">
                  <c:v>0.56007575248693842</c:v>
                </c:pt>
                <c:pt idx="42">
                  <c:v>0.65595555070729705</c:v>
                </c:pt>
                <c:pt idx="43">
                  <c:v>0.65501738554950895</c:v>
                </c:pt>
                <c:pt idx="44">
                  <c:v>0.65384971922327306</c:v>
                </c:pt>
                <c:pt idx="45">
                  <c:v>0.54951395883328724</c:v>
                </c:pt>
                <c:pt idx="46">
                  <c:v>0.69687335171877074</c:v>
                </c:pt>
                <c:pt idx="47">
                  <c:v>0.66475896147170133</c:v>
                </c:pt>
                <c:pt idx="48">
                  <c:v>0.61302251656495155</c:v>
                </c:pt>
                <c:pt idx="49">
                  <c:v>0.58400198253496638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2-40F5-B51C-E226423E6AFF}"/>
            </c:ext>
          </c:extLst>
        </c:ser>
        <c:ser>
          <c:idx val="2"/>
          <c:order val="2"/>
          <c:tx>
            <c:strRef>
              <c:f>'Alap ábrák - együtt'!$C$122</c:f>
              <c:strCache>
                <c:ptCount val="1"/>
                <c:pt idx="0">
                  <c:v>Az ágazatcsoport súlya a hozzáadott érték termelésében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'Alap ábrák - együtt'!$D$118:$BA$118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együtt'!$D$122:$BA$122</c:f>
              <c:numCache>
                <c:formatCode>0%</c:formatCode>
                <c:ptCount val="50"/>
                <c:pt idx="0">
                  <c:v>0.18699531757853766</c:v>
                </c:pt>
                <c:pt idx="1">
                  <c:v>0.25426262359816487</c:v>
                </c:pt>
                <c:pt idx="2">
                  <c:v>0.32611977482559368</c:v>
                </c:pt>
                <c:pt idx="3">
                  <c:v>0.45082856762576085</c:v>
                </c:pt>
                <c:pt idx="4">
                  <c:v>0.30961128651041603</c:v>
                </c:pt>
                <c:pt idx="5">
                  <c:v>0.3622821473040585</c:v>
                </c:pt>
                <c:pt idx="6">
                  <c:v>0.40080773697198313</c:v>
                </c:pt>
                <c:pt idx="7">
                  <c:v>0.41453381311994525</c:v>
                </c:pt>
                <c:pt idx="8">
                  <c:v>0.38172009859456446</c:v>
                </c:pt>
                <c:pt idx="9">
                  <c:v>0.39666264554128672</c:v>
                </c:pt>
                <c:pt idx="10">
                  <c:v>0.2585322006362436</c:v>
                </c:pt>
                <c:pt idx="11">
                  <c:v>0.38587075138632709</c:v>
                </c:pt>
                <c:pt idx="12">
                  <c:v>0.33512871835318364</c:v>
                </c:pt>
                <c:pt idx="13">
                  <c:v>0.43657879876299027</c:v>
                </c:pt>
                <c:pt idx="14">
                  <c:v>0.42832419025538498</c:v>
                </c:pt>
                <c:pt idx="15">
                  <c:v>0.48063967338430874</c:v>
                </c:pt>
                <c:pt idx="16">
                  <c:v>0.47350972527806084</c:v>
                </c:pt>
                <c:pt idx="17">
                  <c:v>0.45591253323065378</c:v>
                </c:pt>
                <c:pt idx="18">
                  <c:v>0.48238349569357547</c:v>
                </c:pt>
                <c:pt idx="19">
                  <c:v>0.28491879709859169</c:v>
                </c:pt>
                <c:pt idx="20">
                  <c:v>0.37994427723518576</c:v>
                </c:pt>
                <c:pt idx="21">
                  <c:v>0.24667846098620494</c:v>
                </c:pt>
                <c:pt idx="22">
                  <c:v>0.34290404101101152</c:v>
                </c:pt>
                <c:pt idx="23">
                  <c:v>0.28214929329454819</c:v>
                </c:pt>
                <c:pt idx="24">
                  <c:v>0.48067111354542957</c:v>
                </c:pt>
                <c:pt idx="25">
                  <c:v>0.19095792158725683</c:v>
                </c:pt>
                <c:pt idx="26">
                  <c:v>0.17099515130336765</c:v>
                </c:pt>
                <c:pt idx="27">
                  <c:v>0.49439776317116557</c:v>
                </c:pt>
                <c:pt idx="28">
                  <c:v>0.34685180057809128</c:v>
                </c:pt>
                <c:pt idx="29">
                  <c:v>0.58705273483629616</c:v>
                </c:pt>
                <c:pt idx="30">
                  <c:v>0.21638028167196829</c:v>
                </c:pt>
                <c:pt idx="31">
                  <c:v>0.24016761317170146</c:v>
                </c:pt>
                <c:pt idx="32">
                  <c:v>0.26036405510031951</c:v>
                </c:pt>
                <c:pt idx="33">
                  <c:v>0.26300902151870764</c:v>
                </c:pt>
                <c:pt idx="34">
                  <c:v>0.20210241266899509</c:v>
                </c:pt>
                <c:pt idx="35">
                  <c:v>0.38163288785277327</c:v>
                </c:pt>
                <c:pt idx="36">
                  <c:v>0.26559256082832894</c:v>
                </c:pt>
                <c:pt idx="37">
                  <c:v>0.46479625138634412</c:v>
                </c:pt>
                <c:pt idx="38">
                  <c:v>0.32031727318801512</c:v>
                </c:pt>
                <c:pt idx="39">
                  <c:v>0.36796886429866843</c:v>
                </c:pt>
                <c:pt idx="40">
                  <c:v>9.6219130238349146E-2</c:v>
                </c:pt>
                <c:pt idx="41">
                  <c:v>0.15338751743659684</c:v>
                </c:pt>
                <c:pt idx="42">
                  <c:v>0.21870300520025879</c:v>
                </c:pt>
                <c:pt idx="43">
                  <c:v>0.44426761294789235</c:v>
                </c:pt>
                <c:pt idx="44">
                  <c:v>0.34073797759791941</c:v>
                </c:pt>
                <c:pt idx="45">
                  <c:v>0.25743448935637631</c:v>
                </c:pt>
                <c:pt idx="46">
                  <c:v>0.47438407031537039</c:v>
                </c:pt>
                <c:pt idx="47">
                  <c:v>0.31732536561267211</c:v>
                </c:pt>
                <c:pt idx="48">
                  <c:v>0.28756401735173864</c:v>
                </c:pt>
                <c:pt idx="49">
                  <c:v>0.1589735650813166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2-40F5-B51C-E226423E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783456"/>
        <c:axId val="357782800"/>
      </c:barChart>
      <c:lineChart>
        <c:grouping val="standard"/>
        <c:varyColors val="0"/>
        <c:ser>
          <c:idx val="1"/>
          <c:order val="1"/>
          <c:tx>
            <c:strRef>
              <c:f>'Alap ábrák - együtt'!$C$120</c:f>
              <c:strCache>
                <c:ptCount val="1"/>
                <c:pt idx="0">
                  <c:v>Hozzáadott érték tartalom változásának trendje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'Alap ábrák - együtt'!$D$118:$BA$118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együtt'!$D$120:$AT$120</c:f>
              <c:numCache>
                <c:formatCode>0%</c:formatCode>
                <c:ptCount val="43"/>
                <c:pt idx="0">
                  <c:v>0.67134928480613776</c:v>
                </c:pt>
                <c:pt idx="1">
                  <c:v>0.66963413707175579</c:v>
                </c:pt>
                <c:pt idx="2">
                  <c:v>0.6679189893373737</c:v>
                </c:pt>
                <c:pt idx="3">
                  <c:v>0.66620384160299173</c:v>
                </c:pt>
                <c:pt idx="4">
                  <c:v>0.66448869386860976</c:v>
                </c:pt>
                <c:pt idx="5">
                  <c:v>0.66277354613422779</c:v>
                </c:pt>
                <c:pt idx="6">
                  <c:v>0.6610583983998457</c:v>
                </c:pt>
                <c:pt idx="7">
                  <c:v>0.65934325066546373</c:v>
                </c:pt>
                <c:pt idx="8">
                  <c:v>0.65762810293108176</c:v>
                </c:pt>
                <c:pt idx="9">
                  <c:v>0.65591295519669979</c:v>
                </c:pt>
                <c:pt idx="10">
                  <c:v>0.65419780746231782</c:v>
                </c:pt>
                <c:pt idx="11">
                  <c:v>0.65248265972793573</c:v>
                </c:pt>
                <c:pt idx="12">
                  <c:v>0.65076751199355376</c:v>
                </c:pt>
                <c:pt idx="13">
                  <c:v>0.64905236425917179</c:v>
                </c:pt>
                <c:pt idx="14">
                  <c:v>0.6473372165247897</c:v>
                </c:pt>
                <c:pt idx="15">
                  <c:v>0.64562206879040773</c:v>
                </c:pt>
                <c:pt idx="16">
                  <c:v>0.64390692105602576</c:v>
                </c:pt>
                <c:pt idx="17">
                  <c:v>0.64219177332164379</c:v>
                </c:pt>
                <c:pt idx="18">
                  <c:v>0.64047662558726182</c:v>
                </c:pt>
                <c:pt idx="19">
                  <c:v>0.63876147785287973</c:v>
                </c:pt>
                <c:pt idx="20">
                  <c:v>0.63704633011849776</c:v>
                </c:pt>
                <c:pt idx="21">
                  <c:v>0.63533118238411579</c:v>
                </c:pt>
                <c:pt idx="22">
                  <c:v>0.63361603464973371</c:v>
                </c:pt>
                <c:pt idx="23">
                  <c:v>0.63190088691535173</c:v>
                </c:pt>
                <c:pt idx="24">
                  <c:v>0.63018573918096976</c:v>
                </c:pt>
                <c:pt idx="25">
                  <c:v>0.62847059144658779</c:v>
                </c:pt>
                <c:pt idx="26">
                  <c:v>0.62675544371220582</c:v>
                </c:pt>
                <c:pt idx="27">
                  <c:v>0.62504029597782373</c:v>
                </c:pt>
                <c:pt idx="28">
                  <c:v>0.62332514824344176</c:v>
                </c:pt>
                <c:pt idx="29">
                  <c:v>0.62161000050905979</c:v>
                </c:pt>
                <c:pt idx="30">
                  <c:v>0.61989485277467771</c:v>
                </c:pt>
                <c:pt idx="31">
                  <c:v>0.61817970504029573</c:v>
                </c:pt>
                <c:pt idx="32">
                  <c:v>0.61646455730591376</c:v>
                </c:pt>
                <c:pt idx="33">
                  <c:v>0.61474940957153179</c:v>
                </c:pt>
                <c:pt idx="34">
                  <c:v>0.61303426183714982</c:v>
                </c:pt>
                <c:pt idx="35">
                  <c:v>0.61131911410276774</c:v>
                </c:pt>
                <c:pt idx="36">
                  <c:v>0.60960396636838576</c:v>
                </c:pt>
                <c:pt idx="37">
                  <c:v>0.60788881863400379</c:v>
                </c:pt>
                <c:pt idx="38">
                  <c:v>0.60617367089962171</c:v>
                </c:pt>
                <c:pt idx="39">
                  <c:v>0.60445852316523974</c:v>
                </c:pt>
                <c:pt idx="40">
                  <c:v>0.60274337543085776</c:v>
                </c:pt>
                <c:pt idx="41">
                  <c:v>0.60102822769647579</c:v>
                </c:pt>
                <c:pt idx="42">
                  <c:v>0.59931307996209382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2-40F5-B51C-E226423E6AFF}"/>
            </c:ext>
          </c:extLst>
        </c:ser>
        <c:ser>
          <c:idx val="3"/>
          <c:order val="3"/>
          <c:tx>
            <c:strRef>
              <c:f>'Alap ábrák - együtt'!$C$123</c:f>
              <c:strCache>
                <c:ptCount val="1"/>
                <c:pt idx="0">
                  <c:v>A hozzáadott érték termelés súlyának változása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'Alap ábrák - együtt'!$D$118:$BA$118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együtt'!$D$123:$BA$123</c:f>
              <c:numCache>
                <c:formatCode>0%</c:formatCode>
                <c:ptCount val="50"/>
                <c:pt idx="0">
                  <c:v>0.38817576705247525</c:v>
                </c:pt>
                <c:pt idx="1">
                  <c:v>0.38572538869655365</c:v>
                </c:pt>
                <c:pt idx="2">
                  <c:v>0.38327501034063205</c:v>
                </c:pt>
                <c:pt idx="3">
                  <c:v>0.38082463198471045</c:v>
                </c:pt>
                <c:pt idx="4">
                  <c:v>0.37837425362878885</c:v>
                </c:pt>
                <c:pt idx="5">
                  <c:v>0.37592387527286719</c:v>
                </c:pt>
                <c:pt idx="6">
                  <c:v>0.37347349691694559</c:v>
                </c:pt>
                <c:pt idx="7">
                  <c:v>0.37102311856102399</c:v>
                </c:pt>
                <c:pt idx="8">
                  <c:v>0.36857274020510239</c:v>
                </c:pt>
                <c:pt idx="9">
                  <c:v>0.36612236184918079</c:v>
                </c:pt>
                <c:pt idx="10">
                  <c:v>0.36367198349325913</c:v>
                </c:pt>
                <c:pt idx="11">
                  <c:v>0.36122160513733753</c:v>
                </c:pt>
                <c:pt idx="12">
                  <c:v>0.35877122678141593</c:v>
                </c:pt>
                <c:pt idx="13">
                  <c:v>0.35632084842549433</c:v>
                </c:pt>
                <c:pt idx="14">
                  <c:v>0.35387047006957267</c:v>
                </c:pt>
                <c:pt idx="15">
                  <c:v>0.35142009171365107</c:v>
                </c:pt>
                <c:pt idx="16">
                  <c:v>0.34896971335772947</c:v>
                </c:pt>
                <c:pt idx="17">
                  <c:v>0.34651933500180787</c:v>
                </c:pt>
                <c:pt idx="18">
                  <c:v>0.34406895664588627</c:v>
                </c:pt>
                <c:pt idx="19">
                  <c:v>0.34161857828996461</c:v>
                </c:pt>
                <c:pt idx="20">
                  <c:v>0.33916819993404301</c:v>
                </c:pt>
                <c:pt idx="21">
                  <c:v>0.33671782157812141</c:v>
                </c:pt>
                <c:pt idx="22">
                  <c:v>0.33426744322219981</c:v>
                </c:pt>
                <c:pt idx="23">
                  <c:v>0.33181706486627816</c:v>
                </c:pt>
                <c:pt idx="24">
                  <c:v>0.32936668651035655</c:v>
                </c:pt>
                <c:pt idx="25">
                  <c:v>0.32691630815443495</c:v>
                </c:pt>
                <c:pt idx="26">
                  <c:v>0.32446592979851335</c:v>
                </c:pt>
                <c:pt idx="27">
                  <c:v>0.32201555144259175</c:v>
                </c:pt>
                <c:pt idx="28">
                  <c:v>0.3195651730866701</c:v>
                </c:pt>
                <c:pt idx="29">
                  <c:v>0.31711479473074849</c:v>
                </c:pt>
                <c:pt idx="30">
                  <c:v>0.31466441637482689</c:v>
                </c:pt>
                <c:pt idx="31">
                  <c:v>0.31221403801890529</c:v>
                </c:pt>
                <c:pt idx="32">
                  <c:v>0.30976365966298364</c:v>
                </c:pt>
                <c:pt idx="33">
                  <c:v>0.30731328130706204</c:v>
                </c:pt>
                <c:pt idx="34">
                  <c:v>0.30486290295114044</c:v>
                </c:pt>
                <c:pt idx="35">
                  <c:v>0.30241252459521883</c:v>
                </c:pt>
                <c:pt idx="36">
                  <c:v>0.29996214623929723</c:v>
                </c:pt>
                <c:pt idx="37">
                  <c:v>0.29751176788337558</c:v>
                </c:pt>
                <c:pt idx="38">
                  <c:v>0.29506138952745398</c:v>
                </c:pt>
                <c:pt idx="39">
                  <c:v>0.29261101117153238</c:v>
                </c:pt>
                <c:pt idx="40">
                  <c:v>0.29016063281561078</c:v>
                </c:pt>
                <c:pt idx="41">
                  <c:v>0.28771025445968912</c:v>
                </c:pt>
                <c:pt idx="42">
                  <c:v>0.28525987610376752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92-40F5-B51C-E226423E6AFF}"/>
            </c:ext>
          </c:extLst>
        </c:ser>
        <c:ser>
          <c:idx val="4"/>
          <c:order val="4"/>
          <c:tx>
            <c:strRef>
              <c:f>'Alap ábrák - együtt'!$C$120</c:f>
              <c:strCache>
                <c:ptCount val="1"/>
                <c:pt idx="0">
                  <c:v>Hozzáadott érték tartalom változásának trendje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'Alap ábrák - együtt'!$D$118:$BA$118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együtt'!$D$121:$BB$121</c:f>
              <c:numCache>
                <c:formatCode>0%</c:formatCode>
                <c:ptCount val="51"/>
                <c:pt idx="43">
                  <c:v>0.65023279781255017</c:v>
                </c:pt>
                <c:pt idx="44">
                  <c:v>0.64382366882248387</c:v>
                </c:pt>
                <c:pt idx="45">
                  <c:v>0.63741453983241758</c:v>
                </c:pt>
                <c:pt idx="46">
                  <c:v>0.63100541084235129</c:v>
                </c:pt>
                <c:pt idx="47">
                  <c:v>0.62459628185228488</c:v>
                </c:pt>
                <c:pt idx="48">
                  <c:v>0.61818715286221859</c:v>
                </c:pt>
                <c:pt idx="49">
                  <c:v>0.6117780238721523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92-40F5-B51C-E226423E6AFF}"/>
            </c:ext>
          </c:extLst>
        </c:ser>
        <c:ser>
          <c:idx val="6"/>
          <c:order val="6"/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'Alap ábrák - együtt'!$D$124:$BA$124</c:f>
              <c:numCache>
                <c:formatCode>0%</c:formatCode>
                <c:ptCount val="50"/>
                <c:pt idx="43">
                  <c:v>0.42249164130573291</c:v>
                </c:pt>
                <c:pt idx="44">
                  <c:v>0.39026524174016863</c:v>
                </c:pt>
                <c:pt idx="45">
                  <c:v>0.35803884217460524</c:v>
                </c:pt>
                <c:pt idx="46">
                  <c:v>0.32581244260904096</c:v>
                </c:pt>
                <c:pt idx="47">
                  <c:v>0.29358604304347669</c:v>
                </c:pt>
                <c:pt idx="48">
                  <c:v>0.26135964347791241</c:v>
                </c:pt>
                <c:pt idx="49">
                  <c:v>0.22913324391234902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92-40F5-B51C-E226423E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83456"/>
        <c:axId val="357782800"/>
        <c:extLst>
          <c:ext xmlns:c15="http://schemas.microsoft.com/office/drawing/2012/chart" uri="{02D57815-91ED-43cb-92C2-25804820EDAC}">
            <c15:filteredLine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'Alap ábrák - együtt'!$C$124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'Alap ábrák - együtt'!$D$118:$BA$118</c15:sqref>
                        </c15:formulaRef>
                      </c:ext>
                    </c:extLst>
                    <c:strCache>
                      <c:ptCount val="50"/>
                      <c:pt idx="0">
                        <c:v>LUX</c:v>
                      </c:pt>
                      <c:pt idx="1">
                        <c:v>NOR</c:v>
                      </c:pt>
                      <c:pt idx="2">
                        <c:v>CHE</c:v>
                      </c:pt>
                      <c:pt idx="3">
                        <c:v>USA</c:v>
                      </c:pt>
                      <c:pt idx="4">
                        <c:v>IRL</c:v>
                      </c:pt>
                      <c:pt idx="5">
                        <c:v>NLD</c:v>
                      </c:pt>
                      <c:pt idx="6">
                        <c:v>AUT</c:v>
                      </c:pt>
                      <c:pt idx="7">
                        <c:v>DNK</c:v>
                      </c:pt>
                      <c:pt idx="8">
                        <c:v>DEU</c:v>
                      </c:pt>
                      <c:pt idx="9">
                        <c:v>AUS</c:v>
                      </c:pt>
                      <c:pt idx="10">
                        <c:v>SWE</c:v>
                      </c:pt>
                      <c:pt idx="11">
                        <c:v>CAN</c:v>
                      </c:pt>
                      <c:pt idx="12">
                        <c:v>BEL</c:v>
                      </c:pt>
                      <c:pt idx="13">
                        <c:v>FIN</c:v>
                      </c:pt>
                      <c:pt idx="14">
                        <c:v>GBR</c:v>
                      </c:pt>
                      <c:pt idx="15">
                        <c:v>FRA</c:v>
                      </c:pt>
                      <c:pt idx="16">
                        <c:v>JPN</c:v>
                      </c:pt>
                      <c:pt idx="17">
                        <c:v>ITA</c:v>
                      </c:pt>
                      <c:pt idx="18">
                        <c:v>ESP</c:v>
                      </c:pt>
                      <c:pt idx="19">
                        <c:v>KOR</c:v>
                      </c:pt>
                      <c:pt idx="20">
                        <c:v>TWN</c:v>
                      </c:pt>
                      <c:pt idx="21">
                        <c:v>MLT</c:v>
                      </c:pt>
                      <c:pt idx="22">
                        <c:v>CZE</c:v>
                      </c:pt>
                      <c:pt idx="23">
                        <c:v>SVN</c:v>
                      </c:pt>
                      <c:pt idx="24">
                        <c:v>CYP</c:v>
                      </c:pt>
                      <c:pt idx="25">
                        <c:v>EST</c:v>
                      </c:pt>
                      <c:pt idx="26">
                        <c:v>SVK</c:v>
                      </c:pt>
                      <c:pt idx="27">
                        <c:v>PRT</c:v>
                      </c:pt>
                      <c:pt idx="28">
                        <c:v>LTU</c:v>
                      </c:pt>
                      <c:pt idx="29">
                        <c:v>GRC</c:v>
                      </c:pt>
                      <c:pt idx="30">
                        <c:v>RUS</c:v>
                      </c:pt>
                      <c:pt idx="31">
                        <c:v>POL</c:v>
                      </c:pt>
                      <c:pt idx="32">
                        <c:v>HUN</c:v>
                      </c:pt>
                      <c:pt idx="33">
                        <c:v>TUR</c:v>
                      </c:pt>
                      <c:pt idx="34">
                        <c:v>LVA</c:v>
                      </c:pt>
                      <c:pt idx="35">
                        <c:v>HRV</c:v>
                      </c:pt>
                      <c:pt idx="36">
                        <c:v>ROU</c:v>
                      </c:pt>
                      <c:pt idx="37">
                        <c:v>MEX</c:v>
                      </c:pt>
                      <c:pt idx="38">
                        <c:v>BGR</c:v>
                      </c:pt>
                      <c:pt idx="39">
                        <c:v>BRA</c:v>
                      </c:pt>
                      <c:pt idx="40">
                        <c:v>CHN</c:v>
                      </c:pt>
                      <c:pt idx="41">
                        <c:v>IDN</c:v>
                      </c:pt>
                      <c:pt idx="42">
                        <c:v>IND</c:v>
                      </c:pt>
                      <c:pt idx="43">
                        <c:v>Fejlett nagy országok átlaga</c:v>
                      </c:pt>
                      <c:pt idx="44">
                        <c:v>Fejlett kis országok átlaga</c:v>
                      </c:pt>
                      <c:pt idx="45">
                        <c:v>Visegrádi országok átlaga</c:v>
                      </c:pt>
                      <c:pt idx="46">
                        <c:v>Mediterrán országok átlaga</c:v>
                      </c:pt>
                      <c:pt idx="47">
                        <c:v>Fejlődő nagy országok átlaga</c:v>
                      </c:pt>
                      <c:pt idx="48">
                        <c:v>Fejlődő kis országok átlaga</c:v>
                      </c:pt>
                      <c:pt idx="49">
                        <c:v>BRIC átlag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'Alap ábrák - együtt'!$G$124:$BB$124</c15:sqref>
                        </c15:formulaRef>
                      </c:ext>
                    </c:extLst>
                    <c:numCache>
                      <c:formatCode>0%</c:formatCode>
                      <c:ptCount val="48"/>
                      <c:pt idx="40">
                        <c:v>0.42249164130573291</c:v>
                      </c:pt>
                      <c:pt idx="41">
                        <c:v>0.39026524174016863</c:v>
                      </c:pt>
                      <c:pt idx="42">
                        <c:v>0.35803884217460524</c:v>
                      </c:pt>
                      <c:pt idx="43">
                        <c:v>0.32581244260904096</c:v>
                      </c:pt>
                      <c:pt idx="44">
                        <c:v>0.29358604304347669</c:v>
                      </c:pt>
                      <c:pt idx="45">
                        <c:v>0.26135964347791241</c:v>
                      </c:pt>
                      <c:pt idx="46">
                        <c:v>0.22913324391234902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3A92-40F5-B51C-E226423E6AFF}"/>
                  </c:ext>
                </c:extLst>
              </c15:ser>
            </c15:filteredLineSeries>
          </c:ext>
        </c:extLst>
      </c:lineChart>
      <c:catAx>
        <c:axId val="3577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7782800"/>
        <c:crosses val="autoZero"/>
        <c:auto val="1"/>
        <c:lblAlgn val="ctr"/>
        <c:lblOffset val="100"/>
        <c:noMultiLvlLbl val="0"/>
      </c:catAx>
      <c:valAx>
        <c:axId val="35778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778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99376386447107"/>
          <c:y val="0.90609447130620857"/>
          <c:w val="0.71453277020185746"/>
          <c:h val="7.58063487505330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'Alap ábrák - együtt'!$D$160</c:f>
          <c:strCache>
            <c:ptCount val="1"/>
            <c:pt idx="0">
              <c:v>The value added content of all industries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'Alap ábrák - együtt'!$C$164</c:f>
              <c:strCache>
                <c:ptCount val="1"/>
                <c:pt idx="0">
                  <c:v>Hozzáadott érték tartalom: Br. HÉ a teljes kibocsátás százalékában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'Alap ábrák - együtt'!$D$163:$BA$163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együtt'!$D$164:$BA$164</c:f>
              <c:numCache>
                <c:formatCode>0%</c:formatCode>
                <c:ptCount val="50"/>
                <c:pt idx="0">
                  <c:v>0.27491144063067191</c:v>
                </c:pt>
                <c:pt idx="1">
                  <c:v>0.53783122111381743</c:v>
                </c:pt>
                <c:pt idx="2">
                  <c:v>0.48655851733419742</c:v>
                </c:pt>
                <c:pt idx="3">
                  <c:v>0.56013874085840987</c:v>
                </c:pt>
                <c:pt idx="4">
                  <c:v>0.4468543321935694</c:v>
                </c:pt>
                <c:pt idx="5">
                  <c:v>0.4743103865775033</c:v>
                </c:pt>
                <c:pt idx="6">
                  <c:v>0.48128547728440518</c:v>
                </c:pt>
                <c:pt idx="7">
                  <c:v>0.48793700786980521</c:v>
                </c:pt>
                <c:pt idx="8">
                  <c:v>0.49312332138440823</c:v>
                </c:pt>
                <c:pt idx="9">
                  <c:v>0.49826778150154133</c:v>
                </c:pt>
                <c:pt idx="10">
                  <c:v>0.4981575382449992</c:v>
                </c:pt>
                <c:pt idx="11">
                  <c:v>0.51520001854308495</c:v>
                </c:pt>
                <c:pt idx="12">
                  <c:v>0.42866756680276397</c:v>
                </c:pt>
                <c:pt idx="13">
                  <c:v>0.45697919403117349</c:v>
                </c:pt>
                <c:pt idx="14">
                  <c:v>0.5046111531797064</c:v>
                </c:pt>
                <c:pt idx="15">
                  <c:v>0.50551278932986965</c:v>
                </c:pt>
                <c:pt idx="16">
                  <c:v>0.51194131362904638</c:v>
                </c:pt>
                <c:pt idx="17">
                  <c:v>0.47242186379569212</c:v>
                </c:pt>
                <c:pt idx="18">
                  <c:v>0.49060511307522464</c:v>
                </c:pt>
                <c:pt idx="19">
                  <c:v>0.37812860858889041</c:v>
                </c:pt>
                <c:pt idx="20">
                  <c:v>0.41857343707502875</c:v>
                </c:pt>
                <c:pt idx="21">
                  <c:v>0.32713000407677079</c:v>
                </c:pt>
                <c:pt idx="22">
                  <c:v>0.37760451213787805</c:v>
                </c:pt>
                <c:pt idx="23">
                  <c:v>0.45436864384054215</c:v>
                </c:pt>
                <c:pt idx="24">
                  <c:v>0.53362901348545289</c:v>
                </c:pt>
                <c:pt idx="25">
                  <c:v>0.42936141710231551</c:v>
                </c:pt>
                <c:pt idx="26">
                  <c:v>0.39733636259617933</c:v>
                </c:pt>
                <c:pt idx="27">
                  <c:v>0.48638253921203672</c:v>
                </c:pt>
                <c:pt idx="28">
                  <c:v>0.51032457031612277</c:v>
                </c:pt>
                <c:pt idx="29">
                  <c:v>0.55521900722152784</c:v>
                </c:pt>
                <c:pt idx="30">
                  <c:v>0.48028818635368414</c:v>
                </c:pt>
                <c:pt idx="31">
                  <c:v>0.4385164306881198</c:v>
                </c:pt>
                <c:pt idx="32">
                  <c:v>0.41011920711286831</c:v>
                </c:pt>
                <c:pt idx="33">
                  <c:v>0.47571337299496108</c:v>
                </c:pt>
                <c:pt idx="34">
                  <c:v>0.42878211892117796</c:v>
                </c:pt>
                <c:pt idx="35">
                  <c:v>0.49436345808459042</c:v>
                </c:pt>
                <c:pt idx="36">
                  <c:v>0.44277839887131498</c:v>
                </c:pt>
                <c:pt idx="37">
                  <c:v>0.57628606570919994</c:v>
                </c:pt>
                <c:pt idx="38">
                  <c:v>0.40146662036249525</c:v>
                </c:pt>
                <c:pt idx="39">
                  <c:v>0.50491447412604173</c:v>
                </c:pt>
                <c:pt idx="40">
                  <c:v>0.3239548764278275</c:v>
                </c:pt>
                <c:pt idx="41">
                  <c:v>0.50682311761710386</c:v>
                </c:pt>
                <c:pt idx="42">
                  <c:v>0.50063941695075764</c:v>
                </c:pt>
                <c:pt idx="43">
                  <c:v>0.5314296133990567</c:v>
                </c:pt>
                <c:pt idx="44">
                  <c:v>0.45950371144389918</c:v>
                </c:pt>
                <c:pt idx="45">
                  <c:v>0.41757547694205149</c:v>
                </c:pt>
                <c:pt idx="46">
                  <c:v>0.48425077668530148</c:v>
                </c:pt>
                <c:pt idx="47">
                  <c:v>0.52932176490485894</c:v>
                </c:pt>
                <c:pt idx="48">
                  <c:v>0.4505370816267345</c:v>
                </c:pt>
                <c:pt idx="49">
                  <c:v>0.38537736035864989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5-4108-9259-FEF6A0269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5467152"/>
        <c:axId val="355467808"/>
      </c:barChart>
      <c:lineChart>
        <c:grouping val="standard"/>
        <c:varyColors val="0"/>
        <c:ser>
          <c:idx val="1"/>
          <c:order val="1"/>
          <c:tx>
            <c:strRef>
              <c:f>'Alap ábrák - együtt'!$C$165</c:f>
              <c:strCache>
                <c:ptCount val="1"/>
                <c:pt idx="0">
                  <c:v>Hozzáadott érték tartalom változásának trendje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'Alap ábrák - együtt'!$D$163:$BA$163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együtt'!$D$165:$BA$165</c:f>
              <c:numCache>
                <c:formatCode>0%</c:formatCode>
                <c:ptCount val="50"/>
                <c:pt idx="0">
                  <c:v>0.47019380521098197</c:v>
                </c:pt>
                <c:pt idx="1">
                  <c:v>0.46992767565747207</c:v>
                </c:pt>
                <c:pt idx="2">
                  <c:v>0.46966154610396216</c:v>
                </c:pt>
                <c:pt idx="3">
                  <c:v>0.46939541655045225</c:v>
                </c:pt>
                <c:pt idx="4">
                  <c:v>0.46912928699694234</c:v>
                </c:pt>
                <c:pt idx="5">
                  <c:v>0.46886315744343243</c:v>
                </c:pt>
                <c:pt idx="6">
                  <c:v>0.46859702788992252</c:v>
                </c:pt>
                <c:pt idx="7">
                  <c:v>0.46833089833641262</c:v>
                </c:pt>
                <c:pt idx="8">
                  <c:v>0.46806476878290271</c:v>
                </c:pt>
                <c:pt idx="9">
                  <c:v>0.4677986392293928</c:v>
                </c:pt>
                <c:pt idx="10">
                  <c:v>0.46753250967588289</c:v>
                </c:pt>
                <c:pt idx="11">
                  <c:v>0.46726638012237298</c:v>
                </c:pt>
                <c:pt idx="12">
                  <c:v>0.46700025056886307</c:v>
                </c:pt>
                <c:pt idx="13">
                  <c:v>0.46673412101535316</c:v>
                </c:pt>
                <c:pt idx="14">
                  <c:v>0.46646799146184326</c:v>
                </c:pt>
                <c:pt idx="15">
                  <c:v>0.46620186190833335</c:v>
                </c:pt>
                <c:pt idx="16">
                  <c:v>0.46593573235482344</c:v>
                </c:pt>
                <c:pt idx="17">
                  <c:v>0.46566960280131353</c:v>
                </c:pt>
                <c:pt idx="18">
                  <c:v>0.46540347324780362</c:v>
                </c:pt>
                <c:pt idx="19">
                  <c:v>0.46513734369429371</c:v>
                </c:pt>
                <c:pt idx="20">
                  <c:v>0.46487121414078381</c:v>
                </c:pt>
                <c:pt idx="21">
                  <c:v>0.4646050845872739</c:v>
                </c:pt>
                <c:pt idx="22">
                  <c:v>0.46433895503376399</c:v>
                </c:pt>
                <c:pt idx="23">
                  <c:v>0.46407282548025408</c:v>
                </c:pt>
                <c:pt idx="24">
                  <c:v>0.46380669592674417</c:v>
                </c:pt>
                <c:pt idx="25">
                  <c:v>0.46354056637323426</c:v>
                </c:pt>
                <c:pt idx="26">
                  <c:v>0.46327443681972436</c:v>
                </c:pt>
                <c:pt idx="27">
                  <c:v>0.46300830726621445</c:v>
                </c:pt>
                <c:pt idx="28">
                  <c:v>0.46274217771270454</c:v>
                </c:pt>
                <c:pt idx="29">
                  <c:v>0.46247604815919463</c:v>
                </c:pt>
                <c:pt idx="30">
                  <c:v>0.46220991860568472</c:v>
                </c:pt>
                <c:pt idx="31">
                  <c:v>0.46194378905217481</c:v>
                </c:pt>
                <c:pt idx="32">
                  <c:v>0.46167765949866491</c:v>
                </c:pt>
                <c:pt idx="33">
                  <c:v>0.461411529945155</c:v>
                </c:pt>
                <c:pt idx="34">
                  <c:v>0.46114540039164509</c:v>
                </c:pt>
                <c:pt idx="35">
                  <c:v>0.46087927083813518</c:v>
                </c:pt>
                <c:pt idx="36">
                  <c:v>0.46061314128462527</c:v>
                </c:pt>
                <c:pt idx="37">
                  <c:v>0.46034701173111536</c:v>
                </c:pt>
                <c:pt idx="38">
                  <c:v>0.46008088217760545</c:v>
                </c:pt>
                <c:pt idx="39">
                  <c:v>0.45981475262409555</c:v>
                </c:pt>
                <c:pt idx="40">
                  <c:v>0.45954862307058564</c:v>
                </c:pt>
                <c:pt idx="41">
                  <c:v>0.45928249351707573</c:v>
                </c:pt>
                <c:pt idx="42">
                  <c:v>0.45901636396356582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5-4108-9259-FEF6A026943B}"/>
            </c:ext>
          </c:extLst>
        </c:ser>
        <c:ser>
          <c:idx val="2"/>
          <c:order val="2"/>
          <c:tx>
            <c:strRef>
              <c:f>'Alap ábrák - együtt'!$C$166</c:f>
              <c:strCache>
                <c:ptCount val="1"/>
                <c:pt idx="0">
                  <c:v>Országcsoportok bruttó hozzáadott érték hányadainak trendje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'Alap ábrák - együtt'!$D$163:$BA$163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együtt'!$D$166:$BA$166</c:f>
              <c:numCache>
                <c:formatCode>0%</c:formatCode>
                <c:ptCount val="50"/>
                <c:pt idx="43">
                  <c:v>0.50232194049358692</c:v>
                </c:pt>
                <c:pt idx="44">
                  <c:v>0.49002395010813182</c:v>
                </c:pt>
                <c:pt idx="45">
                  <c:v>0.47772595972267673</c:v>
                </c:pt>
                <c:pt idx="46">
                  <c:v>0.46542796933722164</c:v>
                </c:pt>
                <c:pt idx="47">
                  <c:v>0.45312997895176654</c:v>
                </c:pt>
                <c:pt idx="48">
                  <c:v>0.44083198856631145</c:v>
                </c:pt>
                <c:pt idx="49">
                  <c:v>0.42853399818085636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5-4108-9259-FEF6A0269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467152"/>
        <c:axId val="355467808"/>
      </c:lineChart>
      <c:catAx>
        <c:axId val="35546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5467808"/>
        <c:crosses val="autoZero"/>
        <c:auto val="1"/>
        <c:lblAlgn val="ctr"/>
        <c:lblOffset val="100"/>
        <c:noMultiLvlLbl val="0"/>
      </c:catAx>
      <c:valAx>
        <c:axId val="35546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546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megjelenítő'!$B$21</c:f>
          <c:strCache>
            <c:ptCount val="1"/>
            <c:pt idx="0">
              <c:v>Hozzáadott érték / összes kibocsátás (termelés)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'Mosolyg.-erőforr. megjelenítő'!$A$39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megjelenítő'!$B$39:$D$39</c:f>
              <c:numCache>
                <c:formatCode>0.00</c:formatCode>
                <c:ptCount val="3"/>
                <c:pt idx="0">
                  <c:v>0.53232637091455548</c:v>
                </c:pt>
                <c:pt idx="1">
                  <c:v>0.49164782842521459</c:v>
                </c:pt>
                <c:pt idx="2">
                  <c:v>0.64657322435617304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A-4A7E-BB65-2262489C3BAC}"/>
            </c:ext>
          </c:extLst>
        </c:ser>
        <c:ser>
          <c:idx val="1"/>
          <c:order val="1"/>
          <c:tx>
            <c:strRef>
              <c:f>'Mosolyg.-erőforr. megjelenítő'!$A$40</c:f>
              <c:strCache>
                <c:ptCount val="1"/>
                <c:pt idx="0">
                  <c:v>Kína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'Mosolyg.-erőforr. megjelenítő'!$B$22:$D$22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megjelenítő'!$B$40:$D$40</c:f>
              <c:numCache>
                <c:formatCode>0.00</c:formatCode>
                <c:ptCount val="3"/>
                <c:pt idx="0">
                  <c:v>0.32061956953635329</c:v>
                </c:pt>
                <c:pt idx="1">
                  <c:v>0.29685434064429805</c:v>
                </c:pt>
                <c:pt idx="2">
                  <c:v>0.49202619255977548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A-4A7E-BB65-2262489C3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0144847"/>
        <c:axId val="1699641855"/>
      </c:lineChart>
      <c:catAx>
        <c:axId val="2020144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99641855"/>
        <c:crosses val="autoZero"/>
        <c:auto val="1"/>
        <c:lblAlgn val="ctr"/>
        <c:lblOffset val="100"/>
        <c:noMultiLvlLbl val="0"/>
      </c:catAx>
      <c:valAx>
        <c:axId val="1699641855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20144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"Az upstream ágazatok termelésének hozzáadott érték tartalma és súlyuk a hozzáadott érték előállításában - 2014"</c:f>
          <c:strCache>
            <c:ptCount val="1"/>
            <c:pt idx="0">
              <c:v>Az upstream ágazatok termelésének hozzáadott érték tartalma és súlyuk a hozzáadott érték előállításában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'Alap ábrák - együtt'!$C$27</c:f>
              <c:strCache>
                <c:ptCount val="1"/>
                <c:pt idx="0">
                  <c:v>Hozzáadott érték tartalom: Br. HÉ a teljes kibocsátás százalékában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'Alap ábrák - együtt'!$D$26:$BA$26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együtt'!$D$27:$BA$27</c:f>
              <c:numCache>
                <c:formatCode>0%</c:formatCode>
                <c:ptCount val="50"/>
                <c:pt idx="0">
                  <c:v>0.20723125567035536</c:v>
                </c:pt>
                <c:pt idx="1">
                  <c:v>0.47762784038355904</c:v>
                </c:pt>
                <c:pt idx="2">
                  <c:v>0.42585670766430028</c:v>
                </c:pt>
                <c:pt idx="3">
                  <c:v>0.53232637206270861</c:v>
                </c:pt>
                <c:pt idx="4">
                  <c:v>0.43707557320104512</c:v>
                </c:pt>
                <c:pt idx="5">
                  <c:v>0.51187538789275133</c:v>
                </c:pt>
                <c:pt idx="6">
                  <c:v>0.45823906243762197</c:v>
                </c:pt>
                <c:pt idx="7">
                  <c:v>0.50997922502169191</c:v>
                </c:pt>
                <c:pt idx="8">
                  <c:v>0.47043420341063763</c:v>
                </c:pt>
                <c:pt idx="9">
                  <c:v>0.48766848666715962</c:v>
                </c:pt>
                <c:pt idx="10">
                  <c:v>0.47893962785989286</c:v>
                </c:pt>
                <c:pt idx="11">
                  <c:v>0.42470026393240301</c:v>
                </c:pt>
                <c:pt idx="12">
                  <c:v>0.46489094444087159</c:v>
                </c:pt>
                <c:pt idx="13">
                  <c:v>0.45974778104577396</c:v>
                </c:pt>
                <c:pt idx="14">
                  <c:v>0.47363203450946512</c:v>
                </c:pt>
                <c:pt idx="15">
                  <c:v>0.43473864967659492</c:v>
                </c:pt>
                <c:pt idx="16">
                  <c:v>0.3879095706677898</c:v>
                </c:pt>
                <c:pt idx="17">
                  <c:v>0.43111250546681179</c:v>
                </c:pt>
                <c:pt idx="18">
                  <c:v>0.42559189150586474</c:v>
                </c:pt>
                <c:pt idx="19">
                  <c:v>0.30823198806442215</c:v>
                </c:pt>
                <c:pt idx="20">
                  <c:v>0.26370096055496961</c:v>
                </c:pt>
                <c:pt idx="21">
                  <c:v>0.35393291758760875</c:v>
                </c:pt>
                <c:pt idx="22">
                  <c:v>0.39909261171606153</c:v>
                </c:pt>
                <c:pt idx="23">
                  <c:v>0.44798731485643928</c:v>
                </c:pt>
                <c:pt idx="24">
                  <c:v>0.64484489769675979</c:v>
                </c:pt>
                <c:pt idx="25">
                  <c:v>0.46399013116689752</c:v>
                </c:pt>
                <c:pt idx="26">
                  <c:v>0.39689435091562336</c:v>
                </c:pt>
                <c:pt idx="27">
                  <c:v>0.41259915099991851</c:v>
                </c:pt>
                <c:pt idx="28">
                  <c:v>0.59551608121477473</c:v>
                </c:pt>
                <c:pt idx="29">
                  <c:v>0.54965211499254163</c:v>
                </c:pt>
                <c:pt idx="30">
                  <c:v>0.38146229672332893</c:v>
                </c:pt>
                <c:pt idx="31">
                  <c:v>0.36139363624164822</c:v>
                </c:pt>
                <c:pt idx="32">
                  <c:v>0.4908816573113966</c:v>
                </c:pt>
                <c:pt idx="33">
                  <c:v>0.44559981342927563</c:v>
                </c:pt>
                <c:pt idx="34">
                  <c:v>0.35018910510702744</c:v>
                </c:pt>
                <c:pt idx="35">
                  <c:v>0.52251957787966741</c:v>
                </c:pt>
                <c:pt idx="36">
                  <c:v>0.40155629159801765</c:v>
                </c:pt>
                <c:pt idx="37">
                  <c:v>0.41708140595536042</c:v>
                </c:pt>
                <c:pt idx="38">
                  <c:v>0.501621945802456</c:v>
                </c:pt>
                <c:pt idx="39">
                  <c:v>0.38130092156167317</c:v>
                </c:pt>
                <c:pt idx="40">
                  <c:v>0.32061963269454158</c:v>
                </c:pt>
                <c:pt idx="41">
                  <c:v>0.60282623946198943</c:v>
                </c:pt>
                <c:pt idx="42">
                  <c:v>0.38360179669255834</c:v>
                </c:pt>
                <c:pt idx="43">
                  <c:v>0.47854811962653532</c:v>
                </c:pt>
                <c:pt idx="44">
                  <c:v>0.42365388964825335</c:v>
                </c:pt>
                <c:pt idx="45">
                  <c:v>0.38953327282626254</c:v>
                </c:pt>
                <c:pt idx="46">
                  <c:v>0.4331138833066539</c:v>
                </c:pt>
                <c:pt idx="47">
                  <c:v>0.52779828802540041</c:v>
                </c:pt>
                <c:pt idx="48">
                  <c:v>0.43242763763176451</c:v>
                </c:pt>
                <c:pt idx="49">
                  <c:v>0.32933011552127811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1-4B50-8829-F3D156F6B11C}"/>
            </c:ext>
          </c:extLst>
        </c:ser>
        <c:ser>
          <c:idx val="3"/>
          <c:order val="3"/>
          <c:tx>
            <c:strRef>
              <c:f>'Alap ábrák - együtt'!$C$30</c:f>
              <c:strCache>
                <c:ptCount val="1"/>
                <c:pt idx="0">
                  <c:v>Az ágazatcsoport súlya a hozzáadott érték termelésében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'Alap ábrák - együtt'!$D$26:$BA$26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együtt'!$D$30:$BA$30</c:f>
              <c:numCache>
                <c:formatCode>0%</c:formatCode>
                <c:ptCount val="50"/>
                <c:pt idx="0">
                  <c:v>0.17154664865381641</c:v>
                </c:pt>
                <c:pt idx="1">
                  <c:v>0.1832489142594107</c:v>
                </c:pt>
                <c:pt idx="2">
                  <c:v>0.17153257731190216</c:v>
                </c:pt>
                <c:pt idx="3">
                  <c:v>0.18650258002748552</c:v>
                </c:pt>
                <c:pt idx="4">
                  <c:v>0.17085145065134488</c:v>
                </c:pt>
                <c:pt idx="5">
                  <c:v>0.20208906066687315</c:v>
                </c:pt>
                <c:pt idx="6">
                  <c:v>0.16695500999682991</c:v>
                </c:pt>
                <c:pt idx="7">
                  <c:v>0.25985180359209792</c:v>
                </c:pt>
                <c:pt idx="8">
                  <c:v>0.16416254491589982</c:v>
                </c:pt>
                <c:pt idx="9">
                  <c:v>0.29880561308776116</c:v>
                </c:pt>
                <c:pt idx="10">
                  <c:v>0.1660860996825117</c:v>
                </c:pt>
                <c:pt idx="11">
                  <c:v>0.18558241088869007</c:v>
                </c:pt>
                <c:pt idx="12">
                  <c:v>0.22571738453482607</c:v>
                </c:pt>
                <c:pt idx="13">
                  <c:v>0.27586206470534591</c:v>
                </c:pt>
                <c:pt idx="14">
                  <c:v>0.18681659336168333</c:v>
                </c:pt>
                <c:pt idx="15">
                  <c:v>0.23140079651197287</c:v>
                </c:pt>
                <c:pt idx="16">
                  <c:v>0.2384043333640978</c:v>
                </c:pt>
                <c:pt idx="17">
                  <c:v>0.31249944956767906</c:v>
                </c:pt>
                <c:pt idx="18">
                  <c:v>0.21784131494337314</c:v>
                </c:pt>
                <c:pt idx="19">
                  <c:v>0.33010534559459259</c:v>
                </c:pt>
                <c:pt idx="20">
                  <c:v>0.17759333351215889</c:v>
                </c:pt>
                <c:pt idx="21">
                  <c:v>0.1537333643332672</c:v>
                </c:pt>
                <c:pt idx="22">
                  <c:v>0.24201190487129479</c:v>
                </c:pt>
                <c:pt idx="23">
                  <c:v>0.15598855597848579</c:v>
                </c:pt>
                <c:pt idx="24">
                  <c:v>9.3659406510090235E-2</c:v>
                </c:pt>
                <c:pt idx="25">
                  <c:v>0.21931110386083755</c:v>
                </c:pt>
                <c:pt idx="26">
                  <c:v>0.20044459168440576</c:v>
                </c:pt>
                <c:pt idx="27">
                  <c:v>0.18920681165817024</c:v>
                </c:pt>
                <c:pt idx="28">
                  <c:v>6.8506275395382746E-2</c:v>
                </c:pt>
                <c:pt idx="29">
                  <c:v>0.15437672439832426</c:v>
                </c:pt>
                <c:pt idx="30">
                  <c:v>0.19945784302632263</c:v>
                </c:pt>
                <c:pt idx="31">
                  <c:v>0.21096249134386974</c:v>
                </c:pt>
                <c:pt idx="32">
                  <c:v>0.19563043532079163</c:v>
                </c:pt>
                <c:pt idx="33">
                  <c:v>0.24537114473044908</c:v>
                </c:pt>
                <c:pt idx="34">
                  <c:v>0.19166368234059297</c:v>
                </c:pt>
                <c:pt idx="35">
                  <c:v>0.15558149670510746</c:v>
                </c:pt>
                <c:pt idx="36">
                  <c:v>0.29591108137331318</c:v>
                </c:pt>
                <c:pt idx="37">
                  <c:v>0.12996594913872095</c:v>
                </c:pt>
                <c:pt idx="38">
                  <c:v>0.18132991617314034</c:v>
                </c:pt>
                <c:pt idx="39">
                  <c:v>0.21343681917927074</c:v>
                </c:pt>
                <c:pt idx="40">
                  <c:v>0.61368452966468678</c:v>
                </c:pt>
                <c:pt idx="41">
                  <c:v>0.49095448487441767</c:v>
                </c:pt>
                <c:pt idx="42">
                  <c:v>0.13955246662063384</c:v>
                </c:pt>
                <c:pt idx="43">
                  <c:v>0.20141957924409787</c:v>
                </c:pt>
                <c:pt idx="44">
                  <c:v>0.23775143998880097</c:v>
                </c:pt>
                <c:pt idx="45">
                  <c:v>0.21441207026870537</c:v>
                </c:pt>
                <c:pt idx="46">
                  <c:v>0.26198241943520317</c:v>
                </c:pt>
                <c:pt idx="47">
                  <c:v>0.27090708033132083</c:v>
                </c:pt>
                <c:pt idx="48">
                  <c:v>0.21564986833711747</c:v>
                </c:pt>
                <c:pt idx="49">
                  <c:v>0.46046684335728644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1-4B50-8829-F3D156F6B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4865832"/>
        <c:axId val="574866488"/>
      </c:barChart>
      <c:lineChart>
        <c:grouping val="standard"/>
        <c:varyColors val="0"/>
        <c:ser>
          <c:idx val="1"/>
          <c:order val="1"/>
          <c:tx>
            <c:strRef>
              <c:f>'Alap ábrák - együtt'!$C$28</c:f>
              <c:strCache>
                <c:ptCount val="1"/>
                <c:pt idx="0">
                  <c:v>Hozzáadott érték tartalom változásának trendje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'Alap ábrák - együtt'!$D$26:$BA$26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együtt'!$D$28:$BA$28</c:f>
              <c:numCache>
                <c:formatCode>0%</c:formatCode>
                <c:ptCount val="50"/>
                <c:pt idx="0">
                  <c:v>0.44020657474397756</c:v>
                </c:pt>
                <c:pt idx="1">
                  <c:v>0.44017090642698004</c:v>
                </c:pt>
                <c:pt idx="2">
                  <c:v>0.44013523810998245</c:v>
                </c:pt>
                <c:pt idx="3">
                  <c:v>0.44009956979298492</c:v>
                </c:pt>
                <c:pt idx="4">
                  <c:v>0.4400639014759874</c:v>
                </c:pt>
                <c:pt idx="5">
                  <c:v>0.44002823315898987</c:v>
                </c:pt>
                <c:pt idx="6">
                  <c:v>0.43999256484199228</c:v>
                </c:pt>
                <c:pt idx="7">
                  <c:v>0.43995689652499476</c:v>
                </c:pt>
                <c:pt idx="8">
                  <c:v>0.43992122820799723</c:v>
                </c:pt>
                <c:pt idx="9">
                  <c:v>0.4398855598909997</c:v>
                </c:pt>
                <c:pt idx="10">
                  <c:v>0.43984989157400212</c:v>
                </c:pt>
                <c:pt idx="11">
                  <c:v>0.43981422325700459</c:v>
                </c:pt>
                <c:pt idx="12">
                  <c:v>0.43977855494000706</c:v>
                </c:pt>
                <c:pt idx="13">
                  <c:v>0.43974288662300953</c:v>
                </c:pt>
                <c:pt idx="14">
                  <c:v>0.43970721830601195</c:v>
                </c:pt>
                <c:pt idx="15">
                  <c:v>0.43967154998901442</c:v>
                </c:pt>
                <c:pt idx="16">
                  <c:v>0.43963588167201689</c:v>
                </c:pt>
                <c:pt idx="17">
                  <c:v>0.43960021335501936</c:v>
                </c:pt>
                <c:pt idx="18">
                  <c:v>0.43956454503802178</c:v>
                </c:pt>
                <c:pt idx="19">
                  <c:v>0.43952887672102425</c:v>
                </c:pt>
                <c:pt idx="20">
                  <c:v>0.43949320840402673</c:v>
                </c:pt>
                <c:pt idx="21">
                  <c:v>0.4394575400870292</c:v>
                </c:pt>
                <c:pt idx="22">
                  <c:v>0.43942187177003161</c:v>
                </c:pt>
                <c:pt idx="23">
                  <c:v>0.43938620345303409</c:v>
                </c:pt>
                <c:pt idx="24">
                  <c:v>0.43935053513603656</c:v>
                </c:pt>
                <c:pt idx="25">
                  <c:v>0.43931486681903903</c:v>
                </c:pt>
                <c:pt idx="26">
                  <c:v>0.43927919850204145</c:v>
                </c:pt>
                <c:pt idx="27">
                  <c:v>0.43924353018504392</c:v>
                </c:pt>
                <c:pt idx="28">
                  <c:v>0.43920786186804639</c:v>
                </c:pt>
                <c:pt idx="29">
                  <c:v>0.43917219355104886</c:v>
                </c:pt>
                <c:pt idx="30">
                  <c:v>0.43913652523405128</c:v>
                </c:pt>
                <c:pt idx="31">
                  <c:v>0.43910085691705375</c:v>
                </c:pt>
                <c:pt idx="32">
                  <c:v>0.43906518860005622</c:v>
                </c:pt>
                <c:pt idx="33">
                  <c:v>0.43902952028305869</c:v>
                </c:pt>
                <c:pt idx="34">
                  <c:v>0.43899385196606111</c:v>
                </c:pt>
                <c:pt idx="35">
                  <c:v>0.43895818364906358</c:v>
                </c:pt>
                <c:pt idx="36">
                  <c:v>0.43892251533206605</c:v>
                </c:pt>
                <c:pt idx="37">
                  <c:v>0.43888684701506853</c:v>
                </c:pt>
                <c:pt idx="38">
                  <c:v>0.43885117869807094</c:v>
                </c:pt>
                <c:pt idx="39">
                  <c:v>0.43881551038107341</c:v>
                </c:pt>
                <c:pt idx="40">
                  <c:v>0.43877984206407589</c:v>
                </c:pt>
                <c:pt idx="41">
                  <c:v>0.43874417374707836</c:v>
                </c:pt>
                <c:pt idx="42">
                  <c:v>0.43870850543008078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1-4B50-8829-F3D156F6B11C}"/>
            </c:ext>
          </c:extLst>
        </c:ser>
        <c:ser>
          <c:idx val="2"/>
          <c:order val="2"/>
          <c:tx>
            <c:strRef>
              <c:f>'Alap ábrák - együtt'!$C$29</c:f>
              <c:strCache>
                <c:ptCount val="1"/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'Alap ábrák - együtt'!$D$26:$BA$26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együtt'!$D$29:$BA$29</c:f>
              <c:numCache>
                <c:formatCode>0%</c:formatCode>
                <c:ptCount val="50"/>
                <c:pt idx="43">
                  <c:v>0.46189804749262248</c:v>
                </c:pt>
                <c:pt idx="44">
                  <c:v>0.45147513673727918</c:v>
                </c:pt>
                <c:pt idx="45">
                  <c:v>0.44105222598193594</c:v>
                </c:pt>
                <c:pt idx="46">
                  <c:v>0.43062931522659265</c:v>
                </c:pt>
                <c:pt idx="47">
                  <c:v>0.42020640447124946</c:v>
                </c:pt>
                <c:pt idx="48">
                  <c:v>0.40978349371590617</c:v>
                </c:pt>
                <c:pt idx="49">
                  <c:v>0.39936058296056287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1-4B50-8829-F3D156F6B11C}"/>
            </c:ext>
          </c:extLst>
        </c:ser>
        <c:ser>
          <c:idx val="4"/>
          <c:order val="4"/>
          <c:tx>
            <c:strRef>
              <c:f>'Alap ábrák - együtt'!$C$31</c:f>
              <c:strCache>
                <c:ptCount val="1"/>
                <c:pt idx="0">
                  <c:v>A hozzáadott érték termelés súlyának változása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'Alap ábrák - együtt'!$D$26:$BA$26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együtt'!$D$31:$BA$31</c:f>
              <c:numCache>
                <c:formatCode>0%</c:formatCode>
                <c:ptCount val="50"/>
                <c:pt idx="0">
                  <c:v>0.18166224206948806</c:v>
                </c:pt>
                <c:pt idx="1">
                  <c:v>0.18327101283363417</c:v>
                </c:pt>
                <c:pt idx="2">
                  <c:v>0.18487978359778029</c:v>
                </c:pt>
                <c:pt idx="3">
                  <c:v>0.18648855436192641</c:v>
                </c:pt>
                <c:pt idx="4">
                  <c:v>0.18809732512607252</c:v>
                </c:pt>
                <c:pt idx="5">
                  <c:v>0.18970609589021864</c:v>
                </c:pt>
                <c:pt idx="6">
                  <c:v>0.19131486665436476</c:v>
                </c:pt>
                <c:pt idx="7">
                  <c:v>0.19292363741851087</c:v>
                </c:pt>
                <c:pt idx="8">
                  <c:v>0.19453240818265699</c:v>
                </c:pt>
                <c:pt idx="9">
                  <c:v>0.19614117894680311</c:v>
                </c:pt>
                <c:pt idx="10">
                  <c:v>0.19774994971094922</c:v>
                </c:pt>
                <c:pt idx="11">
                  <c:v>0.19935872047509534</c:v>
                </c:pt>
                <c:pt idx="12">
                  <c:v>0.20096749123924146</c:v>
                </c:pt>
                <c:pt idx="13">
                  <c:v>0.20257626200338757</c:v>
                </c:pt>
                <c:pt idx="14">
                  <c:v>0.20418503276753369</c:v>
                </c:pt>
                <c:pt idx="15">
                  <c:v>0.20579380353167981</c:v>
                </c:pt>
                <c:pt idx="16">
                  <c:v>0.20740257429582593</c:v>
                </c:pt>
                <c:pt idx="17">
                  <c:v>0.20901134505997204</c:v>
                </c:pt>
                <c:pt idx="18">
                  <c:v>0.21062011582411816</c:v>
                </c:pt>
                <c:pt idx="19">
                  <c:v>0.21222888658826428</c:v>
                </c:pt>
                <c:pt idx="20">
                  <c:v>0.21383765735241039</c:v>
                </c:pt>
                <c:pt idx="21">
                  <c:v>0.21544642811655651</c:v>
                </c:pt>
                <c:pt idx="22">
                  <c:v>0.21705519888070263</c:v>
                </c:pt>
                <c:pt idx="23">
                  <c:v>0.21866396964484874</c:v>
                </c:pt>
                <c:pt idx="24">
                  <c:v>0.22027274040899486</c:v>
                </c:pt>
                <c:pt idx="25">
                  <c:v>0.22188151117314098</c:v>
                </c:pt>
                <c:pt idx="26">
                  <c:v>0.22349028193728707</c:v>
                </c:pt>
                <c:pt idx="27">
                  <c:v>0.22509905270143318</c:v>
                </c:pt>
                <c:pt idx="28">
                  <c:v>0.2267078234655793</c:v>
                </c:pt>
                <c:pt idx="29">
                  <c:v>0.22831659422972542</c:v>
                </c:pt>
                <c:pt idx="30">
                  <c:v>0.22992536499387153</c:v>
                </c:pt>
                <c:pt idx="31">
                  <c:v>0.23153413575801765</c:v>
                </c:pt>
                <c:pt idx="32">
                  <c:v>0.23314290652216377</c:v>
                </c:pt>
                <c:pt idx="33">
                  <c:v>0.23475167728630988</c:v>
                </c:pt>
                <c:pt idx="34">
                  <c:v>0.236360448050456</c:v>
                </c:pt>
                <c:pt idx="35">
                  <c:v>0.23796921881460212</c:v>
                </c:pt>
                <c:pt idx="36">
                  <c:v>0.23957798957874823</c:v>
                </c:pt>
                <c:pt idx="37">
                  <c:v>0.24118676034289435</c:v>
                </c:pt>
                <c:pt idx="38">
                  <c:v>0.24279553110704047</c:v>
                </c:pt>
                <c:pt idx="39">
                  <c:v>0.24440430187118659</c:v>
                </c:pt>
                <c:pt idx="40">
                  <c:v>0.2460130726353327</c:v>
                </c:pt>
                <c:pt idx="41">
                  <c:v>0.24762184339947882</c:v>
                </c:pt>
                <c:pt idx="42">
                  <c:v>0.24923061416362494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31-4B50-8829-F3D156F6B11C}"/>
            </c:ext>
          </c:extLst>
        </c:ser>
        <c:ser>
          <c:idx val="5"/>
          <c:order val="5"/>
          <c:tx>
            <c:strRef>
              <c:f>'Alap ábrák - együtt'!$C$32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'Alap ábrák - együtt'!$D$26:$BA$26</c:f>
              <c:strCache>
                <c:ptCount val="50"/>
                <c:pt idx="0">
                  <c:v>LUX</c:v>
                </c:pt>
                <c:pt idx="1">
                  <c:v>NOR</c:v>
                </c:pt>
                <c:pt idx="2">
                  <c:v>CHE</c:v>
                </c:pt>
                <c:pt idx="3">
                  <c:v>USA</c:v>
                </c:pt>
                <c:pt idx="4">
                  <c:v>IRL</c:v>
                </c:pt>
                <c:pt idx="5">
                  <c:v>NLD</c:v>
                </c:pt>
                <c:pt idx="6">
                  <c:v>AUT</c:v>
                </c:pt>
                <c:pt idx="7">
                  <c:v>DNK</c:v>
                </c:pt>
                <c:pt idx="8">
                  <c:v>DEU</c:v>
                </c:pt>
                <c:pt idx="9">
                  <c:v>AUS</c:v>
                </c:pt>
                <c:pt idx="10">
                  <c:v>SWE</c:v>
                </c:pt>
                <c:pt idx="11">
                  <c:v>CAN</c:v>
                </c:pt>
                <c:pt idx="12">
                  <c:v>BEL</c:v>
                </c:pt>
                <c:pt idx="13">
                  <c:v>FIN</c:v>
                </c:pt>
                <c:pt idx="14">
                  <c:v>GBR</c:v>
                </c:pt>
                <c:pt idx="15">
                  <c:v>FRA</c:v>
                </c:pt>
                <c:pt idx="16">
                  <c:v>JPN</c:v>
                </c:pt>
                <c:pt idx="17">
                  <c:v>ITA</c:v>
                </c:pt>
                <c:pt idx="18">
                  <c:v>ESP</c:v>
                </c:pt>
                <c:pt idx="19">
                  <c:v>KOR</c:v>
                </c:pt>
                <c:pt idx="20">
                  <c:v>TWN</c:v>
                </c:pt>
                <c:pt idx="21">
                  <c:v>MLT</c:v>
                </c:pt>
                <c:pt idx="22">
                  <c:v>CZE</c:v>
                </c:pt>
                <c:pt idx="23">
                  <c:v>SVN</c:v>
                </c:pt>
                <c:pt idx="24">
                  <c:v>CYP</c:v>
                </c:pt>
                <c:pt idx="25">
                  <c:v>EST</c:v>
                </c:pt>
                <c:pt idx="26">
                  <c:v>SVK</c:v>
                </c:pt>
                <c:pt idx="27">
                  <c:v>PRT</c:v>
                </c:pt>
                <c:pt idx="28">
                  <c:v>LTU</c:v>
                </c:pt>
                <c:pt idx="29">
                  <c:v>GRC</c:v>
                </c:pt>
                <c:pt idx="30">
                  <c:v>RUS</c:v>
                </c:pt>
                <c:pt idx="31">
                  <c:v>POL</c:v>
                </c:pt>
                <c:pt idx="32">
                  <c:v>HUN</c:v>
                </c:pt>
                <c:pt idx="33">
                  <c:v>TUR</c:v>
                </c:pt>
                <c:pt idx="34">
                  <c:v>LVA</c:v>
                </c:pt>
                <c:pt idx="35">
                  <c:v>HRV</c:v>
                </c:pt>
                <c:pt idx="36">
                  <c:v>ROU</c:v>
                </c:pt>
                <c:pt idx="37">
                  <c:v>MEX</c:v>
                </c:pt>
                <c:pt idx="38">
                  <c:v>BGR</c:v>
                </c:pt>
                <c:pt idx="39">
                  <c:v>BRA</c:v>
                </c:pt>
                <c:pt idx="40">
                  <c:v>CHN</c:v>
                </c:pt>
                <c:pt idx="41">
                  <c:v>IDN</c:v>
                </c:pt>
                <c:pt idx="42">
                  <c:v>IND</c:v>
                </c:pt>
                <c:pt idx="43">
                  <c:v>Fejlett nagy országok átlaga</c:v>
                </c:pt>
                <c:pt idx="44">
                  <c:v>Fejlett kis országok átlaga</c:v>
                </c:pt>
                <c:pt idx="45">
                  <c:v>Visegrádi országok átlaga</c:v>
                </c:pt>
                <c:pt idx="46">
                  <c:v>Mediterrán országok átlaga</c:v>
                </c:pt>
                <c:pt idx="47">
                  <c:v>Fejlődő nagy országok átlaga</c:v>
                </c:pt>
                <c:pt idx="48">
                  <c:v>Fejlődő kis országok átlaga</c:v>
                </c:pt>
                <c:pt idx="49">
                  <c:v>BRIC átlag</c:v>
                </c:pt>
              </c:strCache>
            </c:strRef>
          </c:cat>
          <c:val>
            <c:numRef>
              <c:f>'Alap ábrák - együtt'!$D$32:$BA$32</c:f>
              <c:numCache>
                <c:formatCode>0%</c:formatCode>
                <c:ptCount val="50"/>
                <c:pt idx="43">
                  <c:v>0.18150200809120309</c:v>
                </c:pt>
                <c:pt idx="44">
                  <c:v>0.20969606734473212</c:v>
                </c:pt>
                <c:pt idx="45">
                  <c:v>0.23789012659826114</c:v>
                </c:pt>
                <c:pt idx="46">
                  <c:v>0.26608418585179039</c:v>
                </c:pt>
                <c:pt idx="47">
                  <c:v>0.29427824510531941</c:v>
                </c:pt>
                <c:pt idx="48">
                  <c:v>0.32247230435884844</c:v>
                </c:pt>
                <c:pt idx="49">
                  <c:v>0.35066636361237746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31-4B50-8829-F3D156F6B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865832"/>
        <c:axId val="574866488"/>
      </c:lineChart>
      <c:catAx>
        <c:axId val="574865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4866488"/>
        <c:crosses val="autoZero"/>
        <c:auto val="1"/>
        <c:lblAlgn val="ctr"/>
        <c:lblOffset val="100"/>
        <c:noMultiLvlLbl val="0"/>
      </c:catAx>
      <c:valAx>
        <c:axId val="57486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4865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292831451305809"/>
          <c:y val="0.86526863045954527"/>
          <c:w val="0.54938114170521257"/>
          <c:h val="0.104794691688483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'U-M-D részarányok idősorban'!$M$2</c:f>
          <c:strCache>
            <c:ptCount val="1"/>
            <c:pt idx="0">
              <c:v>Az U-M-D ágazatok hozzáadott érték hányada a HÉ termelésben - 2000 - százalék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'U-M-D részarányok idősorban'!$F$4:$F$5</c:f>
              <c:strCache>
                <c:ptCount val="2"/>
                <c:pt idx="0">
                  <c:v>2000</c:v>
                </c:pt>
                <c:pt idx="1">
                  <c:v>Upstream ágazatok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idősorban'!$F$6:$F$49</c:f>
              <c:numCache>
                <c:formatCode>0%</c:formatCode>
                <c:ptCount val="44"/>
                <c:pt idx="0">
                  <c:v>0.13307734685692757</c:v>
                </c:pt>
                <c:pt idx="1">
                  <c:v>0.1608391075118468</c:v>
                </c:pt>
                <c:pt idx="2">
                  <c:v>0.15126136351592032</c:v>
                </c:pt>
                <c:pt idx="3">
                  <c:v>0.18572163914530274</c:v>
                </c:pt>
                <c:pt idx="4">
                  <c:v>0.24952909392053427</c:v>
                </c:pt>
                <c:pt idx="5">
                  <c:v>0.15723134352130633</c:v>
                </c:pt>
                <c:pt idx="6">
                  <c:v>0.19665750682857044</c:v>
                </c:pt>
                <c:pt idx="7">
                  <c:v>0.20056825547917234</c:v>
                </c:pt>
                <c:pt idx="8">
                  <c:v>0.19818225684555385</c:v>
                </c:pt>
                <c:pt idx="9">
                  <c:v>0.21366690916769807</c:v>
                </c:pt>
                <c:pt idx="10">
                  <c:v>0.32494610756944764</c:v>
                </c:pt>
                <c:pt idx="11">
                  <c:v>0.20347123809706508</c:v>
                </c:pt>
                <c:pt idx="12">
                  <c:v>0.15367298923251455</c:v>
                </c:pt>
                <c:pt idx="13">
                  <c:v>0.2959452984410067</c:v>
                </c:pt>
                <c:pt idx="14">
                  <c:v>0.23580198750569878</c:v>
                </c:pt>
                <c:pt idx="15">
                  <c:v>0.27964731410345667</c:v>
                </c:pt>
                <c:pt idx="16">
                  <c:v>0.2546766198845839</c:v>
                </c:pt>
                <c:pt idx="17">
                  <c:v>8.9405771748676838E-2</c:v>
                </c:pt>
                <c:pt idx="18">
                  <c:v>0.34915841257138786</c:v>
                </c:pt>
                <c:pt idx="19">
                  <c:v>0.23179624922494022</c:v>
                </c:pt>
                <c:pt idx="20">
                  <c:v>0.35566614481116221</c:v>
                </c:pt>
                <c:pt idx="21">
                  <c:v>0.18966367339288034</c:v>
                </c:pt>
                <c:pt idx="22">
                  <c:v>0.16862812269304359</c:v>
                </c:pt>
                <c:pt idx="23">
                  <c:v>0.16390003330592953</c:v>
                </c:pt>
                <c:pt idx="24">
                  <c:v>0.22013811818809711</c:v>
                </c:pt>
                <c:pt idx="25">
                  <c:v>0.35249210432308103</c:v>
                </c:pt>
                <c:pt idx="26">
                  <c:v>0.2119056325728646</c:v>
                </c:pt>
                <c:pt idx="27">
                  <c:v>0.19376648079263115</c:v>
                </c:pt>
                <c:pt idx="28">
                  <c:v>0.33437807446721829</c:v>
                </c:pt>
                <c:pt idx="29">
                  <c:v>0.18955899612319091</c:v>
                </c:pt>
                <c:pt idx="30">
                  <c:v>0.24013952885855319</c:v>
                </c:pt>
                <c:pt idx="31">
                  <c:v>0.24325993578280719</c:v>
                </c:pt>
                <c:pt idx="32">
                  <c:v>9.124892255819031E-2</c:v>
                </c:pt>
                <c:pt idx="33">
                  <c:v>0.10192576801904889</c:v>
                </c:pt>
                <c:pt idx="34">
                  <c:v>0.17451845911517413</c:v>
                </c:pt>
                <c:pt idx="35">
                  <c:v>0.36630132940236204</c:v>
                </c:pt>
                <c:pt idx="36">
                  <c:v>0.1829208957639302</c:v>
                </c:pt>
                <c:pt idx="37">
                  <c:v>0.23342262148678836</c:v>
                </c:pt>
                <c:pt idx="38">
                  <c:v>0.14702515740092217</c:v>
                </c:pt>
                <c:pt idx="39">
                  <c:v>0.47163946081626307</c:v>
                </c:pt>
                <c:pt idx="40">
                  <c:v>0.24804252674007518</c:v>
                </c:pt>
                <c:pt idx="41">
                  <c:v>0.37780055693735554</c:v>
                </c:pt>
                <c:pt idx="42">
                  <c:v>0.15057042491816455</c:v>
                </c:pt>
                <c:pt idx="43">
                  <c:v>0.13502205585960017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B-4EDD-B1A0-A1AAC1606AD5}"/>
            </c:ext>
          </c:extLst>
        </c:ser>
        <c:ser>
          <c:idx val="1"/>
          <c:order val="1"/>
          <c:tx>
            <c:strRef>
              <c:f>'U-M-D részarányok idősorban'!$G$4:$G$5</c:f>
              <c:strCache>
                <c:ptCount val="2"/>
                <c:pt idx="0">
                  <c:v>2000</c:v>
                </c:pt>
                <c:pt idx="1">
                  <c:v>Gyártási ágazatok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idősorban'!$G$6:$G$49</c:f>
              <c:numCache>
                <c:formatCode>0%</c:formatCode>
                <c:ptCount val="44"/>
                <c:pt idx="0">
                  <c:v>0.60772806508671973</c:v>
                </c:pt>
                <c:pt idx="1">
                  <c:v>0.60458070609364922</c:v>
                </c:pt>
                <c:pt idx="2">
                  <c:v>0.62315559672621679</c:v>
                </c:pt>
                <c:pt idx="3">
                  <c:v>0.42864163268857614</c:v>
                </c:pt>
                <c:pt idx="4">
                  <c:v>0.31516568464495548</c:v>
                </c:pt>
                <c:pt idx="5">
                  <c:v>0.60277740532633994</c:v>
                </c:pt>
                <c:pt idx="6">
                  <c:v>0.5577348808627608</c:v>
                </c:pt>
                <c:pt idx="7">
                  <c:v>0.40521479776259239</c:v>
                </c:pt>
                <c:pt idx="8">
                  <c:v>0.4218399891127973</c:v>
                </c:pt>
                <c:pt idx="9">
                  <c:v>0.40185297315410939</c:v>
                </c:pt>
                <c:pt idx="10">
                  <c:v>0.31113928505528771</c:v>
                </c:pt>
                <c:pt idx="11">
                  <c:v>0.40391832994811483</c:v>
                </c:pt>
                <c:pt idx="12">
                  <c:v>0.53389195121944033</c:v>
                </c:pt>
                <c:pt idx="13">
                  <c:v>0.35695984490361521</c:v>
                </c:pt>
                <c:pt idx="14">
                  <c:v>0.44072375125126056</c:v>
                </c:pt>
                <c:pt idx="15">
                  <c:v>0.29848290217720647</c:v>
                </c:pt>
                <c:pt idx="16">
                  <c:v>0.34912451333544847</c:v>
                </c:pt>
                <c:pt idx="17">
                  <c:v>0.5760164982048479</c:v>
                </c:pt>
                <c:pt idx="18">
                  <c:v>0.40008151841284434</c:v>
                </c:pt>
                <c:pt idx="19">
                  <c:v>0.37486778639533769</c:v>
                </c:pt>
                <c:pt idx="20">
                  <c:v>0.27553185970046928</c:v>
                </c:pt>
                <c:pt idx="21">
                  <c:v>0.46968894421056717</c:v>
                </c:pt>
                <c:pt idx="22">
                  <c:v>0.45582060949806846</c:v>
                </c:pt>
                <c:pt idx="23">
                  <c:v>0.35242166314983464</c:v>
                </c:pt>
                <c:pt idx="24">
                  <c:v>0.44652532741772971</c:v>
                </c:pt>
                <c:pt idx="25">
                  <c:v>0.41215095611824454</c:v>
                </c:pt>
                <c:pt idx="26">
                  <c:v>0.46059787472891306</c:v>
                </c:pt>
                <c:pt idx="27">
                  <c:v>0.4718747645341948</c:v>
                </c:pt>
                <c:pt idx="28">
                  <c:v>0.20958204076618783</c:v>
                </c:pt>
                <c:pt idx="29">
                  <c:v>0.58493740901511426</c:v>
                </c:pt>
                <c:pt idx="30">
                  <c:v>0.49583133711932575</c:v>
                </c:pt>
                <c:pt idx="31">
                  <c:v>0.53308892568611776</c:v>
                </c:pt>
                <c:pt idx="32">
                  <c:v>0.49037332307705328</c:v>
                </c:pt>
                <c:pt idx="33">
                  <c:v>0.74144716755560802</c:v>
                </c:pt>
                <c:pt idx="34">
                  <c:v>0.30752960391345913</c:v>
                </c:pt>
                <c:pt idx="35">
                  <c:v>0.37380356284811528</c:v>
                </c:pt>
                <c:pt idx="36">
                  <c:v>0.43002443299046628</c:v>
                </c:pt>
                <c:pt idx="37">
                  <c:v>0.37609102489193275</c:v>
                </c:pt>
                <c:pt idx="38">
                  <c:v>0.40284240048132586</c:v>
                </c:pt>
                <c:pt idx="39">
                  <c:v>0.43944087456620096</c:v>
                </c:pt>
                <c:pt idx="40">
                  <c:v>0.36617604111297103</c:v>
                </c:pt>
                <c:pt idx="41">
                  <c:v>0.50533826445436392</c:v>
                </c:pt>
                <c:pt idx="42">
                  <c:v>0.59932147163249216</c:v>
                </c:pt>
                <c:pt idx="43">
                  <c:v>0.66496138309517883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6B-4EDD-B1A0-A1AAC1606AD5}"/>
            </c:ext>
          </c:extLst>
        </c:ser>
        <c:ser>
          <c:idx val="2"/>
          <c:order val="2"/>
          <c:tx>
            <c:strRef>
              <c:f>'U-M-D részarányok idősorban'!$H$4:$H$5</c:f>
              <c:strCache>
                <c:ptCount val="2"/>
                <c:pt idx="0">
                  <c:v>2000</c:v>
                </c:pt>
                <c:pt idx="1">
                  <c:v>Downstream ágazatok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idősorban'!$H$6:$H$49</c:f>
              <c:numCache>
                <c:formatCode>0%</c:formatCode>
                <c:ptCount val="44"/>
                <c:pt idx="0">
                  <c:v>0.25914180340254112</c:v>
                </c:pt>
                <c:pt idx="1">
                  <c:v>0.23456896669592872</c:v>
                </c:pt>
                <c:pt idx="2">
                  <c:v>0.22557643472741201</c:v>
                </c:pt>
                <c:pt idx="3">
                  <c:v>0.38563287515073585</c:v>
                </c:pt>
                <c:pt idx="4">
                  <c:v>0.43530512420344658</c:v>
                </c:pt>
                <c:pt idx="5">
                  <c:v>0.23998855778044639</c:v>
                </c:pt>
                <c:pt idx="6">
                  <c:v>0.24560327197697865</c:v>
                </c:pt>
                <c:pt idx="7">
                  <c:v>0.39420989686224134</c:v>
                </c:pt>
                <c:pt idx="8">
                  <c:v>0.37997206087946711</c:v>
                </c:pt>
                <c:pt idx="9">
                  <c:v>0.38447955058297145</c:v>
                </c:pt>
                <c:pt idx="10">
                  <c:v>0.36391194154167272</c:v>
                </c:pt>
                <c:pt idx="11">
                  <c:v>0.39260899981391084</c:v>
                </c:pt>
                <c:pt idx="12">
                  <c:v>0.31243036208002695</c:v>
                </c:pt>
                <c:pt idx="13">
                  <c:v>0.34708577351814979</c:v>
                </c:pt>
                <c:pt idx="14">
                  <c:v>0.32347354042827486</c:v>
                </c:pt>
                <c:pt idx="15">
                  <c:v>0.42186956810443765</c:v>
                </c:pt>
                <c:pt idx="16">
                  <c:v>0.39619805457549984</c:v>
                </c:pt>
                <c:pt idx="17">
                  <c:v>0.33430338973523055</c:v>
                </c:pt>
                <c:pt idx="18">
                  <c:v>0.25075808670173544</c:v>
                </c:pt>
                <c:pt idx="19">
                  <c:v>0.39333285832715098</c:v>
                </c:pt>
                <c:pt idx="20">
                  <c:v>0.36880102067275194</c:v>
                </c:pt>
                <c:pt idx="21">
                  <c:v>0.34064553576681783</c:v>
                </c:pt>
                <c:pt idx="22">
                  <c:v>0.37553354002805045</c:v>
                </c:pt>
                <c:pt idx="23">
                  <c:v>0.48356976001864443</c:v>
                </c:pt>
                <c:pt idx="24">
                  <c:v>0.33328002673248192</c:v>
                </c:pt>
                <c:pt idx="25">
                  <c:v>0.23530269459067379</c:v>
                </c:pt>
                <c:pt idx="26">
                  <c:v>0.32735590099593576</c:v>
                </c:pt>
                <c:pt idx="27">
                  <c:v>0.33416145080508097</c:v>
                </c:pt>
                <c:pt idx="28">
                  <c:v>0.45603026651403017</c:v>
                </c:pt>
                <c:pt idx="29">
                  <c:v>0.22549704992346195</c:v>
                </c:pt>
                <c:pt idx="30">
                  <c:v>0.26400438527924736</c:v>
                </c:pt>
                <c:pt idx="31">
                  <c:v>0.22364733980786142</c:v>
                </c:pt>
                <c:pt idx="32">
                  <c:v>0.41828023611892845</c:v>
                </c:pt>
                <c:pt idx="33">
                  <c:v>0.15662276532000546</c:v>
                </c:pt>
                <c:pt idx="34">
                  <c:v>0.51794346013024595</c:v>
                </c:pt>
                <c:pt idx="35">
                  <c:v>0.25986557256964726</c:v>
                </c:pt>
                <c:pt idx="36">
                  <c:v>0.38699953082560568</c:v>
                </c:pt>
                <c:pt idx="37">
                  <c:v>0.39040009131934322</c:v>
                </c:pt>
                <c:pt idx="38">
                  <c:v>0.45013081378879782</c:v>
                </c:pt>
                <c:pt idx="39">
                  <c:v>8.8918830208710289E-2</c:v>
                </c:pt>
                <c:pt idx="40">
                  <c:v>0.38577968932406426</c:v>
                </c:pt>
                <c:pt idx="41">
                  <c:v>0.1168555523871609</c:v>
                </c:pt>
                <c:pt idx="42">
                  <c:v>0.25010591548620759</c:v>
                </c:pt>
                <c:pt idx="43">
                  <c:v>0.2000121632974648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6B-4EDD-B1A0-A1AAC1606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9218832"/>
        <c:axId val="519212600"/>
      </c:barChart>
      <c:catAx>
        <c:axId val="519218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212600"/>
        <c:crosses val="autoZero"/>
        <c:auto val="1"/>
        <c:lblAlgn val="ctr"/>
        <c:lblOffset val="100"/>
        <c:noMultiLvlLbl val="0"/>
      </c:catAx>
      <c:valAx>
        <c:axId val="5192126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21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'U-M-D részarányok idősorban'!$S$2</c:f>
          <c:strCache>
            <c:ptCount val="1"/>
            <c:pt idx="0">
              <c:v>Az U-M-D ágazatok hozzáadott érték hányada a HÉ termelésben - 2014 - százalék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'U-M-D részarányok idősorban'!$I$4:$I$5</c:f>
              <c:strCache>
                <c:ptCount val="2"/>
                <c:pt idx="0">
                  <c:v>2014</c:v>
                </c:pt>
                <c:pt idx="1">
                  <c:v>Upstream ágazatok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idősorban'!$I$6:$I$49</c:f>
              <c:numCache>
                <c:formatCode>0%</c:formatCode>
                <c:ptCount val="44"/>
                <c:pt idx="0">
                  <c:v>0.17154664865381641</c:v>
                </c:pt>
                <c:pt idx="1">
                  <c:v>0.17085145065134488</c:v>
                </c:pt>
                <c:pt idx="2">
                  <c:v>0.1832489142594107</c:v>
                </c:pt>
                <c:pt idx="3">
                  <c:v>0.17153257731190216</c:v>
                </c:pt>
                <c:pt idx="4">
                  <c:v>0.18650258002748552</c:v>
                </c:pt>
                <c:pt idx="5">
                  <c:v>0.20208906066687315</c:v>
                </c:pt>
                <c:pt idx="6">
                  <c:v>0.1660860996825117</c:v>
                </c:pt>
                <c:pt idx="7">
                  <c:v>0.25985180359209792</c:v>
                </c:pt>
                <c:pt idx="8">
                  <c:v>0.16695500999682991</c:v>
                </c:pt>
                <c:pt idx="9">
                  <c:v>0.16416254491589982</c:v>
                </c:pt>
                <c:pt idx="10">
                  <c:v>0.29880561308776116</c:v>
                </c:pt>
                <c:pt idx="11">
                  <c:v>0.18558241088869007</c:v>
                </c:pt>
                <c:pt idx="12">
                  <c:v>0.22571738453482607</c:v>
                </c:pt>
                <c:pt idx="13">
                  <c:v>0.27586206470534591</c:v>
                </c:pt>
                <c:pt idx="14">
                  <c:v>0.18681659336168333</c:v>
                </c:pt>
                <c:pt idx="15">
                  <c:v>0.2384043333640978</c:v>
                </c:pt>
                <c:pt idx="16">
                  <c:v>0.23140079651197287</c:v>
                </c:pt>
                <c:pt idx="17">
                  <c:v>0.1537333643332672</c:v>
                </c:pt>
                <c:pt idx="18">
                  <c:v>0.33010534559459259</c:v>
                </c:pt>
                <c:pt idx="19">
                  <c:v>0.17759333351215889</c:v>
                </c:pt>
                <c:pt idx="20">
                  <c:v>0.31249944956767906</c:v>
                </c:pt>
                <c:pt idx="21">
                  <c:v>0.21784131494337314</c:v>
                </c:pt>
                <c:pt idx="22">
                  <c:v>0.24201190487129479</c:v>
                </c:pt>
                <c:pt idx="23">
                  <c:v>9.3659406510090235E-2</c:v>
                </c:pt>
                <c:pt idx="24">
                  <c:v>0.15598855597848579</c:v>
                </c:pt>
                <c:pt idx="25">
                  <c:v>0.20044459168440576</c:v>
                </c:pt>
                <c:pt idx="26">
                  <c:v>0.19166368234059297</c:v>
                </c:pt>
                <c:pt idx="27">
                  <c:v>0.21931110386083755</c:v>
                </c:pt>
                <c:pt idx="28">
                  <c:v>0.18920681165817024</c:v>
                </c:pt>
                <c:pt idx="29">
                  <c:v>0.21096249134386974</c:v>
                </c:pt>
                <c:pt idx="30">
                  <c:v>0.19563043532079163</c:v>
                </c:pt>
                <c:pt idx="31">
                  <c:v>0.24537114473044908</c:v>
                </c:pt>
                <c:pt idx="32">
                  <c:v>6.8506275395382746E-2</c:v>
                </c:pt>
                <c:pt idx="33">
                  <c:v>0.19945784302632263</c:v>
                </c:pt>
                <c:pt idx="34">
                  <c:v>0.15437672439832426</c:v>
                </c:pt>
                <c:pt idx="35">
                  <c:v>0.29591108137331318</c:v>
                </c:pt>
                <c:pt idx="36">
                  <c:v>0.15558149670510746</c:v>
                </c:pt>
                <c:pt idx="37">
                  <c:v>0.18132991617314034</c:v>
                </c:pt>
                <c:pt idx="38">
                  <c:v>0.12996594913872095</c:v>
                </c:pt>
                <c:pt idx="39">
                  <c:v>0.61368452966468678</c:v>
                </c:pt>
                <c:pt idx="40">
                  <c:v>0.21343681917927074</c:v>
                </c:pt>
                <c:pt idx="41">
                  <c:v>0.49095448487441767</c:v>
                </c:pt>
                <c:pt idx="42">
                  <c:v>0.13955246662063384</c:v>
                </c:pt>
                <c:pt idx="43">
                  <c:v>0.33954650597861841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2-4BF2-8C12-FC3B7F0AE94C}"/>
            </c:ext>
          </c:extLst>
        </c:ser>
        <c:ser>
          <c:idx val="1"/>
          <c:order val="1"/>
          <c:tx>
            <c:strRef>
              <c:f>'U-M-D részarányok idősorban'!$J$4:$J$5</c:f>
              <c:strCache>
                <c:ptCount val="2"/>
                <c:pt idx="0">
                  <c:v>2014</c:v>
                </c:pt>
                <c:pt idx="1">
                  <c:v>Gyártási ágazatok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idősorban'!$J$6:$J$49</c:f>
              <c:numCache>
                <c:formatCode>0%</c:formatCode>
                <c:ptCount val="44"/>
                <c:pt idx="0">
                  <c:v>0.64144086590632821</c:v>
                </c:pt>
                <c:pt idx="1">
                  <c:v>0.51953287038845242</c:v>
                </c:pt>
                <c:pt idx="2">
                  <c:v>0.56248623563106037</c:v>
                </c:pt>
                <c:pt idx="3">
                  <c:v>0.50234617843954343</c:v>
                </c:pt>
                <c:pt idx="4">
                  <c:v>0.36266879470345731</c:v>
                </c:pt>
                <c:pt idx="5">
                  <c:v>0.43562753045120189</c:v>
                </c:pt>
                <c:pt idx="6">
                  <c:v>0.57537972815501393</c:v>
                </c:pt>
                <c:pt idx="7">
                  <c:v>0.32561104860624346</c:v>
                </c:pt>
                <c:pt idx="8">
                  <c:v>0.43223468672376486</c:v>
                </c:pt>
                <c:pt idx="9">
                  <c:v>0.45411706952705011</c:v>
                </c:pt>
                <c:pt idx="10">
                  <c:v>0.30453100453624243</c:v>
                </c:pt>
                <c:pt idx="11">
                  <c:v>0.42854624089739912</c:v>
                </c:pt>
                <c:pt idx="12">
                  <c:v>0.43915179691829948</c:v>
                </c:pt>
                <c:pt idx="13">
                  <c:v>0.28755487636020699</c:v>
                </c:pt>
                <c:pt idx="14">
                  <c:v>0.38485884130274461</c:v>
                </c:pt>
                <c:pt idx="15">
                  <c:v>0.28808571602548666</c:v>
                </c:pt>
                <c:pt idx="16">
                  <c:v>0.28795913605297252</c:v>
                </c:pt>
                <c:pt idx="17">
                  <c:v>0.5994824379079543</c:v>
                </c:pt>
                <c:pt idx="18">
                  <c:v>0.38497508036482847</c:v>
                </c:pt>
                <c:pt idx="19">
                  <c:v>0.44246043201418689</c:v>
                </c:pt>
                <c:pt idx="20">
                  <c:v>0.23158749780492269</c:v>
                </c:pt>
                <c:pt idx="21">
                  <c:v>0.29977439560485236</c:v>
                </c:pt>
                <c:pt idx="22">
                  <c:v>0.41507867992214209</c:v>
                </c:pt>
                <c:pt idx="23">
                  <c:v>0.42562197834148768</c:v>
                </c:pt>
                <c:pt idx="24">
                  <c:v>0.56183879721595209</c:v>
                </c:pt>
                <c:pt idx="25">
                  <c:v>0.62854928085989648</c:v>
                </c:pt>
                <c:pt idx="26">
                  <c:v>0.60619787494638455</c:v>
                </c:pt>
                <c:pt idx="27">
                  <c:v>0.58968822991005665</c:v>
                </c:pt>
                <c:pt idx="28">
                  <c:v>0.31639046241244617</c:v>
                </c:pt>
                <c:pt idx="29">
                  <c:v>0.54886783259354466</c:v>
                </c:pt>
                <c:pt idx="30">
                  <c:v>0.54399693695722429</c:v>
                </c:pt>
                <c:pt idx="31">
                  <c:v>0.49161842713903758</c:v>
                </c:pt>
                <c:pt idx="32">
                  <c:v>0.58461905100396716</c:v>
                </c:pt>
                <c:pt idx="33">
                  <c:v>0.58416125950030329</c:v>
                </c:pt>
                <c:pt idx="34">
                  <c:v>0.2585657410264991</c:v>
                </c:pt>
                <c:pt idx="35">
                  <c:v>0.43849068730996199</c:v>
                </c:pt>
                <c:pt idx="36">
                  <c:v>0.46276485174858273</c:v>
                </c:pt>
                <c:pt idx="37">
                  <c:v>0.49833254380408565</c:v>
                </c:pt>
                <c:pt idx="38">
                  <c:v>0.40523698497507343</c:v>
                </c:pt>
                <c:pt idx="39">
                  <c:v>0.29009624285838498</c:v>
                </c:pt>
                <c:pt idx="40">
                  <c:v>0.41859383387946264</c:v>
                </c:pt>
                <c:pt idx="41">
                  <c:v>0.35565684677918302</c:v>
                </c:pt>
                <c:pt idx="42">
                  <c:v>0.64174402675636855</c:v>
                </c:pt>
                <c:pt idx="43">
                  <c:v>0.48747608046028618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2-4BF2-8C12-FC3B7F0AE94C}"/>
            </c:ext>
          </c:extLst>
        </c:ser>
        <c:ser>
          <c:idx val="2"/>
          <c:order val="2"/>
          <c:tx>
            <c:strRef>
              <c:f>'U-M-D részarányok idősorban'!$K$4:$K$5</c:f>
              <c:strCache>
                <c:ptCount val="2"/>
                <c:pt idx="0">
                  <c:v>2014</c:v>
                </c:pt>
                <c:pt idx="1">
                  <c:v>Downstream ágazatok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idősorban'!$K$6:$K$49</c:f>
              <c:numCache>
                <c:formatCode>0%</c:formatCode>
                <c:ptCount val="44"/>
                <c:pt idx="0">
                  <c:v>0.18699531757853766</c:v>
                </c:pt>
                <c:pt idx="1">
                  <c:v>0.30961128651041603</c:v>
                </c:pt>
                <c:pt idx="2">
                  <c:v>0.25426262359816487</c:v>
                </c:pt>
                <c:pt idx="3">
                  <c:v>0.32611977482559368</c:v>
                </c:pt>
                <c:pt idx="4">
                  <c:v>0.45082856762576085</c:v>
                </c:pt>
                <c:pt idx="5">
                  <c:v>0.3622821473040585</c:v>
                </c:pt>
                <c:pt idx="6">
                  <c:v>0.2585322006362436</c:v>
                </c:pt>
                <c:pt idx="7">
                  <c:v>0.41453381311994525</c:v>
                </c:pt>
                <c:pt idx="8">
                  <c:v>0.40080773697198313</c:v>
                </c:pt>
                <c:pt idx="9">
                  <c:v>0.38172009859456446</c:v>
                </c:pt>
                <c:pt idx="10">
                  <c:v>0.39666264554128672</c:v>
                </c:pt>
                <c:pt idx="11">
                  <c:v>0.38587075138632709</c:v>
                </c:pt>
                <c:pt idx="12">
                  <c:v>0.33512871835318364</c:v>
                </c:pt>
                <c:pt idx="13">
                  <c:v>0.43657879876299027</c:v>
                </c:pt>
                <c:pt idx="14">
                  <c:v>0.42832419025538498</c:v>
                </c:pt>
                <c:pt idx="15">
                  <c:v>0.47350972527806084</c:v>
                </c:pt>
                <c:pt idx="16">
                  <c:v>0.48063967338430874</c:v>
                </c:pt>
                <c:pt idx="17">
                  <c:v>0.24667846098620494</c:v>
                </c:pt>
                <c:pt idx="18">
                  <c:v>0.28491879709859169</c:v>
                </c:pt>
                <c:pt idx="19">
                  <c:v>0.37994427723518576</c:v>
                </c:pt>
                <c:pt idx="20">
                  <c:v>0.45591253323065378</c:v>
                </c:pt>
                <c:pt idx="21">
                  <c:v>0.48238349569357547</c:v>
                </c:pt>
                <c:pt idx="22">
                  <c:v>0.34290404101101152</c:v>
                </c:pt>
                <c:pt idx="23">
                  <c:v>0.48067111354542957</c:v>
                </c:pt>
                <c:pt idx="24">
                  <c:v>0.28214929329454819</c:v>
                </c:pt>
                <c:pt idx="25">
                  <c:v>0.17099515130336765</c:v>
                </c:pt>
                <c:pt idx="26">
                  <c:v>0.20210241266899509</c:v>
                </c:pt>
                <c:pt idx="27">
                  <c:v>0.19095792158725683</c:v>
                </c:pt>
                <c:pt idx="28">
                  <c:v>0.49439776317116557</c:v>
                </c:pt>
                <c:pt idx="29">
                  <c:v>0.24016761317170146</c:v>
                </c:pt>
                <c:pt idx="30">
                  <c:v>0.26036405510031951</c:v>
                </c:pt>
                <c:pt idx="31">
                  <c:v>0.26300902151870764</c:v>
                </c:pt>
                <c:pt idx="32">
                  <c:v>0.34685180057809128</c:v>
                </c:pt>
                <c:pt idx="33">
                  <c:v>0.21638028167196829</c:v>
                </c:pt>
                <c:pt idx="34">
                  <c:v>0.58705273483629616</c:v>
                </c:pt>
                <c:pt idx="35">
                  <c:v>0.26559256082832894</c:v>
                </c:pt>
                <c:pt idx="36">
                  <c:v>0.38163288785277327</c:v>
                </c:pt>
                <c:pt idx="37">
                  <c:v>0.32031727318801512</c:v>
                </c:pt>
                <c:pt idx="38">
                  <c:v>0.46479625138634412</c:v>
                </c:pt>
                <c:pt idx="39">
                  <c:v>9.6219130238349146E-2</c:v>
                </c:pt>
                <c:pt idx="40">
                  <c:v>0.36796886429866843</c:v>
                </c:pt>
                <c:pt idx="41">
                  <c:v>0.15338751743659684</c:v>
                </c:pt>
                <c:pt idx="42">
                  <c:v>0.21870300520025879</c:v>
                </c:pt>
                <c:pt idx="43">
                  <c:v>0.17297694879958436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E2-4BF2-8C12-FC3B7F0AE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9134864"/>
        <c:axId val="519125680"/>
      </c:barChart>
      <c:catAx>
        <c:axId val="5191348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125680"/>
        <c:crosses val="autoZero"/>
        <c:auto val="1"/>
        <c:lblAlgn val="ctr"/>
        <c:lblOffset val="100"/>
        <c:noMultiLvlLbl val="0"/>
      </c:catAx>
      <c:valAx>
        <c:axId val="519125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13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'U-M-D részarányok idősorban'!$AH$2</c:f>
          <c:strCache>
            <c:ptCount val="1"/>
            <c:pt idx="0">
              <c:v>Az U-M-D ágazatok hozzáadott érték hányada a HÉ termelésben - 2000 - trend százalék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'U-M-D részarányok idősorban'!$AA$4:$AA$5</c:f>
              <c:strCache>
                <c:ptCount val="2"/>
                <c:pt idx="0">
                  <c:v>2000</c:v>
                </c:pt>
                <c:pt idx="1">
                  <c:v>Upstream ágazatok - 2000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idősorban'!$AA$6:$AA$49</c:f>
              <c:numCache>
                <c:formatCode>0%</c:formatCode>
                <c:ptCount val="44"/>
                <c:pt idx="0">
                  <c:v>0.1994280168465129</c:v>
                </c:pt>
                <c:pt idx="1">
                  <c:v>0.20052141969456191</c:v>
                </c:pt>
                <c:pt idx="2">
                  <c:v>0.20161482254261096</c:v>
                </c:pt>
                <c:pt idx="3">
                  <c:v>0.20270822539065997</c:v>
                </c:pt>
                <c:pt idx="4">
                  <c:v>0.20380162823870901</c:v>
                </c:pt>
                <c:pt idx="5">
                  <c:v>0.20489503108675802</c:v>
                </c:pt>
                <c:pt idx="6">
                  <c:v>0.20598843393480706</c:v>
                </c:pt>
                <c:pt idx="7">
                  <c:v>0.20708183678285608</c:v>
                </c:pt>
                <c:pt idx="8">
                  <c:v>0.20817523963090512</c:v>
                </c:pt>
                <c:pt idx="9">
                  <c:v>0.20926864247895413</c:v>
                </c:pt>
                <c:pt idx="10">
                  <c:v>0.21036204532700317</c:v>
                </c:pt>
                <c:pt idx="11">
                  <c:v>0.21145544817505219</c:v>
                </c:pt>
                <c:pt idx="12">
                  <c:v>0.21254885102310123</c:v>
                </c:pt>
                <c:pt idx="13">
                  <c:v>0.21364225387115024</c:v>
                </c:pt>
                <c:pt idx="14">
                  <c:v>0.21473565671919928</c:v>
                </c:pt>
                <c:pt idx="15">
                  <c:v>0.21582905956724829</c:v>
                </c:pt>
                <c:pt idx="16">
                  <c:v>0.21692246241529733</c:v>
                </c:pt>
                <c:pt idx="17">
                  <c:v>0.21801586526334635</c:v>
                </c:pt>
                <c:pt idx="18">
                  <c:v>0.21910926811139539</c:v>
                </c:pt>
                <c:pt idx="19">
                  <c:v>0.2202026709594444</c:v>
                </c:pt>
                <c:pt idx="20">
                  <c:v>0.22129607380749344</c:v>
                </c:pt>
                <c:pt idx="21">
                  <c:v>0.22238947665554246</c:v>
                </c:pt>
                <c:pt idx="22">
                  <c:v>0.2234828795035915</c:v>
                </c:pt>
                <c:pt idx="23">
                  <c:v>0.22457628235164051</c:v>
                </c:pt>
                <c:pt idx="24">
                  <c:v>0.22566968519968955</c:v>
                </c:pt>
                <c:pt idx="25">
                  <c:v>0.22676308804773856</c:v>
                </c:pt>
                <c:pt idx="26">
                  <c:v>0.22785649089578761</c:v>
                </c:pt>
                <c:pt idx="27">
                  <c:v>0.22894989374383662</c:v>
                </c:pt>
                <c:pt idx="28">
                  <c:v>0.23004329659188566</c:v>
                </c:pt>
                <c:pt idx="29">
                  <c:v>0.23113669943993467</c:v>
                </c:pt>
                <c:pt idx="30">
                  <c:v>0.23223010228798371</c:v>
                </c:pt>
                <c:pt idx="31">
                  <c:v>0.23332350513603273</c:v>
                </c:pt>
                <c:pt idx="32">
                  <c:v>0.23441690798408177</c:v>
                </c:pt>
                <c:pt idx="33">
                  <c:v>0.23551031083213078</c:v>
                </c:pt>
                <c:pt idx="34">
                  <c:v>0.23660371368017982</c:v>
                </c:pt>
                <c:pt idx="35">
                  <c:v>0.23769711652822884</c:v>
                </c:pt>
                <c:pt idx="36">
                  <c:v>0.23879051937627788</c:v>
                </c:pt>
                <c:pt idx="37">
                  <c:v>0.23988392222432689</c:v>
                </c:pt>
                <c:pt idx="38">
                  <c:v>0.24097732507237593</c:v>
                </c:pt>
                <c:pt idx="39">
                  <c:v>0.24207072792042494</c:v>
                </c:pt>
                <c:pt idx="40">
                  <c:v>0.24316413076847399</c:v>
                </c:pt>
                <c:pt idx="41">
                  <c:v>0.244257533616523</c:v>
                </c:pt>
                <c:pt idx="42">
                  <c:v>0.24535093646457204</c:v>
                </c:pt>
                <c:pt idx="43">
                  <c:v>0.24644433931262105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D-4317-8419-BB53920D8D14}"/>
            </c:ext>
          </c:extLst>
        </c:ser>
        <c:ser>
          <c:idx val="1"/>
          <c:order val="1"/>
          <c:tx>
            <c:strRef>
              <c:f>'U-M-D részarányok idősorban'!$AB$4:$AB$5</c:f>
              <c:strCache>
                <c:ptCount val="2"/>
                <c:pt idx="0">
                  <c:v>2000</c:v>
                </c:pt>
                <c:pt idx="1">
                  <c:v>Gyártási ágazatok - 2000 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idősorban'!$AB$6:$AB$49</c:f>
              <c:numCache>
                <c:formatCode>0%</c:formatCode>
                <c:ptCount val="44"/>
                <c:pt idx="0">
                  <c:v>0.45097163896956088</c:v>
                </c:pt>
                <c:pt idx="1">
                  <c:v>0.45101166152858718</c:v>
                </c:pt>
                <c:pt idx="2">
                  <c:v>0.45105168408761348</c:v>
                </c:pt>
                <c:pt idx="3">
                  <c:v>0.45109170664663978</c:v>
                </c:pt>
                <c:pt idx="4">
                  <c:v>0.45113172920566624</c:v>
                </c:pt>
                <c:pt idx="5">
                  <c:v>0.45117175176469254</c:v>
                </c:pt>
                <c:pt idx="6">
                  <c:v>0.45121177432371884</c:v>
                </c:pt>
                <c:pt idx="7">
                  <c:v>0.45125179688274514</c:v>
                </c:pt>
                <c:pt idx="8">
                  <c:v>0.45129181944177144</c:v>
                </c:pt>
                <c:pt idx="9">
                  <c:v>0.45133184200079773</c:v>
                </c:pt>
                <c:pt idx="10">
                  <c:v>0.45137186455982403</c:v>
                </c:pt>
                <c:pt idx="11">
                  <c:v>0.45141188711885044</c:v>
                </c:pt>
                <c:pt idx="12">
                  <c:v>0.45145190967787663</c:v>
                </c:pt>
                <c:pt idx="13">
                  <c:v>0.45149193223690309</c:v>
                </c:pt>
                <c:pt idx="14">
                  <c:v>0.45153195479592939</c:v>
                </c:pt>
                <c:pt idx="15">
                  <c:v>0.45157197735495569</c:v>
                </c:pt>
                <c:pt idx="16">
                  <c:v>0.45161199991398199</c:v>
                </c:pt>
                <c:pt idx="17">
                  <c:v>0.45165202247300829</c:v>
                </c:pt>
                <c:pt idx="18">
                  <c:v>0.45169204503203458</c:v>
                </c:pt>
                <c:pt idx="19">
                  <c:v>0.45173206759106088</c:v>
                </c:pt>
                <c:pt idx="20">
                  <c:v>0.45177209015008729</c:v>
                </c:pt>
                <c:pt idx="21">
                  <c:v>0.45181211270911359</c:v>
                </c:pt>
                <c:pt idx="22">
                  <c:v>0.45185213526813994</c:v>
                </c:pt>
                <c:pt idx="23">
                  <c:v>0.45189215782716624</c:v>
                </c:pt>
                <c:pt idx="24">
                  <c:v>0.45193218038619254</c:v>
                </c:pt>
                <c:pt idx="25">
                  <c:v>0.45197220294521884</c:v>
                </c:pt>
                <c:pt idx="26">
                  <c:v>0.45201222550424514</c:v>
                </c:pt>
                <c:pt idx="27">
                  <c:v>0.45205224806327154</c:v>
                </c:pt>
                <c:pt idx="28">
                  <c:v>0.45209227062229773</c:v>
                </c:pt>
                <c:pt idx="29">
                  <c:v>0.45213229318132414</c:v>
                </c:pt>
                <c:pt idx="30">
                  <c:v>0.45217231574035044</c:v>
                </c:pt>
                <c:pt idx="31">
                  <c:v>0.45221233829937679</c:v>
                </c:pt>
                <c:pt idx="32">
                  <c:v>0.45225236085840309</c:v>
                </c:pt>
                <c:pt idx="33">
                  <c:v>0.45229238341742939</c:v>
                </c:pt>
                <c:pt idx="34">
                  <c:v>0.45233240597645569</c:v>
                </c:pt>
                <c:pt idx="35">
                  <c:v>0.45237242853548199</c:v>
                </c:pt>
                <c:pt idx="36">
                  <c:v>0.45241245109450839</c:v>
                </c:pt>
                <c:pt idx="37">
                  <c:v>0.45245247365353469</c:v>
                </c:pt>
                <c:pt idx="38">
                  <c:v>0.45249249621256099</c:v>
                </c:pt>
                <c:pt idx="39">
                  <c:v>0.45253251877158729</c:v>
                </c:pt>
                <c:pt idx="40">
                  <c:v>0.45257254133061364</c:v>
                </c:pt>
                <c:pt idx="41">
                  <c:v>0.45261256388963994</c:v>
                </c:pt>
                <c:pt idx="42">
                  <c:v>0.45265258644866624</c:v>
                </c:pt>
                <c:pt idx="43">
                  <c:v>0.45269260900769265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D-4317-8419-BB53920D8D14}"/>
            </c:ext>
          </c:extLst>
        </c:ser>
        <c:ser>
          <c:idx val="2"/>
          <c:order val="2"/>
          <c:tx>
            <c:strRef>
              <c:f>'U-M-D részarányok idősorban'!$AC$4:$AC$5</c:f>
              <c:strCache>
                <c:ptCount val="2"/>
                <c:pt idx="0">
                  <c:v>2000</c:v>
                </c:pt>
                <c:pt idx="1">
                  <c:v>Downstream ágazatok - 2000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idősorban'!$AC$6:$AC$49</c:f>
              <c:numCache>
                <c:formatCode>0%</c:formatCode>
                <c:ptCount val="44"/>
                <c:pt idx="0">
                  <c:v>0.34960034418392621</c:v>
                </c:pt>
                <c:pt idx="1">
                  <c:v>0.34846691877685088</c:v>
                </c:pt>
                <c:pt idx="2">
                  <c:v>0.34733349336977554</c:v>
                </c:pt>
                <c:pt idx="3">
                  <c:v>0.3462000679627002</c:v>
                </c:pt>
                <c:pt idx="4">
                  <c:v>0.3450666425556248</c:v>
                </c:pt>
                <c:pt idx="5">
                  <c:v>0.34393321714854946</c:v>
                </c:pt>
                <c:pt idx="6">
                  <c:v>0.34279979174147412</c:v>
                </c:pt>
                <c:pt idx="7">
                  <c:v>0.34166636633439879</c:v>
                </c:pt>
                <c:pt idx="8">
                  <c:v>0.34053294092732345</c:v>
                </c:pt>
                <c:pt idx="9">
                  <c:v>0.33939951552024811</c:v>
                </c:pt>
                <c:pt idx="10">
                  <c:v>0.33826609011317277</c:v>
                </c:pt>
                <c:pt idx="11">
                  <c:v>0.33713266470609743</c:v>
                </c:pt>
                <c:pt idx="12">
                  <c:v>0.33599923929902209</c:v>
                </c:pt>
                <c:pt idx="13">
                  <c:v>0.3348658138919467</c:v>
                </c:pt>
                <c:pt idx="14">
                  <c:v>0.33373238848487136</c:v>
                </c:pt>
                <c:pt idx="15">
                  <c:v>0.33259896307779602</c:v>
                </c:pt>
                <c:pt idx="16">
                  <c:v>0.33146553767072068</c:v>
                </c:pt>
                <c:pt idx="17">
                  <c:v>0.33033211226364534</c:v>
                </c:pt>
                <c:pt idx="18">
                  <c:v>0.32919868685657</c:v>
                </c:pt>
                <c:pt idx="19">
                  <c:v>0.32806526144949466</c:v>
                </c:pt>
                <c:pt idx="20">
                  <c:v>0.32693183604241932</c:v>
                </c:pt>
                <c:pt idx="21">
                  <c:v>0.32579841063534398</c:v>
                </c:pt>
                <c:pt idx="22">
                  <c:v>0.32466498522826859</c:v>
                </c:pt>
                <c:pt idx="23">
                  <c:v>0.32353155982119325</c:v>
                </c:pt>
                <c:pt idx="24">
                  <c:v>0.32239813441411791</c:v>
                </c:pt>
                <c:pt idx="25">
                  <c:v>0.32126470900704257</c:v>
                </c:pt>
                <c:pt idx="26">
                  <c:v>0.32013128359996723</c:v>
                </c:pt>
                <c:pt idx="27">
                  <c:v>0.31899785819289189</c:v>
                </c:pt>
                <c:pt idx="28">
                  <c:v>0.31786443278581655</c:v>
                </c:pt>
                <c:pt idx="29">
                  <c:v>0.31673100737874121</c:v>
                </c:pt>
                <c:pt idx="30">
                  <c:v>0.31559758197166587</c:v>
                </c:pt>
                <c:pt idx="31">
                  <c:v>0.31446415656459048</c:v>
                </c:pt>
                <c:pt idx="32">
                  <c:v>0.31333073115751514</c:v>
                </c:pt>
                <c:pt idx="33">
                  <c:v>0.3121973057504398</c:v>
                </c:pt>
                <c:pt idx="34">
                  <c:v>0.31106388034336446</c:v>
                </c:pt>
                <c:pt idx="35">
                  <c:v>0.30993045493628912</c:v>
                </c:pt>
                <c:pt idx="36">
                  <c:v>0.30879702952921378</c:v>
                </c:pt>
                <c:pt idx="37">
                  <c:v>0.30766360412213845</c:v>
                </c:pt>
                <c:pt idx="38">
                  <c:v>0.30653017871506311</c:v>
                </c:pt>
                <c:pt idx="39">
                  <c:v>0.30539675330798777</c:v>
                </c:pt>
                <c:pt idx="40">
                  <c:v>0.30426332790091237</c:v>
                </c:pt>
                <c:pt idx="41">
                  <c:v>0.30312990249383703</c:v>
                </c:pt>
                <c:pt idx="42">
                  <c:v>0.30199647708676169</c:v>
                </c:pt>
                <c:pt idx="43">
                  <c:v>0.30086305167968636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FD-4317-8419-BB53920D8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9234576"/>
        <c:axId val="519232608"/>
      </c:barChart>
      <c:catAx>
        <c:axId val="5192345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232608"/>
        <c:crosses val="autoZero"/>
        <c:auto val="1"/>
        <c:lblAlgn val="ctr"/>
        <c:lblOffset val="100"/>
        <c:noMultiLvlLbl val="0"/>
      </c:catAx>
      <c:valAx>
        <c:axId val="5192326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2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'U-M-D részarányok idősorban'!$AO$2</c:f>
          <c:strCache>
            <c:ptCount val="1"/>
            <c:pt idx="0">
              <c:v>Az U-M-D ágazatok hozzáadott érték hányada a HÉ termelésben - 2014 - trend százalék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'U-M-D részarányok idősorban'!$AD$4:$AD$5</c:f>
              <c:strCache>
                <c:ptCount val="2"/>
                <c:pt idx="0">
                  <c:v>2014</c:v>
                </c:pt>
                <c:pt idx="1">
                  <c:v>Upstream ágazatok - 2014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idősorban'!$AD$6:$AD$49</c:f>
              <c:numCache>
                <c:formatCode>0%</c:formatCode>
                <c:ptCount val="44"/>
                <c:pt idx="0">
                  <c:v>0.17993688819076664</c:v>
                </c:pt>
                <c:pt idx="1">
                  <c:v>0.18171967871359626</c:v>
                </c:pt>
                <c:pt idx="2">
                  <c:v>0.18350246923642588</c:v>
                </c:pt>
                <c:pt idx="3">
                  <c:v>0.18528525975925547</c:v>
                </c:pt>
                <c:pt idx="4">
                  <c:v>0.18706805028208509</c:v>
                </c:pt>
                <c:pt idx="5">
                  <c:v>0.18885084080491471</c:v>
                </c:pt>
                <c:pt idx="6">
                  <c:v>0.19063363132774433</c:v>
                </c:pt>
                <c:pt idx="7">
                  <c:v>0.19241642185057395</c:v>
                </c:pt>
                <c:pt idx="8">
                  <c:v>0.19419921237340354</c:v>
                </c:pt>
                <c:pt idx="9">
                  <c:v>0.19598200289623316</c:v>
                </c:pt>
                <c:pt idx="10">
                  <c:v>0.19776479341906278</c:v>
                </c:pt>
                <c:pt idx="11">
                  <c:v>0.1995475839418924</c:v>
                </c:pt>
                <c:pt idx="12">
                  <c:v>0.20133037446472202</c:v>
                </c:pt>
                <c:pt idx="13">
                  <c:v>0.20311316498755164</c:v>
                </c:pt>
                <c:pt idx="14">
                  <c:v>0.20489595551038123</c:v>
                </c:pt>
                <c:pt idx="15">
                  <c:v>0.20667874603321085</c:v>
                </c:pt>
                <c:pt idx="16">
                  <c:v>0.20846153655604047</c:v>
                </c:pt>
                <c:pt idx="17">
                  <c:v>0.21024432707887009</c:v>
                </c:pt>
                <c:pt idx="18">
                  <c:v>0.21202711760169971</c:v>
                </c:pt>
                <c:pt idx="19">
                  <c:v>0.21380990812452932</c:v>
                </c:pt>
                <c:pt idx="20">
                  <c:v>0.21559269864735892</c:v>
                </c:pt>
                <c:pt idx="21">
                  <c:v>0.21737548917018854</c:v>
                </c:pt>
                <c:pt idx="22">
                  <c:v>0.21915827969301815</c:v>
                </c:pt>
                <c:pt idx="23">
                  <c:v>0.22094107021584777</c:v>
                </c:pt>
                <c:pt idx="24">
                  <c:v>0.22272386073867739</c:v>
                </c:pt>
                <c:pt idx="25">
                  <c:v>0.22450665126150698</c:v>
                </c:pt>
                <c:pt idx="26">
                  <c:v>0.2262894417843366</c:v>
                </c:pt>
                <c:pt idx="27">
                  <c:v>0.22807223230716622</c:v>
                </c:pt>
                <c:pt idx="28">
                  <c:v>0.22985502282999584</c:v>
                </c:pt>
                <c:pt idx="29">
                  <c:v>0.23163781335282546</c:v>
                </c:pt>
                <c:pt idx="30">
                  <c:v>0.23342060387565508</c:v>
                </c:pt>
                <c:pt idx="31">
                  <c:v>0.2352033943984847</c:v>
                </c:pt>
                <c:pt idx="32">
                  <c:v>0.23698618492131429</c:v>
                </c:pt>
                <c:pt idx="33">
                  <c:v>0.23876897544414391</c:v>
                </c:pt>
                <c:pt idx="34">
                  <c:v>0.24055176596697353</c:v>
                </c:pt>
                <c:pt idx="35">
                  <c:v>0.24233455648980315</c:v>
                </c:pt>
                <c:pt idx="36">
                  <c:v>0.24411734701263277</c:v>
                </c:pt>
                <c:pt idx="37">
                  <c:v>0.24590013753546236</c:v>
                </c:pt>
                <c:pt idx="38">
                  <c:v>0.24768292805829201</c:v>
                </c:pt>
                <c:pt idx="39">
                  <c:v>0.2494657185811216</c:v>
                </c:pt>
                <c:pt idx="40">
                  <c:v>0.25124850910395125</c:v>
                </c:pt>
                <c:pt idx="41">
                  <c:v>0.25303129962678084</c:v>
                </c:pt>
                <c:pt idx="42">
                  <c:v>0.25481409014961043</c:v>
                </c:pt>
                <c:pt idx="43">
                  <c:v>0.25659688067244008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B-4F93-A960-47BDED744F7E}"/>
            </c:ext>
          </c:extLst>
        </c:ser>
        <c:ser>
          <c:idx val="1"/>
          <c:order val="1"/>
          <c:tx>
            <c:strRef>
              <c:f>'U-M-D részarányok idősorban'!$AE$4:$AE$5</c:f>
              <c:strCache>
                <c:ptCount val="2"/>
                <c:pt idx="0">
                  <c:v>2014</c:v>
                </c:pt>
                <c:pt idx="1">
                  <c:v>Gyártási ágazatok - 2014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idősorban'!$AE$6:$AE$49</c:f>
              <c:numCache>
                <c:formatCode>0%</c:formatCode>
                <c:ptCount val="44"/>
                <c:pt idx="0">
                  <c:v>0.44142676496290556</c:v>
                </c:pt>
                <c:pt idx="1">
                  <c:v>0.44176676089311989</c:v>
                </c:pt>
                <c:pt idx="2">
                  <c:v>0.44210675682333428</c:v>
                </c:pt>
                <c:pt idx="3">
                  <c:v>0.44244675275354867</c:v>
                </c:pt>
                <c:pt idx="4">
                  <c:v>0.44278674868376311</c:v>
                </c:pt>
                <c:pt idx="5">
                  <c:v>0.44312674461397739</c:v>
                </c:pt>
                <c:pt idx="6">
                  <c:v>0.44346674054419177</c:v>
                </c:pt>
                <c:pt idx="7">
                  <c:v>0.44380673647440622</c:v>
                </c:pt>
                <c:pt idx="8">
                  <c:v>0.4441467324046206</c:v>
                </c:pt>
                <c:pt idx="9">
                  <c:v>0.44448672833483499</c:v>
                </c:pt>
                <c:pt idx="10">
                  <c:v>0.44482672426504943</c:v>
                </c:pt>
                <c:pt idx="11">
                  <c:v>0.44516672019526371</c:v>
                </c:pt>
                <c:pt idx="12">
                  <c:v>0.4455067161254781</c:v>
                </c:pt>
                <c:pt idx="13">
                  <c:v>0.44584671205569248</c:v>
                </c:pt>
                <c:pt idx="14">
                  <c:v>0.44618670798590693</c:v>
                </c:pt>
                <c:pt idx="15">
                  <c:v>0.4465267039161212</c:v>
                </c:pt>
                <c:pt idx="16">
                  <c:v>0.44686669984633565</c:v>
                </c:pt>
                <c:pt idx="17">
                  <c:v>0.44720669577655003</c:v>
                </c:pt>
                <c:pt idx="18">
                  <c:v>0.44754669170676442</c:v>
                </c:pt>
                <c:pt idx="19">
                  <c:v>0.44788668763697881</c:v>
                </c:pt>
                <c:pt idx="20">
                  <c:v>0.44822668356719325</c:v>
                </c:pt>
                <c:pt idx="21">
                  <c:v>0.44856667949740753</c:v>
                </c:pt>
                <c:pt idx="22">
                  <c:v>0.44890667542762192</c:v>
                </c:pt>
                <c:pt idx="23">
                  <c:v>0.44924667135783636</c:v>
                </c:pt>
                <c:pt idx="24">
                  <c:v>0.44958666728805063</c:v>
                </c:pt>
                <c:pt idx="25">
                  <c:v>0.44992666321826502</c:v>
                </c:pt>
                <c:pt idx="26">
                  <c:v>0.45026665914847946</c:v>
                </c:pt>
                <c:pt idx="27">
                  <c:v>0.45060665507869385</c:v>
                </c:pt>
                <c:pt idx="28">
                  <c:v>0.45094665100890824</c:v>
                </c:pt>
                <c:pt idx="29">
                  <c:v>0.45128664693912268</c:v>
                </c:pt>
                <c:pt idx="30">
                  <c:v>0.45162664286933696</c:v>
                </c:pt>
                <c:pt idx="31">
                  <c:v>0.45196663879955135</c:v>
                </c:pt>
                <c:pt idx="32">
                  <c:v>0.45230663472976573</c:v>
                </c:pt>
                <c:pt idx="33">
                  <c:v>0.45264663065998018</c:v>
                </c:pt>
                <c:pt idx="34">
                  <c:v>0.45298662659019445</c:v>
                </c:pt>
                <c:pt idx="35">
                  <c:v>0.4533266225204089</c:v>
                </c:pt>
                <c:pt idx="36">
                  <c:v>0.45366661845062328</c:v>
                </c:pt>
                <c:pt idx="37">
                  <c:v>0.45400661438083767</c:v>
                </c:pt>
                <c:pt idx="38">
                  <c:v>0.45434661031105206</c:v>
                </c:pt>
                <c:pt idx="39">
                  <c:v>0.4546866062412665</c:v>
                </c:pt>
                <c:pt idx="40">
                  <c:v>0.45502660217148078</c:v>
                </c:pt>
                <c:pt idx="41">
                  <c:v>0.45536659810169522</c:v>
                </c:pt>
                <c:pt idx="42">
                  <c:v>0.45570659403190961</c:v>
                </c:pt>
                <c:pt idx="43">
                  <c:v>0.45604658996212388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B-4F93-A960-47BDED744F7E}"/>
            </c:ext>
          </c:extLst>
        </c:ser>
        <c:ser>
          <c:idx val="2"/>
          <c:order val="2"/>
          <c:tx>
            <c:strRef>
              <c:f>'U-M-D részarányok idősorban'!$AF$4:$AF$5</c:f>
              <c:strCache>
                <c:ptCount val="2"/>
                <c:pt idx="0">
                  <c:v>2014</c:v>
                </c:pt>
                <c:pt idx="1">
                  <c:v>Downstream ágazatok - 2014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'U-M-D részarányok idősorban'!$D$6:$D$49</c:f>
              <c:strCache>
                <c:ptCount val="44"/>
                <c:pt idx="0">
                  <c:v>Luxemburg</c:v>
                </c:pt>
                <c:pt idx="1">
                  <c:v>Írország</c:v>
                </c:pt>
                <c:pt idx="2">
                  <c:v>Norvégia</c:v>
                </c:pt>
                <c:pt idx="3">
                  <c:v>Svájc</c:v>
                </c:pt>
                <c:pt idx="4">
                  <c:v>USA</c:v>
                </c:pt>
                <c:pt idx="5">
                  <c:v>Hollandia</c:v>
                </c:pt>
                <c:pt idx="6">
                  <c:v>Svédország</c:v>
                </c:pt>
                <c:pt idx="7">
                  <c:v>Dánia</c:v>
                </c:pt>
                <c:pt idx="8">
                  <c:v>Ausztria</c:v>
                </c:pt>
                <c:pt idx="9">
                  <c:v>Németország</c:v>
                </c:pt>
                <c:pt idx="10">
                  <c:v>Ausztrália</c:v>
                </c:pt>
                <c:pt idx="11">
                  <c:v>Kanada</c:v>
                </c:pt>
                <c:pt idx="12">
                  <c:v>Belgium</c:v>
                </c:pt>
                <c:pt idx="13">
                  <c:v>Finnország</c:v>
                </c:pt>
                <c:pt idx="14">
                  <c:v>Nagy Britannia</c:v>
                </c:pt>
                <c:pt idx="15">
                  <c:v>Japán</c:v>
                </c:pt>
                <c:pt idx="16">
                  <c:v>Franciaország</c:v>
                </c:pt>
                <c:pt idx="17">
                  <c:v>Málta</c:v>
                </c:pt>
                <c:pt idx="18">
                  <c:v>Korea</c:v>
                </c:pt>
                <c:pt idx="19">
                  <c:v>Taiwan</c:v>
                </c:pt>
                <c:pt idx="20">
                  <c:v>Olaszország</c:v>
                </c:pt>
                <c:pt idx="21">
                  <c:v>Spanyolország</c:v>
                </c:pt>
                <c:pt idx="22">
                  <c:v>Csehország</c:v>
                </c:pt>
                <c:pt idx="23">
                  <c:v>Ciprus</c:v>
                </c:pt>
                <c:pt idx="24">
                  <c:v>Szlovénia</c:v>
                </c:pt>
                <c:pt idx="25">
                  <c:v>Szlovákia</c:v>
                </c:pt>
                <c:pt idx="26">
                  <c:v>Lettország</c:v>
                </c:pt>
                <c:pt idx="27">
                  <c:v>Észtország</c:v>
                </c:pt>
                <c:pt idx="28">
                  <c:v>Portugália</c:v>
                </c:pt>
                <c:pt idx="29">
                  <c:v>Lengyelország</c:v>
                </c:pt>
                <c:pt idx="30">
                  <c:v>Magyarország</c:v>
                </c:pt>
                <c:pt idx="31">
                  <c:v>Törökország</c:v>
                </c:pt>
                <c:pt idx="32">
                  <c:v>Litvánia</c:v>
                </c:pt>
                <c:pt idx="33">
                  <c:v>Oroszország</c:v>
                </c:pt>
                <c:pt idx="34">
                  <c:v>Görögország</c:v>
                </c:pt>
                <c:pt idx="35">
                  <c:v>Románia</c:v>
                </c:pt>
                <c:pt idx="36">
                  <c:v>Horvátország</c:v>
                </c:pt>
                <c:pt idx="37">
                  <c:v>Bulgária</c:v>
                </c:pt>
                <c:pt idx="38">
                  <c:v>Mexikó</c:v>
                </c:pt>
                <c:pt idx="39">
                  <c:v>Kína</c:v>
                </c:pt>
                <c:pt idx="40">
                  <c:v>Brazília</c:v>
                </c:pt>
                <c:pt idx="41">
                  <c:v>Indonézia</c:v>
                </c:pt>
                <c:pt idx="42">
                  <c:v>India</c:v>
                </c:pt>
                <c:pt idx="43">
                  <c:v>A világ többi része</c:v>
                </c:pt>
              </c:strCache>
            </c:strRef>
          </c:cat>
          <c:val>
            <c:numRef>
              <c:f>'U-M-D részarányok idősorban'!$AF$6:$AF$49</c:f>
              <c:numCache>
                <c:formatCode>0%</c:formatCode>
                <c:ptCount val="44"/>
                <c:pt idx="0">
                  <c:v>0.37863634684632785</c:v>
                </c:pt>
                <c:pt idx="1">
                  <c:v>0.37651356039328382</c:v>
                </c:pt>
                <c:pt idx="2">
                  <c:v>0.37439077394023984</c:v>
                </c:pt>
                <c:pt idx="3">
                  <c:v>0.37226798748719586</c:v>
                </c:pt>
                <c:pt idx="4">
                  <c:v>0.37014520103415183</c:v>
                </c:pt>
                <c:pt idx="5">
                  <c:v>0.36802241458110785</c:v>
                </c:pt>
                <c:pt idx="6">
                  <c:v>0.36589962812806387</c:v>
                </c:pt>
                <c:pt idx="7">
                  <c:v>0.36377684167501984</c:v>
                </c:pt>
                <c:pt idx="8">
                  <c:v>0.36165405522197586</c:v>
                </c:pt>
                <c:pt idx="9">
                  <c:v>0.35953126876893188</c:v>
                </c:pt>
                <c:pt idx="10">
                  <c:v>0.35740848231588784</c:v>
                </c:pt>
                <c:pt idx="11">
                  <c:v>0.35528569586284386</c:v>
                </c:pt>
                <c:pt idx="12">
                  <c:v>0.35316290940979989</c:v>
                </c:pt>
                <c:pt idx="13">
                  <c:v>0.35104012295675591</c:v>
                </c:pt>
                <c:pt idx="14">
                  <c:v>0.34891733650371187</c:v>
                </c:pt>
                <c:pt idx="15">
                  <c:v>0.34679455005066789</c:v>
                </c:pt>
                <c:pt idx="16">
                  <c:v>0.34467176359762386</c:v>
                </c:pt>
                <c:pt idx="17">
                  <c:v>0.34254897714457988</c:v>
                </c:pt>
                <c:pt idx="18">
                  <c:v>0.3404261906915359</c:v>
                </c:pt>
                <c:pt idx="19">
                  <c:v>0.33830340423849192</c:v>
                </c:pt>
                <c:pt idx="20">
                  <c:v>0.33618061778544789</c:v>
                </c:pt>
                <c:pt idx="21">
                  <c:v>0.33405783133240391</c:v>
                </c:pt>
                <c:pt idx="22">
                  <c:v>0.33193504487935993</c:v>
                </c:pt>
                <c:pt idx="23">
                  <c:v>0.3298122584263159</c:v>
                </c:pt>
                <c:pt idx="24">
                  <c:v>0.32768947197327192</c:v>
                </c:pt>
                <c:pt idx="25">
                  <c:v>0.32556668552022794</c:v>
                </c:pt>
                <c:pt idx="26">
                  <c:v>0.3234438990671839</c:v>
                </c:pt>
                <c:pt idx="27">
                  <c:v>0.32132111261413993</c:v>
                </c:pt>
                <c:pt idx="28">
                  <c:v>0.31919832616109595</c:v>
                </c:pt>
                <c:pt idx="29">
                  <c:v>0.31707553970805191</c:v>
                </c:pt>
                <c:pt idx="30">
                  <c:v>0.31495275325500793</c:v>
                </c:pt>
                <c:pt idx="31">
                  <c:v>0.31282996680196395</c:v>
                </c:pt>
                <c:pt idx="32">
                  <c:v>0.31070718034891998</c:v>
                </c:pt>
                <c:pt idx="33">
                  <c:v>0.30858439389587594</c:v>
                </c:pt>
                <c:pt idx="34">
                  <c:v>0.30646160744283196</c:v>
                </c:pt>
                <c:pt idx="35">
                  <c:v>0.30433882098978793</c:v>
                </c:pt>
                <c:pt idx="36">
                  <c:v>0.30221603453674395</c:v>
                </c:pt>
                <c:pt idx="37">
                  <c:v>0.30009324808369997</c:v>
                </c:pt>
                <c:pt idx="38">
                  <c:v>0.29797046163065599</c:v>
                </c:pt>
                <c:pt idx="39">
                  <c:v>0.29584767517761196</c:v>
                </c:pt>
                <c:pt idx="40">
                  <c:v>0.29372488872456798</c:v>
                </c:pt>
                <c:pt idx="41">
                  <c:v>0.29160210227152394</c:v>
                </c:pt>
                <c:pt idx="42">
                  <c:v>0.28947931581847997</c:v>
                </c:pt>
                <c:pt idx="43">
                  <c:v>0.28735652936543599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4B-4F93-A960-47BDED74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8716560"/>
        <c:axId val="648716888"/>
      </c:barChart>
      <c:catAx>
        <c:axId val="6487165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8716888"/>
        <c:crosses val="autoZero"/>
        <c:auto val="1"/>
        <c:lblAlgn val="ctr"/>
        <c:lblOffset val="100"/>
        <c:noMultiLvlLbl val="0"/>
      </c:catAx>
      <c:valAx>
        <c:axId val="6487168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8716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megjelenítő'!$S$56</c:f>
          <c:strCache>
            <c:ptCount val="1"/>
            <c:pt idx="0">
              <c:v>Fejlődő országok (I9) - 2014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'Mosolyg.-erőforr. megjelenítő'!$S$59</c:f>
              <c:strCache>
                <c:ptCount val="1"/>
                <c:pt idx="0">
                  <c:v>Összes kibocsátás szerkezete</c:v>
                </c:pt>
              </c:strCache>
            </c:strRef>
          </c:tx>
          <c:spPr>
            <a:pattFill prst="wd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megjelenítő'!$T$57:$V$57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megjelenítő'!$T$59:$V$59</c:f>
              <c:numCache>
                <c:formatCode>0%</c:formatCode>
                <c:ptCount val="3"/>
                <c:pt idx="0">
                  <c:v>0.45711138004564561</c:v>
                </c:pt>
                <c:pt idx="1">
                  <c:v>0.42606145107051235</c:v>
                </c:pt>
                <c:pt idx="2">
                  <c:v>0.11682716888384212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4-466E-A001-A1AFADA8BC3F}"/>
            </c:ext>
          </c:extLst>
        </c:ser>
        <c:ser>
          <c:idx val="2"/>
          <c:order val="2"/>
          <c:tx>
            <c:strRef>
              <c:f>'Mosolyg.-erőforr. megjelenítő'!$S$60</c:f>
              <c:strCache>
                <c:ptCount val="1"/>
                <c:pt idx="0">
                  <c:v>Foglalkoztatás szerkezete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strRef>
              <c:f>'Mosolyg.-erőforr. megjelenítő'!$T$57:$V$57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megjelenítő'!$T$60:$V$60</c:f>
              <c:numCache>
                <c:formatCode>0%</c:formatCode>
                <c:ptCount val="3"/>
                <c:pt idx="0">
                  <c:v>0.33332606773065676</c:v>
                </c:pt>
                <c:pt idx="1">
                  <c:v>0.50045336166625409</c:v>
                </c:pt>
                <c:pt idx="2">
                  <c:v>0.18012615735640744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4-466E-A001-A1AFADA8BC3F}"/>
            </c:ext>
          </c:extLst>
        </c:ser>
        <c:ser>
          <c:idx val="3"/>
          <c:order val="3"/>
          <c:tx>
            <c:strRef>
              <c:f>'Mosolyg.-erőforr. megjelenítő'!$S$61</c:f>
              <c:strCache>
                <c:ptCount val="1"/>
                <c:pt idx="0">
                  <c:v>Munkaköltség szerkezete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megjelenítő'!$T$57:$V$57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megjelenítő'!$T$61:$V$61</c:f>
              <c:numCache>
                <c:formatCode>0%</c:formatCode>
                <c:ptCount val="3"/>
                <c:pt idx="0">
                  <c:v>0.40443326736298996</c:v>
                </c:pt>
                <c:pt idx="1">
                  <c:v>0.37989167610345997</c:v>
                </c:pt>
                <c:pt idx="2">
                  <c:v>0.21567505653355007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4-466E-A001-A1AFADA8BC3F}"/>
            </c:ext>
          </c:extLst>
        </c:ser>
        <c:ser>
          <c:idx val="4"/>
          <c:order val="4"/>
          <c:tx>
            <c:strRef>
              <c:f>'Mosolyg.-erőforr. megjelenítő'!$S$62</c:f>
              <c:strCache>
                <c:ptCount val="1"/>
                <c:pt idx="0">
                  <c:v>Tangible tőke szerkezet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megjelenítő'!$T$57:$V$57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megjelenítő'!$T$62:$V$62</c:f>
              <c:numCache>
                <c:formatCode>0%</c:formatCode>
                <c:ptCount val="3"/>
                <c:pt idx="0">
                  <c:v>0.31828555226429661</c:v>
                </c:pt>
                <c:pt idx="1">
                  <c:v>0.44240965322903253</c:v>
                </c:pt>
                <c:pt idx="2">
                  <c:v>0.23930479450667069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4-466E-A001-A1AFADA8B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78171823"/>
        <c:axId val="1439479375"/>
      </c:barChart>
      <c:lineChart>
        <c:grouping val="standard"/>
        <c:varyColors val="0"/>
        <c:ser>
          <c:idx val="0"/>
          <c:order val="0"/>
          <c:tx>
            <c:strRef>
              <c:f>'Mosolyg.-erőforr. megjelenítő'!$S$58</c:f>
              <c:strCache>
                <c:ptCount val="1"/>
                <c:pt idx="0">
                  <c:v>Hozzáadott érték / összes kibocsátás (termelés) - 2014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megjelenítő'!$T$57:$V$57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megjelenítő'!$T$58:$V$58</c:f>
              <c:numCache>
                <c:formatCode>0.00</c:formatCode>
                <c:ptCount val="3"/>
                <c:pt idx="0">
                  <c:v>0.33983951303522125</c:v>
                </c:pt>
                <c:pt idx="1">
                  <c:v>0.38511040174312106</c:v>
                </c:pt>
                <c:pt idx="2">
                  <c:v>0.59146399919505399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54-466E-A001-A1AFADA8B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194847"/>
        <c:axId val="1437174575"/>
      </c:lineChart>
      <c:catAx>
        <c:axId val="2020194847"/>
        <c:scaling>
          <c:orientation val="minMax"/>
        </c:scaling>
        <c:delete val="0"/>
        <c:axPos val="b"/>
        <c:title>
          <c:tx>
            <c:strRef>
              <c:f>'Mosolyg.-erőforr. megjelenítő'!$S$64</c:f>
              <c:strCache>
                <c:ptCount val="1"/>
                <c:pt idx="0">
                  <c:v>Hozzáadott érték / kibocsátás bal tengely, a többi jobb tengely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37174575"/>
        <c:crosses val="autoZero"/>
        <c:auto val="1"/>
        <c:lblAlgn val="ctr"/>
        <c:lblOffset val="100"/>
        <c:noMultiLvlLbl val="0"/>
      </c:catAx>
      <c:valAx>
        <c:axId val="143717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20194847"/>
        <c:crosses val="autoZero"/>
        <c:crossBetween val="between"/>
      </c:valAx>
      <c:valAx>
        <c:axId val="1439479375"/>
        <c:scaling>
          <c:orientation val="minMax"/>
          <c:max val="0.8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78171823"/>
        <c:crosses val="max"/>
        <c:crossBetween val="between"/>
      </c:valAx>
      <c:catAx>
        <c:axId val="15781718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9479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megjelenítő'!$S$73</c:f>
          <c:strCache>
            <c:ptCount val="1"/>
            <c:pt idx="0">
              <c:v>Fejlett nagy országok (G7) - 2014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'Mosolyg.-erőforr. megjelenítő'!$S$76</c:f>
              <c:strCache>
                <c:ptCount val="1"/>
                <c:pt idx="0">
                  <c:v>Összes kibocsátás szerkezete</c:v>
                </c:pt>
              </c:strCache>
            </c:strRef>
          </c:tx>
          <c:spPr>
            <a:pattFill prst="wd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megjelenítő'!$T$74:$V$74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megjelenítő'!$T$76:$V$76</c:f>
              <c:numCache>
                <c:formatCode>0%</c:formatCode>
                <c:ptCount val="3"/>
                <c:pt idx="0">
                  <c:v>0.2261754708341413</c:v>
                </c:pt>
                <c:pt idx="1">
                  <c:v>0.41418943378098971</c:v>
                </c:pt>
                <c:pt idx="2">
                  <c:v>0.35963509538486893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1-4666-AAB7-1A234ADA049D}"/>
            </c:ext>
          </c:extLst>
        </c:ser>
        <c:ser>
          <c:idx val="2"/>
          <c:order val="2"/>
          <c:tx>
            <c:strRef>
              <c:f>'Mosolyg.-erőforr. megjelenítő'!$S$77</c:f>
              <c:strCache>
                <c:ptCount val="1"/>
                <c:pt idx="0">
                  <c:v>Foglalkoztatás szerkezete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'Mosolyg.-erőforr. megjelenítő'!$T$74:$V$74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megjelenítő'!$T$77:$V$77</c:f>
              <c:numCache>
                <c:formatCode>0%</c:formatCode>
                <c:ptCount val="3"/>
                <c:pt idx="0">
                  <c:v>0.21903628707798567</c:v>
                </c:pt>
                <c:pt idx="1">
                  <c:v>0.27291932627252119</c:v>
                </c:pt>
                <c:pt idx="2">
                  <c:v>0.50804438664949303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1-4666-AAB7-1A234ADA049D}"/>
            </c:ext>
          </c:extLst>
        </c:ser>
        <c:ser>
          <c:idx val="3"/>
          <c:order val="3"/>
          <c:tx>
            <c:strRef>
              <c:f>'Mosolyg.-erőforr. megjelenítő'!$S$78</c:f>
              <c:strCache>
                <c:ptCount val="1"/>
                <c:pt idx="0">
                  <c:v>Munkaköltség szerkezete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megjelenítő'!$T$74:$V$74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megjelenítő'!$T$78:$V$78</c:f>
              <c:numCache>
                <c:formatCode>0%</c:formatCode>
                <c:ptCount val="3"/>
                <c:pt idx="0">
                  <c:v>0.20735842901963808</c:v>
                </c:pt>
                <c:pt idx="1">
                  <c:v>0.35173680157909937</c:v>
                </c:pt>
                <c:pt idx="2">
                  <c:v>0.44090476940126261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E1-4666-AAB7-1A234ADA049D}"/>
            </c:ext>
          </c:extLst>
        </c:ser>
        <c:ser>
          <c:idx val="4"/>
          <c:order val="4"/>
          <c:tx>
            <c:strRef>
              <c:f>'Mosolyg.-erőforr. megjelenítő'!$S$79</c:f>
              <c:strCache>
                <c:ptCount val="1"/>
                <c:pt idx="0">
                  <c:v>Tangible tőke szerkezet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megjelenítő'!$T$74:$V$74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megjelenítő'!$T$79:$V$79</c:f>
              <c:numCache>
                <c:formatCode>0%</c:formatCode>
                <c:ptCount val="3"/>
                <c:pt idx="0">
                  <c:v>0.13605461161624233</c:v>
                </c:pt>
                <c:pt idx="1">
                  <c:v>0.18704007903290804</c:v>
                </c:pt>
                <c:pt idx="2">
                  <c:v>0.67690530935084958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E1-4666-AAB7-1A234ADA0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51582831"/>
        <c:axId val="1844940015"/>
      </c:barChart>
      <c:lineChart>
        <c:grouping val="standard"/>
        <c:varyColors val="0"/>
        <c:ser>
          <c:idx val="0"/>
          <c:order val="0"/>
          <c:tx>
            <c:strRef>
              <c:f>'Mosolyg.-erőforr. megjelenítő'!$S$75</c:f>
              <c:strCache>
                <c:ptCount val="1"/>
                <c:pt idx="0">
                  <c:v>Hozzáadott érték / összes kibocsátás (termelés) - 2014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megjelenítő'!$T$74:$V$74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megjelenítő'!$T$75:$V$75</c:f>
              <c:numCache>
                <c:formatCode>0.00</c:formatCode>
                <c:ptCount val="3"/>
                <c:pt idx="0">
                  <c:v>0.47166291378766989</c:v>
                </c:pt>
                <c:pt idx="1">
                  <c:v>0.45306781864553569</c:v>
                </c:pt>
                <c:pt idx="2">
                  <c:v>0.65427185670127186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1-4666-AAB7-1A234ADA0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178847"/>
        <c:axId val="1579173999"/>
      </c:lineChart>
      <c:catAx>
        <c:axId val="2020178847"/>
        <c:scaling>
          <c:orientation val="minMax"/>
        </c:scaling>
        <c:delete val="0"/>
        <c:axPos val="b"/>
        <c:title>
          <c:tx>
            <c:strRef>
              <c:f>'Mosolyg.-erőforr. megjelenítő'!$S$81</c:f>
              <c:strCache>
                <c:ptCount val="1"/>
                <c:pt idx="0">
                  <c:v>Hozzáadott érték / kibocsátás bal tengely, a többi jobb tengely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79173999"/>
        <c:crosses val="autoZero"/>
        <c:auto val="1"/>
        <c:lblAlgn val="ctr"/>
        <c:lblOffset val="100"/>
        <c:noMultiLvlLbl val="0"/>
      </c:catAx>
      <c:valAx>
        <c:axId val="1579173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20178847"/>
        <c:crosses val="autoZero"/>
        <c:crossBetween val="between"/>
      </c:valAx>
      <c:valAx>
        <c:axId val="1844940015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51582831"/>
        <c:crosses val="max"/>
        <c:crossBetween val="between"/>
      </c:valAx>
      <c:catAx>
        <c:axId val="195158283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449400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megjelenítő'!$S$90</c:f>
          <c:strCache>
            <c:ptCount val="1"/>
            <c:pt idx="0">
              <c:v>V4 országok - 2014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'Mosolyg.-erőforr. megjelenítő'!$S$93</c:f>
              <c:strCache>
                <c:ptCount val="1"/>
                <c:pt idx="0">
                  <c:v>Összes kibocsátás szerkezete</c:v>
                </c:pt>
              </c:strCache>
            </c:strRef>
          </c:tx>
          <c:spPr>
            <a:pattFill prst="wd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megjelenítő'!$T$91:$V$91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megjelenítő'!$T$93:$V$93</c:f>
              <c:numCache>
                <c:formatCode>0%</c:formatCode>
                <c:ptCount val="3"/>
                <c:pt idx="0">
                  <c:v>0.23127866719024512</c:v>
                </c:pt>
                <c:pt idx="1">
                  <c:v>0.55522093798382244</c:v>
                </c:pt>
                <c:pt idx="2">
                  <c:v>0.21350039482593244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3-4619-B008-9F91E7B48822}"/>
            </c:ext>
          </c:extLst>
        </c:ser>
        <c:ser>
          <c:idx val="2"/>
          <c:order val="2"/>
          <c:tx>
            <c:strRef>
              <c:f>'Mosolyg.-erőforr. megjelenítő'!$S$94</c:f>
              <c:strCache>
                <c:ptCount val="1"/>
                <c:pt idx="0">
                  <c:v>Foglalkoztatás szerkezete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'Mosolyg.-erőforr. megjelenítő'!$T$91:$V$91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megjelenítő'!$T$94:$V$94</c:f>
              <c:numCache>
                <c:formatCode>0%</c:formatCode>
                <c:ptCount val="3"/>
                <c:pt idx="0">
                  <c:v>0.19460706941276712</c:v>
                </c:pt>
                <c:pt idx="1">
                  <c:v>0.490699983330323</c:v>
                </c:pt>
                <c:pt idx="2">
                  <c:v>0.31469294725690988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3-4619-B008-9F91E7B48822}"/>
            </c:ext>
          </c:extLst>
        </c:ser>
        <c:ser>
          <c:idx val="3"/>
          <c:order val="3"/>
          <c:tx>
            <c:strRef>
              <c:f>'Mosolyg.-erőforr. megjelenítő'!$S$95</c:f>
              <c:strCache>
                <c:ptCount val="1"/>
                <c:pt idx="0">
                  <c:v>Munkaköltség szerkezete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megjelenítő'!$T$91:$V$91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megjelenítő'!$T$95:$V$95</c:f>
              <c:numCache>
                <c:formatCode>0%</c:formatCode>
                <c:ptCount val="3"/>
                <c:pt idx="0">
                  <c:v>0.21038501243249821</c:v>
                </c:pt>
                <c:pt idx="1">
                  <c:v>0.43287309626167109</c:v>
                </c:pt>
                <c:pt idx="2">
                  <c:v>0.35674189130583067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03-4619-B008-9F91E7B48822}"/>
            </c:ext>
          </c:extLst>
        </c:ser>
        <c:ser>
          <c:idx val="4"/>
          <c:order val="4"/>
          <c:tx>
            <c:strRef>
              <c:f>'Mosolyg.-erőforr. megjelenítő'!$S$96</c:f>
              <c:strCache>
                <c:ptCount val="1"/>
                <c:pt idx="0">
                  <c:v>Tangible tőke szerkezet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megjelenítő'!$T$91:$V$91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megjelenítő'!$T$96:$V$96</c:f>
              <c:numCache>
                <c:formatCode>0%</c:formatCode>
                <c:ptCount val="3"/>
                <c:pt idx="0">
                  <c:v>0.17841193426536209</c:v>
                </c:pt>
                <c:pt idx="1">
                  <c:v>0.4606358501512231</c:v>
                </c:pt>
                <c:pt idx="2">
                  <c:v>0.36095221558341484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03-4619-B008-9F91E7B4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46127103"/>
        <c:axId val="1835459087"/>
      </c:barChart>
      <c:lineChart>
        <c:grouping val="standard"/>
        <c:varyColors val="0"/>
        <c:ser>
          <c:idx val="0"/>
          <c:order val="0"/>
          <c:tx>
            <c:strRef>
              <c:f>'Mosolyg.-erőforr. megjelenítő'!$S$92</c:f>
              <c:strCache>
                <c:ptCount val="1"/>
                <c:pt idx="0">
                  <c:v>Hozzáadott érték / összes kibocsátás (termelés) - 2014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megjelenítő'!$T$91:$V$91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megjelenítő'!$T$92:$V$92</c:f>
              <c:numCache>
                <c:formatCode>0.00</c:formatCode>
                <c:ptCount val="3"/>
                <c:pt idx="0">
                  <c:v>0.38577742297276479</c:v>
                </c:pt>
                <c:pt idx="1">
                  <c:v>0.38871358715802334</c:v>
                </c:pt>
                <c:pt idx="2">
                  <c:v>0.52614214771303225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03-4619-B008-9F91E7B4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831471"/>
        <c:axId val="1695949391"/>
      </c:lineChart>
      <c:catAx>
        <c:axId val="1700831471"/>
        <c:scaling>
          <c:orientation val="minMax"/>
        </c:scaling>
        <c:delete val="0"/>
        <c:axPos val="b"/>
        <c:title>
          <c:tx>
            <c:strRef>
              <c:f>'Mosolyg.-erőforr. megjelenítő'!$S$98</c:f>
              <c:strCache>
                <c:ptCount val="1"/>
                <c:pt idx="0">
                  <c:v>Hozzáadott érték / kibocsátás bal tengely, a többi jobb tengely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95949391"/>
        <c:crosses val="autoZero"/>
        <c:auto val="1"/>
        <c:lblAlgn val="ctr"/>
        <c:lblOffset val="100"/>
        <c:noMultiLvlLbl val="0"/>
      </c:catAx>
      <c:valAx>
        <c:axId val="1695949391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00831471"/>
        <c:crosses val="autoZero"/>
        <c:crossBetween val="between"/>
      </c:valAx>
      <c:valAx>
        <c:axId val="1835459087"/>
        <c:scaling>
          <c:orientation val="minMax"/>
          <c:max val="0.8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46127103"/>
        <c:crosses val="max"/>
        <c:crossBetween val="between"/>
      </c:valAx>
      <c:catAx>
        <c:axId val="1946127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354590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megjelenítő'!$S$7</c:f>
          <c:strCache>
            <c:ptCount val="1"/>
            <c:pt idx="0">
              <c:v>Brazília - 2014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'Mosolyg.-erőforr. megjelenítő'!$S$10</c:f>
              <c:strCache>
                <c:ptCount val="1"/>
                <c:pt idx="0">
                  <c:v>Összes kibocsátás szerkezete</c:v>
                </c:pt>
              </c:strCache>
            </c:strRef>
          </c:tx>
          <c:spPr>
            <a:pattFill prst="wd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megjelenítő'!$T$8:$V$8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megjelenítő'!$T$10:$V$10</c:f>
              <c:numCache>
                <c:formatCode>0%</c:formatCode>
                <c:ptCount val="3"/>
                <c:pt idx="0">
                  <c:v>0.28262899856975848</c:v>
                </c:pt>
                <c:pt idx="1">
                  <c:v>0.45129735953638389</c:v>
                </c:pt>
                <c:pt idx="2">
                  <c:v>0.26607364189385763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3-4347-928D-9F4209C89694}"/>
            </c:ext>
          </c:extLst>
        </c:ser>
        <c:ser>
          <c:idx val="2"/>
          <c:order val="2"/>
          <c:tx>
            <c:strRef>
              <c:f>'Mosolyg.-erőforr. megjelenítő'!$S$11</c:f>
              <c:strCache>
                <c:ptCount val="1"/>
                <c:pt idx="0">
                  <c:v>Foglalkoztatás szerkezete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'Mosolyg.-erőforr. megjelenítő'!$T$8:$V$8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megjelenítő'!$T$11:$V$11</c:f>
              <c:numCache>
                <c:formatCode>0%</c:formatCode>
                <c:ptCount val="3"/>
                <c:pt idx="0">
                  <c:v>0.16105250928800749</c:v>
                </c:pt>
                <c:pt idx="1">
                  <c:v>0.48736923451099828</c:v>
                </c:pt>
                <c:pt idx="2">
                  <c:v>0.35157825620099425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E3-4347-928D-9F4209C89694}"/>
            </c:ext>
          </c:extLst>
        </c:ser>
        <c:ser>
          <c:idx val="3"/>
          <c:order val="3"/>
          <c:tx>
            <c:strRef>
              <c:f>'Mosolyg.-erőforr. megjelenítő'!$S$12</c:f>
              <c:strCache>
                <c:ptCount val="1"/>
                <c:pt idx="0">
                  <c:v>Munkaköltség szerkezete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megjelenítő'!$T$8:$V$8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megjelenítő'!$T$12:$V$12</c:f>
              <c:numCache>
                <c:formatCode>0%</c:formatCode>
                <c:ptCount val="3"/>
                <c:pt idx="0">
                  <c:v>0.20955567258122879</c:v>
                </c:pt>
                <c:pt idx="1">
                  <c:v>0.36451335142014973</c:v>
                </c:pt>
                <c:pt idx="2">
                  <c:v>0.42593097599862145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E3-4347-928D-9F4209C89694}"/>
            </c:ext>
          </c:extLst>
        </c:ser>
        <c:ser>
          <c:idx val="4"/>
          <c:order val="4"/>
          <c:tx>
            <c:strRef>
              <c:f>'Mosolyg.-erőforr. megjelenítő'!$S$13</c:f>
              <c:strCache>
                <c:ptCount val="1"/>
                <c:pt idx="0">
                  <c:v>Tangible tőke szerkezet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megjelenítő'!$T$8:$V$8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megjelenítő'!$T$13:$V$13</c:f>
              <c:numCache>
                <c:formatCode>0%</c:formatCode>
                <c:ptCount val="3"/>
                <c:pt idx="0">
                  <c:v>0.24653823136870648</c:v>
                </c:pt>
                <c:pt idx="1">
                  <c:v>0.17771137612814172</c:v>
                </c:pt>
                <c:pt idx="2">
                  <c:v>0.57575039250315174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E3-4347-928D-9F4209C89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02217439"/>
        <c:axId val="407982175"/>
      </c:barChart>
      <c:lineChart>
        <c:grouping val="standard"/>
        <c:varyColors val="0"/>
        <c:ser>
          <c:idx val="0"/>
          <c:order val="0"/>
          <c:tx>
            <c:strRef>
              <c:f>'Mosolyg.-erőforr. megjelenítő'!$S$9</c:f>
              <c:strCache>
                <c:ptCount val="1"/>
                <c:pt idx="0">
                  <c:v>Hozzáadott érték / összes kibocsátás (termelés) - 2014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megjelenítő'!$T$8:$V$8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megjelenítő'!$T$9:$V$9</c:f>
              <c:numCache>
                <c:formatCode>0.00</c:formatCode>
                <c:ptCount val="3"/>
                <c:pt idx="0">
                  <c:v>0.38130337837446471</c:v>
                </c:pt>
                <c:pt idx="1">
                  <c:v>0.46832578092724286</c:v>
                </c:pt>
                <c:pt idx="2">
                  <c:v>0.69827621737476542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E3-4347-928D-9F4209C89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136895"/>
        <c:axId val="315720687"/>
      </c:lineChart>
      <c:catAx>
        <c:axId val="242136895"/>
        <c:scaling>
          <c:orientation val="minMax"/>
        </c:scaling>
        <c:delete val="0"/>
        <c:axPos val="b"/>
        <c:title>
          <c:tx>
            <c:strRef>
              <c:f>'Mosolyg.-erőforr. megjelenítő'!$S$15</c:f>
              <c:strCache>
                <c:ptCount val="1"/>
                <c:pt idx="0">
                  <c:v>Hozzáadott érték / kibocsátás bal tengely, a többi jobb tengely</c:v>
                </c:pt>
              </c:strCache>
            </c:strRef>
          </c:tx>
          <c:layout>
            <c:manualLayout>
              <c:xMode val="edge"/>
              <c:yMode val="edge"/>
              <c:x val="1.5321194130510951E-2"/>
              <c:y val="0.889952645155445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15720687"/>
        <c:crosses val="autoZero"/>
        <c:auto val="1"/>
        <c:lblAlgn val="ctr"/>
        <c:lblOffset val="100"/>
        <c:noMultiLvlLbl val="0"/>
      </c:catAx>
      <c:valAx>
        <c:axId val="315720687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42136895"/>
        <c:crosses val="autoZero"/>
        <c:crossBetween val="between"/>
      </c:valAx>
      <c:valAx>
        <c:axId val="407982175"/>
        <c:scaling>
          <c:orientation val="minMax"/>
          <c:max val="0.8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2217439"/>
        <c:crosses val="max"/>
        <c:crossBetween val="between"/>
      </c:valAx>
      <c:catAx>
        <c:axId val="4022174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79821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megjelenítő'!$S$56</c:f>
          <c:strCache>
            <c:ptCount val="1"/>
            <c:pt idx="0">
              <c:v>Fejlődő országok (I9) - 2014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'Mosolyg.-erőforr. megjelenítő'!$X$60</c:f>
              <c:strCache>
                <c:ptCount val="1"/>
                <c:pt idx="0">
                  <c:v>Munkaköltség / összes kibocsátás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megjelenítő'!$AA$57:$AC$57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megjelenítő'!$AA$60:$AC$60</c:f>
              <c:numCache>
                <c:formatCode>0.000</c:formatCode>
                <c:ptCount val="3"/>
                <c:pt idx="0">
                  <c:v>0.16200920385761716</c:v>
                </c:pt>
                <c:pt idx="1">
                  <c:v>0.15065871761311131</c:v>
                </c:pt>
                <c:pt idx="2">
                  <c:v>0.34041722774865613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2-4D8C-AB36-CB635F9D08CF}"/>
            </c:ext>
          </c:extLst>
        </c:ser>
        <c:ser>
          <c:idx val="3"/>
          <c:order val="2"/>
          <c:tx>
            <c:strRef>
              <c:f>'Mosolyg.-erőforr. megjelenítő'!$X$61</c:f>
              <c:strCache>
                <c:ptCount val="1"/>
                <c:pt idx="0">
                  <c:v>Tangible tőke / összes kibocsátás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megjelenítő'!$AA$57:$AC$57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megjelenítő'!$AA$61:$AC$61</c:f>
              <c:numCache>
                <c:formatCode>0.000</c:formatCode>
                <c:ptCount val="3"/>
                <c:pt idx="0">
                  <c:v>0.83519279096481069</c:v>
                </c:pt>
                <c:pt idx="1">
                  <c:v>1.3965346457100434</c:v>
                </c:pt>
                <c:pt idx="2">
                  <c:v>2.0782601119855131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52-4D8C-AB36-CB635F9D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5315855"/>
        <c:axId val="500321263"/>
      </c:barChart>
      <c:lineChart>
        <c:grouping val="standard"/>
        <c:varyColors val="0"/>
        <c:ser>
          <c:idx val="0"/>
          <c:order val="0"/>
          <c:tx>
            <c:strRef>
              <c:f>'Mosolyg.-erőforr. megjelenítő'!$X$58</c:f>
              <c:strCache>
                <c:ptCount val="1"/>
                <c:pt idx="0">
                  <c:v>Hozzáadott érték / összes kibocsátás (termelés) - 2014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megjelenítő'!$AA$57:$AC$57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megjelenítő'!$AA$58:$AC$58</c:f>
              <c:numCache>
                <c:formatCode>0.00</c:formatCode>
                <c:ptCount val="3"/>
                <c:pt idx="0">
                  <c:v>0.33983951303522125</c:v>
                </c:pt>
                <c:pt idx="1">
                  <c:v>0.38511040174312106</c:v>
                </c:pt>
                <c:pt idx="2">
                  <c:v>0.59146399919505399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2-4D8C-AB36-CB635F9D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494271"/>
        <c:axId val="99165343"/>
      </c:lineChart>
      <c:catAx>
        <c:axId val="543494271"/>
        <c:scaling>
          <c:orientation val="minMax"/>
        </c:scaling>
        <c:delete val="0"/>
        <c:axPos val="b"/>
        <c:title>
          <c:tx>
            <c:strRef>
              <c:f>'Mosolyg.-erőforr. megjelenítő'!$S$64</c:f>
              <c:strCache>
                <c:ptCount val="1"/>
                <c:pt idx="0">
                  <c:v>Hozzáadott érték / kibocsátás bal tengely, a többi jobb tengely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165343"/>
        <c:crosses val="autoZero"/>
        <c:auto val="1"/>
        <c:lblAlgn val="ctr"/>
        <c:lblOffset val="100"/>
        <c:noMultiLvlLbl val="0"/>
      </c:catAx>
      <c:valAx>
        <c:axId val="99165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3494271"/>
        <c:crosses val="autoZero"/>
        <c:crossBetween val="between"/>
      </c:valAx>
      <c:valAx>
        <c:axId val="500321263"/>
        <c:scaling>
          <c:orientation val="minMax"/>
          <c:max val="3.5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85315855"/>
        <c:crosses val="max"/>
        <c:crossBetween val="between"/>
      </c:valAx>
      <c:catAx>
        <c:axId val="5853158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212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'Mosolyg.-erőforr. megjelenítő'!$S$73</c:f>
          <c:strCache>
            <c:ptCount val="1"/>
            <c:pt idx="0">
              <c:v>Fejlett nagy országok (G7) - 2014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'Mosolyg.-erőforr. megjelenítő'!$X$77</c:f>
              <c:strCache>
                <c:ptCount val="1"/>
                <c:pt idx="0">
                  <c:v>Munkaköltség / összes kibocsátás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'Mosolyg.-erőforr. megjelenítő'!$AA$74:$AC$74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megjelenítő'!$AA$77:$AC$77</c:f>
              <c:numCache>
                <c:formatCode>0.000</c:formatCode>
                <c:ptCount val="3"/>
                <c:pt idx="0">
                  <c:v>0.26046645841763078</c:v>
                </c:pt>
                <c:pt idx="1">
                  <c:v>0.24126504705008359</c:v>
                </c:pt>
                <c:pt idx="2">
                  <c:v>0.3483039058339038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C-44CA-BF17-DD998FEDA5E2}"/>
            </c:ext>
          </c:extLst>
        </c:ser>
        <c:ser>
          <c:idx val="3"/>
          <c:order val="2"/>
          <c:tx>
            <c:strRef>
              <c:f>'Mosolyg.-erőforr. megjelenítő'!$X$78</c:f>
              <c:strCache>
                <c:ptCount val="1"/>
                <c:pt idx="0">
                  <c:v>Tangible tőke / összes kibocsátás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'Mosolyg.-erőforr. megjelenítő'!$AA$74:$AC$74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megjelenítő'!$AA$78:$AC$78</c:f>
              <c:numCache>
                <c:formatCode>0.000</c:formatCode>
                <c:ptCount val="3"/>
                <c:pt idx="0">
                  <c:v>1.0116929784563164</c:v>
                </c:pt>
                <c:pt idx="1">
                  <c:v>0.75948051063442779</c:v>
                </c:pt>
                <c:pt idx="2">
                  <c:v>3.1655328612767182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C-44CA-BF17-DD998FEDA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33581919"/>
        <c:axId val="399228415"/>
      </c:barChart>
      <c:lineChart>
        <c:grouping val="standard"/>
        <c:varyColors val="0"/>
        <c:ser>
          <c:idx val="0"/>
          <c:order val="0"/>
          <c:tx>
            <c:strRef>
              <c:f>'Mosolyg.-erőforr. megjelenítő'!$X$75</c:f>
              <c:strCache>
                <c:ptCount val="1"/>
                <c:pt idx="0">
                  <c:v>Hozzáadott érték / összes kibocsátás (termelés) - 2014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'Mosolyg.-erőforr. megjelenítő'!$AA$74:$AC$74</c:f>
              <c:strCache>
                <c:ptCount val="3"/>
                <c:pt idx="0">
                  <c:v>Upstream ágazatok</c:v>
                </c:pt>
                <c:pt idx="1">
                  <c:v>Gyártási ágazatok</c:v>
                </c:pt>
                <c:pt idx="2">
                  <c:v>Downstream ágazatok</c:v>
                </c:pt>
              </c:strCache>
            </c:strRef>
          </c:cat>
          <c:val>
            <c:numRef>
              <c:f>'Mosolyg.-erőforr. megjelenítő'!$AA$75:$AC$75</c:f>
              <c:numCache>
                <c:formatCode>0.00</c:formatCode>
                <c:ptCount val="3"/>
                <c:pt idx="0">
                  <c:v>0.47166291378766989</c:v>
                </c:pt>
                <c:pt idx="1">
                  <c:v>0.45306781864553569</c:v>
                </c:pt>
                <c:pt idx="2">
                  <c:v>0.65427185670127186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C-44CA-BF17-DD998FEDA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655711"/>
        <c:axId val="504943935"/>
      </c:lineChart>
      <c:catAx>
        <c:axId val="593655711"/>
        <c:scaling>
          <c:orientation val="minMax"/>
        </c:scaling>
        <c:delete val="0"/>
        <c:axPos val="b"/>
        <c:title>
          <c:tx>
            <c:strRef>
              <c:f>'Mosolyg.-erőforr. megjelenítő'!$S$81</c:f>
              <c:strCache>
                <c:ptCount val="1"/>
                <c:pt idx="0">
                  <c:v>Hozzáadott érték / kibocsátás bal tengely, a többi jobb tengely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4943935"/>
        <c:crosses val="autoZero"/>
        <c:auto val="1"/>
        <c:lblAlgn val="ctr"/>
        <c:lblOffset val="100"/>
        <c:noMultiLvlLbl val="0"/>
      </c:catAx>
      <c:valAx>
        <c:axId val="504943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93655711"/>
        <c:crosses val="autoZero"/>
        <c:crossBetween val="between"/>
      </c:valAx>
      <c:valAx>
        <c:axId val="39922841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33581919"/>
        <c:crosses val="max"/>
        <c:crossBetween val="between"/>
      </c:valAx>
      <c:catAx>
        <c:axId val="2335819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2284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280499</xdr:colOff>
      <xdr:row>20</xdr:row>
      <xdr:rowOff>99463</xdr:rowOff>
    </xdr:from>
    <xdr:to>
      <xdr:col>9</xdr:col>
      <xdr:colOff>242811</xdr:colOff>
      <xdr:row>33</xdr:row>
      <xdr:rowOff>121963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E3991F2-49AC-4021-90D7-AB4361DE6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10296</xdr:colOff>
      <xdr:row>20</xdr:row>
      <xdr:rowOff>102687</xdr:rowOff>
    </xdr:from>
    <xdr:to>
      <xdr:col>20</xdr:col>
      <xdr:colOff>32140</xdr:colOff>
      <xdr:row>33</xdr:row>
      <xdr:rowOff>125187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B5F3A1F-33E3-4B8A-B9CD-59735FB95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156553</xdr:colOff>
      <xdr:row>20</xdr:row>
      <xdr:rowOff>121871</xdr:rowOff>
    </xdr:from>
    <xdr:to>
      <xdr:col>23</xdr:col>
      <xdr:colOff>2654897</xdr:colOff>
      <xdr:row>33</xdr:row>
      <xdr:rowOff>144371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D2B9E8E-0E87-4A61-A1B6-837671332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52</xdr:row>
      <xdr:rowOff>128588</xdr:rowOff>
    </xdr:from>
    <xdr:to>
      <xdr:col>3</xdr:col>
      <xdr:colOff>161925</xdr:colOff>
      <xdr:row>66</xdr:row>
      <xdr:rowOff>157163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BF29CB6-44E3-4FD0-854A-548E626F9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70</xdr:row>
      <xdr:rowOff>35720</xdr:rowOff>
    </xdr:from>
    <xdr:to>
      <xdr:col>3</xdr:col>
      <xdr:colOff>180975</xdr:colOff>
      <xdr:row>84</xdr:row>
      <xdr:rowOff>64295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8D34718-5A71-4FDD-8D25-D9CC2B2D8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87</xdr:row>
      <xdr:rowOff>45245</xdr:rowOff>
    </xdr:from>
    <xdr:to>
      <xdr:col>3</xdr:col>
      <xdr:colOff>161925</xdr:colOff>
      <xdr:row>101</xdr:row>
      <xdr:rowOff>73820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DB69C83-4AA7-4D5A-883A-F2399B2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</xdr:colOff>
      <xdr:row>0</xdr:row>
      <xdr:rowOff>166687</xdr:rowOff>
    </xdr:from>
    <xdr:to>
      <xdr:col>4</xdr:col>
      <xdr:colOff>297656</xdr:colOff>
      <xdr:row>15</xdr:row>
      <xdr:rowOff>142875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5F2CAA7-55F4-4802-9B03-C1564F7F1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457994</xdr:colOff>
      <xdr:row>52</xdr:row>
      <xdr:rowOff>103188</xdr:rowOff>
    </xdr:from>
    <xdr:to>
      <xdr:col>8</xdr:col>
      <xdr:colOff>338650</xdr:colOff>
      <xdr:row>66</xdr:row>
      <xdr:rowOff>166688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52AD9D17-9308-476B-A4D1-9E769097D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483394</xdr:colOff>
      <xdr:row>70</xdr:row>
      <xdr:rowOff>19845</xdr:rowOff>
    </xdr:from>
    <xdr:to>
      <xdr:col>8</xdr:col>
      <xdr:colOff>383381</xdr:colOff>
      <xdr:row>84</xdr:row>
      <xdr:rowOff>83345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1585323F-072F-4965-9A01-474D235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508794</xdr:colOff>
      <xdr:row>87</xdr:row>
      <xdr:rowOff>19845</xdr:rowOff>
    </xdr:from>
    <xdr:to>
      <xdr:col>8</xdr:col>
      <xdr:colOff>408781</xdr:colOff>
      <xdr:row>101</xdr:row>
      <xdr:rowOff>83345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58CA6485-13D7-410A-8A84-52B693E13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369094</xdr:colOff>
      <xdr:row>0</xdr:row>
      <xdr:rowOff>162717</xdr:rowOff>
    </xdr:from>
    <xdr:to>
      <xdr:col>11</xdr:col>
      <xdr:colOff>273843</xdr:colOff>
      <xdr:row>15</xdr:row>
      <xdr:rowOff>107155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E4CA8C5-FA01-4412-83AD-C7211EBC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57150</xdr:colOff>
      <xdr:row>214</xdr:row>
      <xdr:rowOff>31750</xdr:rowOff>
    </xdr:from>
    <xdr:to>
      <xdr:col>45</xdr:col>
      <xdr:colOff>361950</xdr:colOff>
      <xdr:row>236</xdr:row>
      <xdr:rowOff>127000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16A6DC66-8A14-4EA8-BC86-63B57ECD5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69850</xdr:colOff>
      <xdr:row>214</xdr:row>
      <xdr:rowOff>57150</xdr:rowOff>
    </xdr:from>
    <xdr:to>
      <xdr:col>53</xdr:col>
      <xdr:colOff>374650</xdr:colOff>
      <xdr:row>236</xdr:row>
      <xdr:rowOff>165100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9DA3021F-01DC-473B-BCAD-009E8384E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54</xdr:col>
      <xdr:colOff>57150</xdr:colOff>
      <xdr:row>214</xdr:row>
      <xdr:rowOff>31750</xdr:rowOff>
    </xdr:from>
    <xdr:to>
      <xdr:col>61</xdr:col>
      <xdr:colOff>361950</xdr:colOff>
      <xdr:row>236</xdr:row>
      <xdr:rowOff>127000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F75C3E58-0BDB-4AE4-86C1-A2F8A54E9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129381</xdr:colOff>
      <xdr:row>70</xdr:row>
      <xdr:rowOff>32545</xdr:rowOff>
    </xdr:from>
    <xdr:to>
      <xdr:col>16</xdr:col>
      <xdr:colOff>434181</xdr:colOff>
      <xdr:row>84</xdr:row>
      <xdr:rowOff>96045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0925E35-537C-4EF1-BE10-E1CAAE5CC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116681</xdr:colOff>
      <xdr:row>87</xdr:row>
      <xdr:rowOff>19845</xdr:rowOff>
    </xdr:from>
    <xdr:to>
      <xdr:col>16</xdr:col>
      <xdr:colOff>421481</xdr:colOff>
      <xdr:row>101</xdr:row>
      <xdr:rowOff>83345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8EA17B71-B65A-4F9D-9E20-34BEEF0E7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297658</xdr:colOff>
      <xdr:row>0</xdr:row>
      <xdr:rowOff>163511</xdr:rowOff>
    </xdr:from>
    <xdr:to>
      <xdr:col>17</xdr:col>
      <xdr:colOff>583407</xdr:colOff>
      <xdr:row>15</xdr:row>
      <xdr:rowOff>107156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E6FE2E86-0401-479A-AFFF-AF488F11F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580230</xdr:colOff>
      <xdr:row>52</xdr:row>
      <xdr:rowOff>92075</xdr:rowOff>
    </xdr:from>
    <xdr:to>
      <xdr:col>16</xdr:col>
      <xdr:colOff>277812</xdr:colOff>
      <xdr:row>66</xdr:row>
      <xdr:rowOff>155575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377D4DB5-0405-47E3-BCAC-63861DB14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395040</xdr:colOff>
      <xdr:row>20</xdr:row>
      <xdr:rowOff>91098</xdr:rowOff>
    </xdr:from>
    <xdr:to>
      <xdr:col>16</xdr:col>
      <xdr:colOff>464510</xdr:colOff>
      <xdr:row>33</xdr:row>
      <xdr:rowOff>113598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DB45D25-2215-47CC-B42D-0A9D9E545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53340</xdr:colOff>
      <xdr:row>105</xdr:row>
      <xdr:rowOff>64293</xdr:rowOff>
    </xdr:from>
    <xdr:to>
      <xdr:col>3</xdr:col>
      <xdr:colOff>215265</xdr:colOff>
      <xdr:row>119</xdr:row>
      <xdr:rowOff>122793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320AF97C-46F2-4F37-848A-6E778CBA5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502444</xdr:colOff>
      <xdr:row>105</xdr:row>
      <xdr:rowOff>33815</xdr:rowOff>
    </xdr:from>
    <xdr:to>
      <xdr:col>8</xdr:col>
      <xdr:colOff>402431</xdr:colOff>
      <xdr:row>119</xdr:row>
      <xdr:rowOff>92315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FD2937BF-AD83-4FFD-9444-71DCE0617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82391</xdr:colOff>
      <xdr:row>105</xdr:row>
      <xdr:rowOff>33815</xdr:rowOff>
    </xdr:from>
    <xdr:to>
      <xdr:col>16</xdr:col>
      <xdr:colOff>387191</xdr:colOff>
      <xdr:row>119</xdr:row>
      <xdr:rowOff>92315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3A8AB00-9C48-446F-8372-C9FF7327F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136070</xdr:colOff>
      <xdr:row>1</xdr:row>
      <xdr:rowOff>50345</xdr:rowOff>
    </xdr:from>
    <xdr:to>
      <xdr:col>22</xdr:col>
      <xdr:colOff>653143</xdr:colOff>
      <xdr:row>25</xdr:row>
      <xdr:rowOff>108857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115659</xdr:colOff>
      <xdr:row>30</xdr:row>
      <xdr:rowOff>63952</xdr:rowOff>
    </xdr:from>
    <xdr:to>
      <xdr:col>22</xdr:col>
      <xdr:colOff>625928</xdr:colOff>
      <xdr:row>54</xdr:row>
      <xdr:rowOff>81643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3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11906</xdr:colOff>
      <xdr:row>55</xdr:row>
      <xdr:rowOff>178593</xdr:rowOff>
    </xdr:from>
    <xdr:to>
      <xdr:col>22</xdr:col>
      <xdr:colOff>522175</xdr:colOff>
      <xdr:row>80</xdr:row>
      <xdr:rowOff>5785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3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83</xdr:row>
      <xdr:rowOff>0</xdr:rowOff>
    </xdr:from>
    <xdr:to>
      <xdr:col>22</xdr:col>
      <xdr:colOff>510269</xdr:colOff>
      <xdr:row>108</xdr:row>
      <xdr:rowOff>53410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31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80280</xdr:colOff>
      <xdr:row>82</xdr:row>
      <xdr:rowOff>72118</xdr:rowOff>
    </xdr:from>
    <xdr:to>
      <xdr:col>29</xdr:col>
      <xdr:colOff>38099</xdr:colOff>
      <xdr:row>111</xdr:row>
      <xdr:rowOff>38100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152852</xdr:colOff>
      <xdr:row>128</xdr:row>
      <xdr:rowOff>63386</xdr:rowOff>
    </xdr:from>
    <xdr:to>
      <xdr:col>29</xdr:col>
      <xdr:colOff>457200</xdr:colOff>
      <xdr:row>157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241072</xdr:colOff>
      <xdr:row>175</xdr:row>
      <xdr:rowOff>76993</xdr:rowOff>
    </xdr:from>
    <xdr:to>
      <xdr:col>29</xdr:col>
      <xdr:colOff>781050</xdr:colOff>
      <xdr:row>210</xdr:row>
      <xdr:rowOff>133350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206375</xdr:colOff>
      <xdr:row>37</xdr:row>
      <xdr:rowOff>63500</xdr:rowOff>
    </xdr:from>
    <xdr:to>
      <xdr:col>29</xdr:col>
      <xdr:colOff>619125</xdr:colOff>
      <xdr:row>66</xdr:row>
      <xdr:rowOff>53974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73422</xdr:colOff>
      <xdr:row>2</xdr:row>
      <xdr:rowOff>202008</xdr:rowOff>
    </xdr:from>
    <xdr:to>
      <xdr:col>16</xdr:col>
      <xdr:colOff>897908</xdr:colOff>
      <xdr:row>48</xdr:row>
      <xdr:rowOff>109201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29765</xdr:colOff>
      <xdr:row>3</xdr:row>
      <xdr:rowOff>27384</xdr:rowOff>
    </xdr:from>
    <xdr:to>
      <xdr:col>23</xdr:col>
      <xdr:colOff>17858</xdr:colOff>
      <xdr:row>48</xdr:row>
      <xdr:rowOff>154782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63500</xdr:colOff>
      <xdr:row>3</xdr:row>
      <xdr:rowOff>33337</xdr:rowOff>
    </xdr:from>
    <xdr:to>
      <xdr:col>37</xdr:col>
      <xdr:colOff>889000</xdr:colOff>
      <xdr:row>48</xdr:row>
      <xdr:rowOff>142875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47625</xdr:colOff>
      <xdr:row>3</xdr:row>
      <xdr:rowOff>17461</xdr:rowOff>
    </xdr:from>
    <xdr:to>
      <xdr:col>44</xdr:col>
      <xdr:colOff>15875</xdr:colOff>
      <xdr:row>48</xdr:row>
      <xdr:rowOff>142874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807925</xdr:colOff>
      <xdr:row>5</xdr:row>
      <xdr:rowOff>83345</xdr:rowOff>
    </xdr:from>
    <xdr:to>
      <xdr:col>14</xdr:col>
      <xdr:colOff>40822</xdr:colOff>
      <xdr:row>45</xdr:row>
      <xdr:rowOff>13607</xdr:rowOff>
    </xdr:to>
    <xdr:cxnSp macro="">
      <xdr:nvCxnSpPr>
        <xdr:cNvPr id="8" name="Egyenes összekötő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CxnSpPr/>
      </xdr:nvCxnSpPr>
      <xdr:spPr>
        <a:xfrm>
          <a:off x="10632282" y="1430452"/>
          <a:ext cx="144576" cy="7550262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435428</xdr:colOff>
      <xdr:row>5</xdr:row>
      <xdr:rowOff>81643</xdr:rowOff>
    </xdr:from>
    <xdr:to>
      <xdr:col>15</xdr:col>
      <xdr:colOff>612321</xdr:colOff>
      <xdr:row>45</xdr:row>
      <xdr:rowOff>13607</xdr:rowOff>
    </xdr:to>
    <xdr:cxnSp macro="">
      <xdr:nvCxnSpPr>
        <xdr:cNvPr id="11" name="Egyenes összekötő 10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CxnSpPr/>
      </xdr:nvCxnSpPr>
      <xdr:spPr>
        <a:xfrm>
          <a:off x="12083142" y="1428750"/>
          <a:ext cx="176893" cy="7551964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693963</xdr:colOff>
      <xdr:row>5</xdr:row>
      <xdr:rowOff>122464</xdr:rowOff>
    </xdr:from>
    <xdr:to>
      <xdr:col>20</xdr:col>
      <xdr:colOff>13607</xdr:colOff>
      <xdr:row>45</xdr:row>
      <xdr:rowOff>68035</xdr:rowOff>
    </xdr:to>
    <xdr:cxnSp macro="">
      <xdr:nvCxnSpPr>
        <xdr:cNvPr id="13" name="Egyenes összekötő 12">
          <a:extLst>
            <a:ext uri="{FF2B5EF4-FFF2-40B4-BE49-F238E27FC236}">
              <a16:creationId xmlns:a16="http://schemas.microsoft.com/office/drawing/2014/main" id="{00000000-0008-0000-3500-00000D000000}"/>
            </a:ext>
          </a:extLst>
        </xdr:cNvPr>
        <xdr:cNvCxnSpPr/>
      </xdr:nvCxnSpPr>
      <xdr:spPr>
        <a:xfrm>
          <a:off x="15253606" y="1469571"/>
          <a:ext cx="231322" cy="7565571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367392</xdr:colOff>
      <xdr:row>5</xdr:row>
      <xdr:rowOff>108858</xdr:rowOff>
    </xdr:from>
    <xdr:to>
      <xdr:col>21</xdr:col>
      <xdr:colOff>653142</xdr:colOff>
      <xdr:row>45</xdr:row>
      <xdr:rowOff>54429</xdr:rowOff>
    </xdr:to>
    <xdr:cxnSp macro="">
      <xdr:nvCxnSpPr>
        <xdr:cNvPr id="15" name="Egyenes összekötő 14">
          <a:extLst>
            <a:ext uri="{FF2B5EF4-FFF2-40B4-BE49-F238E27FC236}">
              <a16:creationId xmlns:a16="http://schemas.microsoft.com/office/drawing/2014/main" id="{00000000-0008-0000-3500-00000F000000}"/>
            </a:ext>
          </a:extLst>
        </xdr:cNvPr>
        <xdr:cNvCxnSpPr/>
      </xdr:nvCxnSpPr>
      <xdr:spPr>
        <a:xfrm>
          <a:off x="16750392" y="1455965"/>
          <a:ext cx="285750" cy="7565571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C3826-E7C5-44B4-A85A-16683AF303CA}">
  <dimension ref="A1:D16"/>
  <sheetViews>
    <sheetView tabSelected="1" workbookViewId="0">
      <selection sqref="A1:B1"/>
    </sheetView>
  </sheetViews>
  <sheetFormatPr defaultRowHeight="15" x14ac:dyDescent="0.25"/>
  <cols>
    <col min="1" max="1" width="38.28515625" customWidth="1"/>
    <col min="2" max="2" width="65.5703125" customWidth="1"/>
    <col min="3" max="4" width="25.85546875" bestFit="1" customWidth="1"/>
  </cols>
  <sheetData>
    <row r="1" spans="1:4" ht="36" x14ac:dyDescent="0.55000000000000004">
      <c r="A1" s="359" t="s">
        <v>2406</v>
      </c>
      <c r="B1" s="359"/>
    </row>
    <row r="2" spans="1:4" x14ac:dyDescent="0.25">
      <c r="A2" t="s">
        <v>2407</v>
      </c>
      <c r="B2" s="360" t="str">
        <f>"2020 Novemer 12"</f>
        <v>2020 Novemer 12</v>
      </c>
    </row>
    <row r="3" spans="1:4" ht="26.25" x14ac:dyDescent="0.4">
      <c r="A3" s="361" t="s">
        <v>2408</v>
      </c>
      <c r="B3" s="366" t="s">
        <v>77</v>
      </c>
    </row>
    <row r="5" spans="1:4" ht="45" x14ac:dyDescent="0.25">
      <c r="A5" s="362" t="s">
        <v>2409</v>
      </c>
      <c r="B5" s="367" t="s">
        <v>2410</v>
      </c>
    </row>
    <row r="8" spans="1:4" ht="63" x14ac:dyDescent="0.25">
      <c r="A8" s="363" t="s">
        <v>2434</v>
      </c>
      <c r="B8" s="363" t="s">
        <v>2411</v>
      </c>
      <c r="C8" s="364" t="s">
        <v>2412</v>
      </c>
      <c r="D8" s="364" t="s">
        <v>2413</v>
      </c>
    </row>
    <row r="9" spans="1:4" ht="30" x14ac:dyDescent="0.25">
      <c r="A9" s="219" t="s">
        <v>2429</v>
      </c>
      <c r="B9" s="365" t="s">
        <v>2414</v>
      </c>
      <c r="C9" s="365"/>
      <c r="D9" s="365"/>
    </row>
    <row r="10" spans="1:4" ht="60" x14ac:dyDescent="0.25">
      <c r="A10" s="219" t="s">
        <v>2430</v>
      </c>
      <c r="B10" s="365" t="s">
        <v>2415</v>
      </c>
      <c r="C10" s="365" t="s">
        <v>2416</v>
      </c>
      <c r="D10" s="365" t="s">
        <v>2433</v>
      </c>
    </row>
    <row r="11" spans="1:4" ht="30" x14ac:dyDescent="0.25">
      <c r="A11" s="219" t="s">
        <v>2431</v>
      </c>
      <c r="B11" s="365" t="s">
        <v>2417</v>
      </c>
      <c r="C11" s="365" t="s">
        <v>2418</v>
      </c>
      <c r="D11" s="365" t="s">
        <v>2432</v>
      </c>
    </row>
    <row r="12" spans="1:4" ht="30" x14ac:dyDescent="0.25">
      <c r="A12" s="219" t="s">
        <v>2419</v>
      </c>
      <c r="B12" s="365" t="s">
        <v>2420</v>
      </c>
      <c r="C12" s="365"/>
      <c r="D12" s="365"/>
    </row>
    <row r="13" spans="1:4" ht="30" x14ac:dyDescent="0.25">
      <c r="A13" s="219" t="s">
        <v>2421</v>
      </c>
      <c r="B13" s="365" t="s">
        <v>2422</v>
      </c>
      <c r="C13" s="365"/>
      <c r="D13" s="365"/>
    </row>
    <row r="14" spans="1:4" x14ac:dyDescent="0.25">
      <c r="A14" s="219" t="s">
        <v>2423</v>
      </c>
      <c r="B14" s="365" t="s">
        <v>2424</v>
      </c>
      <c r="C14" s="365"/>
      <c r="D14" s="365"/>
    </row>
    <row r="15" spans="1:4" ht="30" x14ac:dyDescent="0.25">
      <c r="A15" s="219" t="s">
        <v>2425</v>
      </c>
      <c r="B15" s="365" t="s">
        <v>2426</v>
      </c>
      <c r="C15" s="365"/>
      <c r="D15" s="365"/>
    </row>
    <row r="16" spans="1:4" x14ac:dyDescent="0.25">
      <c r="A16" s="219" t="s">
        <v>2427</v>
      </c>
      <c r="B16" s="365" t="s">
        <v>2428</v>
      </c>
      <c r="C16" s="365"/>
      <c r="D16" s="365"/>
    </row>
  </sheetData>
  <mergeCells count="1">
    <mergeCell ref="A1:B1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519320-B85F-41FC-B9BD-CD4FE70591A7}">
          <x14:formula1>
            <xm:f>Legördülő!$C$1:$C$44</xm:f>
          </x14:formula1>
          <xm:sqref>B3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4397F-1BDC-4F98-815A-89770070054A}">
  <sheetPr codeName="Munka134"/>
  <dimension ref="A1:X2467"/>
  <sheetViews>
    <sheetView topLeftCell="A145" zoomScale="60" zoomScaleNormal="60" workbookViewId="0">
      <selection activeCell="AG76" sqref="AG76"/>
    </sheetView>
  </sheetViews>
  <sheetFormatPr defaultRowHeight="15" x14ac:dyDescent="0.25"/>
  <cols>
    <col min="3" max="3" width="4" bestFit="1" customWidth="1"/>
    <col min="4" max="4" width="22.5703125" style="3" customWidth="1"/>
    <col min="5" max="6" width="8.5703125" style="3" customWidth="1"/>
    <col min="7" max="7" width="11.42578125" style="3" bestFit="1" customWidth="1"/>
    <col min="8" max="8" width="7.85546875" customWidth="1"/>
    <col min="9" max="9" width="10.140625" bestFit="1" customWidth="1"/>
    <col min="10" max="10" width="8.28515625" bestFit="1" customWidth="1"/>
    <col min="11" max="11" width="11.5703125" bestFit="1" customWidth="1"/>
    <col min="12" max="12" width="12.7109375" bestFit="1" customWidth="1"/>
    <col min="13" max="13" width="8.28515625" bestFit="1" customWidth="1"/>
    <col min="14" max="15" width="9.5703125" customWidth="1"/>
    <col min="16" max="16" width="8.28515625" bestFit="1" customWidth="1"/>
    <col min="17" max="22" width="13.7109375" customWidth="1"/>
    <col min="23" max="23" width="3.42578125" customWidth="1"/>
    <col min="24" max="24" width="4.140625" customWidth="1"/>
  </cols>
  <sheetData>
    <row r="1" spans="1:24" x14ac:dyDescent="0.25">
      <c r="F1"/>
      <c r="H1" s="3"/>
      <c r="J1" s="3"/>
      <c r="K1" s="3"/>
      <c r="M1" s="3"/>
      <c r="N1" s="3"/>
      <c r="P1" s="3"/>
      <c r="Q1" s="3"/>
      <c r="S1" s="3"/>
      <c r="T1" s="3"/>
      <c r="V1" s="3"/>
      <c r="W1" s="3"/>
      <c r="X1" s="3"/>
    </row>
    <row r="2" spans="1:24" x14ac:dyDescent="0.25">
      <c r="E2" s="286" t="s">
        <v>195</v>
      </c>
      <c r="F2" s="287"/>
      <c r="G2" s="288"/>
      <c r="H2" s="289" t="s">
        <v>196</v>
      </c>
      <c r="I2" s="285"/>
      <c r="J2" s="290"/>
      <c r="K2" s="289" t="s">
        <v>197</v>
      </c>
      <c r="L2" s="285"/>
      <c r="M2" s="290"/>
      <c r="N2" s="289" t="s">
        <v>5</v>
      </c>
      <c r="O2" s="285"/>
      <c r="P2" s="290"/>
      <c r="Q2" s="289" t="s">
        <v>198</v>
      </c>
      <c r="R2" s="285"/>
      <c r="S2" s="285" t="s">
        <v>199</v>
      </c>
      <c r="T2" s="285"/>
      <c r="U2" s="285" t="s">
        <v>200</v>
      </c>
      <c r="V2" s="285"/>
    </row>
    <row r="3" spans="1:24" x14ac:dyDescent="0.25">
      <c r="E3" s="14">
        <v>2000</v>
      </c>
      <c r="F3" s="15">
        <v>2014</v>
      </c>
      <c r="G3" s="15" t="s">
        <v>10</v>
      </c>
      <c r="H3" s="16">
        <v>2000</v>
      </c>
      <c r="I3" s="17">
        <v>2014</v>
      </c>
      <c r="J3" s="18" t="s">
        <v>8</v>
      </c>
      <c r="K3" s="16">
        <v>2000</v>
      </c>
      <c r="L3" s="17">
        <v>2014</v>
      </c>
      <c r="M3" s="18" t="s">
        <v>8</v>
      </c>
      <c r="N3" s="16">
        <v>2000</v>
      </c>
      <c r="O3" s="17">
        <v>2014</v>
      </c>
      <c r="P3" s="18" t="s">
        <v>8</v>
      </c>
      <c r="Q3" s="17">
        <v>2000</v>
      </c>
      <c r="R3" s="17">
        <v>2014</v>
      </c>
      <c r="S3" s="17">
        <v>2000</v>
      </c>
      <c r="T3" s="17">
        <v>2014</v>
      </c>
      <c r="U3" s="17">
        <v>2000</v>
      </c>
      <c r="V3" s="17">
        <v>2014</v>
      </c>
    </row>
    <row r="4" spans="1:24" x14ac:dyDescent="0.25">
      <c r="A4" t="str">
        <f>CONCATENATE(B4,D4)</f>
        <v>AusztráliaNövényterm.</v>
      </c>
      <c r="B4" t="s">
        <v>74</v>
      </c>
      <c r="C4">
        <v>1</v>
      </c>
      <c r="D4" s="267" t="s">
        <v>147</v>
      </c>
      <c r="E4" s="4" t="s">
        <v>1</v>
      </c>
      <c r="F4" s="5" t="s">
        <v>1</v>
      </c>
      <c r="G4" s="5" t="s">
        <v>136</v>
      </c>
      <c r="H4" s="8">
        <v>28947.959519649186</v>
      </c>
      <c r="I4" s="9">
        <v>70292.033686761948</v>
      </c>
      <c r="J4" s="6">
        <v>2.4282206709267156</v>
      </c>
      <c r="K4" s="10">
        <v>12594.459907139029</v>
      </c>
      <c r="L4" s="11">
        <v>30489.190203965762</v>
      </c>
      <c r="M4" s="6">
        <v>2.4208414198597992</v>
      </c>
      <c r="N4" s="12">
        <v>0.43507245816722279</v>
      </c>
      <c r="O4" s="13">
        <v>0.43375029295400469</v>
      </c>
      <c r="P4" s="7">
        <v>0.99696104593982382</v>
      </c>
      <c r="Q4" s="19">
        <v>0.63567892080557509</v>
      </c>
      <c r="R4" s="19">
        <v>0.64359042272170364</v>
      </c>
      <c r="S4" s="19">
        <v>0.36432107919442486</v>
      </c>
      <c r="T4" s="19">
        <v>0.35640957727829631</v>
      </c>
      <c r="U4" s="19">
        <v>0.10590851247945141</v>
      </c>
      <c r="V4" s="19">
        <v>0.11680341385012558</v>
      </c>
    </row>
    <row r="5" spans="1:24" x14ac:dyDescent="0.25">
      <c r="A5" t="str">
        <f t="shared" ref="A5:A59" si="0">CONCATENATE(B5,D5)</f>
        <v>AusztráliaErdőgazd.</v>
      </c>
      <c r="B5" t="s">
        <v>74</v>
      </c>
      <c r="C5">
        <v>2</v>
      </c>
      <c r="D5" s="267" t="s">
        <v>148</v>
      </c>
      <c r="E5" s="4" t="s">
        <v>1</v>
      </c>
      <c r="F5" s="5" t="s">
        <v>1</v>
      </c>
      <c r="G5" s="5" t="s">
        <v>136</v>
      </c>
      <c r="H5" s="8">
        <v>1506.0815974764548</v>
      </c>
      <c r="I5" s="9">
        <v>2585.3796990307715</v>
      </c>
      <c r="J5" s="6">
        <v>1.7166265781102141</v>
      </c>
      <c r="K5" s="10">
        <v>477.1221303785124</v>
      </c>
      <c r="L5" s="11">
        <v>1569.8989394530902</v>
      </c>
      <c r="M5" s="6">
        <v>3.2903502887356155</v>
      </c>
      <c r="N5" s="12">
        <v>0.31679699903243219</v>
      </c>
      <c r="O5" s="13">
        <v>0.60722180964042805</v>
      </c>
      <c r="P5" s="7">
        <v>1.9167536671591499</v>
      </c>
      <c r="Q5" s="19">
        <v>0.8656860436288788</v>
      </c>
      <c r="R5" s="19">
        <v>0.80834711392519631</v>
      </c>
      <c r="S5" s="19">
        <v>0.13431395637112123</v>
      </c>
      <c r="T5" s="19">
        <v>0.19165288607480388</v>
      </c>
      <c r="U5" s="19">
        <v>6.7911165600574766E-2</v>
      </c>
      <c r="V5" s="19">
        <v>6.977699898194363E-2</v>
      </c>
    </row>
    <row r="6" spans="1:24" x14ac:dyDescent="0.25">
      <c r="A6" t="str">
        <f t="shared" si="0"/>
        <v>AusztráliaHalászat</v>
      </c>
      <c r="B6" t="s">
        <v>74</v>
      </c>
      <c r="C6">
        <v>3</v>
      </c>
      <c r="D6" s="267" t="s">
        <v>149</v>
      </c>
      <c r="E6" s="4" t="s">
        <v>2289</v>
      </c>
      <c r="F6" s="5" t="s">
        <v>2289</v>
      </c>
      <c r="G6" s="5" t="s">
        <v>136</v>
      </c>
      <c r="H6" s="8">
        <v>1512.3831992757127</v>
      </c>
      <c r="I6" s="9">
        <v>3175.0443773230791</v>
      </c>
      <c r="J6" s="6">
        <v>2.099365014662701</v>
      </c>
      <c r="K6" s="10">
        <v>850.9981604128219</v>
      </c>
      <c r="L6" s="11">
        <v>1894.7384651530315</v>
      </c>
      <c r="M6" s="6">
        <v>2.2264894958572974</v>
      </c>
      <c r="N6" s="12">
        <v>0.56268686455943762</v>
      </c>
      <c r="O6" s="13">
        <v>0.59675967954517539</v>
      </c>
      <c r="P6" s="7">
        <v>1.0605537771215177</v>
      </c>
      <c r="Q6" s="19">
        <v>0.44716199682185148</v>
      </c>
      <c r="R6" s="19">
        <v>0.40344363686837398</v>
      </c>
      <c r="S6" s="19">
        <v>0.55283800317814846</v>
      </c>
      <c r="T6" s="19">
        <v>0.59655636313162608</v>
      </c>
      <c r="U6" s="19">
        <v>0.25594984205468169</v>
      </c>
      <c r="V6" s="19">
        <v>0.44294335319274403</v>
      </c>
    </row>
    <row r="7" spans="1:24" x14ac:dyDescent="0.25">
      <c r="A7" t="str">
        <f t="shared" si="0"/>
        <v>AusztráliaBányászat</v>
      </c>
      <c r="B7" t="s">
        <v>74</v>
      </c>
      <c r="C7">
        <v>4</v>
      </c>
      <c r="D7" s="267" t="s">
        <v>150</v>
      </c>
      <c r="E7" s="4" t="s">
        <v>2289</v>
      </c>
      <c r="F7" s="5" t="s">
        <v>2289</v>
      </c>
      <c r="G7" s="5" t="s">
        <v>136</v>
      </c>
      <c r="H7" s="8">
        <v>34012.52759313312</v>
      </c>
      <c r="I7" s="9">
        <v>171985.12277544336</v>
      </c>
      <c r="J7" s="6">
        <v>5.0565228445464285</v>
      </c>
      <c r="K7" s="10">
        <v>20541.820897456178</v>
      </c>
      <c r="L7" s="11">
        <v>98315.119873970165</v>
      </c>
      <c r="M7" s="6">
        <v>4.7860956613707568</v>
      </c>
      <c r="N7" s="12">
        <v>0.60394867277089459</v>
      </c>
      <c r="O7" s="13">
        <v>0.57164897921047353</v>
      </c>
      <c r="P7" s="7">
        <v>0.94651914141605575</v>
      </c>
      <c r="Q7" s="19">
        <v>0.48520095413740005</v>
      </c>
      <c r="R7" s="19">
        <v>0.28431380302440273</v>
      </c>
      <c r="S7" s="19">
        <v>0.51479904586259984</v>
      </c>
      <c r="T7" s="19">
        <v>0.71568619697559732</v>
      </c>
      <c r="U7" s="19">
        <v>4.4472398818550382E-3</v>
      </c>
      <c r="V7" s="19">
        <v>1.2671527099572715E-2</v>
      </c>
    </row>
    <row r="8" spans="1:24" x14ac:dyDescent="0.25">
      <c r="A8" t="str">
        <f t="shared" si="0"/>
        <v>AusztráliaÉlelmiszergy.</v>
      </c>
      <c r="B8" t="s">
        <v>74</v>
      </c>
      <c r="C8">
        <v>5</v>
      </c>
      <c r="D8" s="267" t="s">
        <v>151</v>
      </c>
      <c r="E8" s="4" t="s">
        <v>2289</v>
      </c>
      <c r="F8" s="5" t="s">
        <v>2289</v>
      </c>
      <c r="G8" s="5" t="s">
        <v>136</v>
      </c>
      <c r="H8" s="8">
        <v>34168.387546164922</v>
      </c>
      <c r="I8" s="9">
        <v>83504.033470805283</v>
      </c>
      <c r="J8" s="6">
        <v>2.4438973995475481</v>
      </c>
      <c r="K8" s="10">
        <v>9094.1507922330129</v>
      </c>
      <c r="L8" s="11">
        <v>24247.396178015952</v>
      </c>
      <c r="M8" s="6">
        <v>2.666262824531652</v>
      </c>
      <c r="N8" s="12">
        <v>0.26615686151258683</v>
      </c>
      <c r="O8" s="13">
        <v>0.29037395165460284</v>
      </c>
      <c r="P8" s="7">
        <v>1.0909880361693052</v>
      </c>
      <c r="Q8" s="19">
        <v>0.39150803223811065</v>
      </c>
      <c r="R8" s="19">
        <v>0.35827260668505617</v>
      </c>
      <c r="S8" s="19">
        <v>0.60849196776188941</v>
      </c>
      <c r="T8" s="19">
        <v>0.64172739331494377</v>
      </c>
      <c r="U8" s="19">
        <v>0.35605137295037254</v>
      </c>
      <c r="V8" s="19">
        <v>0.41097096013194251</v>
      </c>
    </row>
    <row r="9" spans="1:24" x14ac:dyDescent="0.25">
      <c r="A9" t="str">
        <f t="shared" si="0"/>
        <v>AusztráliaTextilgy.</v>
      </c>
      <c r="B9" t="s">
        <v>74</v>
      </c>
      <c r="C9">
        <v>6</v>
      </c>
      <c r="D9" s="267" t="s">
        <v>152</v>
      </c>
      <c r="E9" s="4" t="s">
        <v>2289</v>
      </c>
      <c r="F9" s="5" t="s">
        <v>2289</v>
      </c>
      <c r="G9" s="5" t="s">
        <v>136</v>
      </c>
      <c r="H9" s="8">
        <v>3734.1178345631479</v>
      </c>
      <c r="I9" s="9">
        <v>5064.0240211230775</v>
      </c>
      <c r="J9" s="6">
        <v>1.3561500320772588</v>
      </c>
      <c r="K9" s="10">
        <v>1229.4765130066835</v>
      </c>
      <c r="L9" s="11">
        <v>2335.7708790555021</v>
      </c>
      <c r="M9" s="6">
        <v>1.8998092719505286</v>
      </c>
      <c r="N9" s="12">
        <v>0.32925487825440281</v>
      </c>
      <c r="O9" s="13">
        <v>0.4612479856557799</v>
      </c>
      <c r="P9" s="7">
        <v>1.4008842878840841</v>
      </c>
      <c r="Q9" s="19">
        <v>0.32475192525533036</v>
      </c>
      <c r="R9" s="19">
        <v>0.43045993081907274</v>
      </c>
      <c r="S9" s="19">
        <v>0.67524807474466964</v>
      </c>
      <c r="T9" s="19">
        <v>0.56954006918092726</v>
      </c>
      <c r="U9" s="19">
        <v>0.35591930186088122</v>
      </c>
      <c r="V9" s="19">
        <v>0.43850658926864783</v>
      </c>
    </row>
    <row r="10" spans="1:24" x14ac:dyDescent="0.25">
      <c r="A10" t="str">
        <f t="shared" si="0"/>
        <v>AusztráliaFafeldolg.</v>
      </c>
      <c r="B10" t="s">
        <v>74</v>
      </c>
      <c r="C10">
        <v>7</v>
      </c>
      <c r="D10" s="267" t="s">
        <v>153</v>
      </c>
      <c r="E10" s="4" t="s">
        <v>1</v>
      </c>
      <c r="F10" s="5" t="s">
        <v>1</v>
      </c>
      <c r="G10" s="5" t="s">
        <v>136</v>
      </c>
      <c r="H10" s="8">
        <v>5022.3341740885553</v>
      </c>
      <c r="I10" s="9">
        <v>8999.7751542839433</v>
      </c>
      <c r="J10" s="6">
        <v>1.7919506831536567</v>
      </c>
      <c r="K10" s="10">
        <v>1768.6406827388173</v>
      </c>
      <c r="L10" s="11">
        <v>3382.9975889634261</v>
      </c>
      <c r="M10" s="6">
        <v>1.9127670317549785</v>
      </c>
      <c r="N10" s="12">
        <v>0.35215511780631109</v>
      </c>
      <c r="O10" s="13">
        <v>0.37589801200234435</v>
      </c>
      <c r="P10" s="7">
        <v>1.0674216928719806</v>
      </c>
      <c r="Q10" s="19">
        <v>0.83526724222657012</v>
      </c>
      <c r="R10" s="19">
        <v>0.89999836842915548</v>
      </c>
      <c r="S10" s="19">
        <v>0.16473275777342991</v>
      </c>
      <c r="T10" s="19">
        <v>0.10000163157084466</v>
      </c>
      <c r="U10" s="19">
        <v>3.214874372416348E-2</v>
      </c>
      <c r="V10" s="19">
        <v>2.4169996344904552E-2</v>
      </c>
    </row>
    <row r="11" spans="1:24" x14ac:dyDescent="0.25">
      <c r="A11" t="str">
        <f t="shared" si="0"/>
        <v>AusztráliaPapírgy.</v>
      </c>
      <c r="B11" t="s">
        <v>74</v>
      </c>
      <c r="C11">
        <v>8</v>
      </c>
      <c r="D11" s="267" t="s">
        <v>154</v>
      </c>
      <c r="E11" s="4" t="s">
        <v>1</v>
      </c>
      <c r="F11" s="5" t="s">
        <v>1</v>
      </c>
      <c r="G11" s="5" t="s">
        <v>136</v>
      </c>
      <c r="H11" s="8">
        <v>3883.4158237863812</v>
      </c>
      <c r="I11" s="9">
        <v>7925.2296169072906</v>
      </c>
      <c r="J11" s="6">
        <v>2.0407883102201732</v>
      </c>
      <c r="K11" s="10">
        <v>1261.7766706404068</v>
      </c>
      <c r="L11" s="11">
        <v>2463.2593480877708</v>
      </c>
      <c r="M11" s="6">
        <v>1.9522150039733728</v>
      </c>
      <c r="N11" s="12">
        <v>0.32491412918283835</v>
      </c>
      <c r="O11" s="13">
        <v>0.31081236344657776</v>
      </c>
      <c r="P11" s="7">
        <v>0.95659848412340009</v>
      </c>
      <c r="Q11" s="19">
        <v>0.79755059908872261</v>
      </c>
      <c r="R11" s="19">
        <v>0.71138857832994296</v>
      </c>
      <c r="S11" s="19">
        <v>0.20244940091127744</v>
      </c>
      <c r="T11" s="19">
        <v>0.28861142167005704</v>
      </c>
      <c r="U11" s="19">
        <v>0.12864569115069682</v>
      </c>
      <c r="V11" s="19">
        <v>0.17308538282169519</v>
      </c>
    </row>
    <row r="12" spans="1:24" x14ac:dyDescent="0.25">
      <c r="A12" t="str">
        <f t="shared" si="0"/>
        <v>AusztráliaNyomdai tev.</v>
      </c>
      <c r="B12" t="s">
        <v>74</v>
      </c>
      <c r="C12">
        <v>9</v>
      </c>
      <c r="D12" s="267" t="s">
        <v>155</v>
      </c>
      <c r="E12" s="4" t="s">
        <v>1</v>
      </c>
      <c r="F12" s="5" t="s">
        <v>1</v>
      </c>
      <c r="G12" s="5" t="s">
        <v>136</v>
      </c>
      <c r="H12" s="8">
        <v>3817.524535408038</v>
      </c>
      <c r="I12" s="9">
        <v>7784.0816930136498</v>
      </c>
      <c r="J12" s="6">
        <v>2.0390390738331283</v>
      </c>
      <c r="K12" s="10">
        <v>1788.9318074061559</v>
      </c>
      <c r="L12" s="11">
        <v>3042.4212502629375</v>
      </c>
      <c r="M12" s="6">
        <v>1.7006915734112114</v>
      </c>
      <c r="N12" s="12">
        <v>0.46861042825359212</v>
      </c>
      <c r="O12" s="13">
        <v>0.39085165986805664</v>
      </c>
      <c r="P12" s="7">
        <v>0.83406521985580795</v>
      </c>
      <c r="Q12" s="19">
        <v>0.9346665300743684</v>
      </c>
      <c r="R12" s="19">
        <v>0.84557038772622672</v>
      </c>
      <c r="S12" s="19">
        <v>6.5333469925631493E-2</v>
      </c>
      <c r="T12" s="19">
        <v>0.15442961227377341</v>
      </c>
      <c r="U12" s="19">
        <v>3.7466309826342879E-2</v>
      </c>
      <c r="V12" s="19">
        <v>5.046955955182611E-2</v>
      </c>
    </row>
    <row r="13" spans="1:24" x14ac:dyDescent="0.25">
      <c r="A13" t="str">
        <f t="shared" si="0"/>
        <v>AusztráliaKokszgy.</v>
      </c>
      <c r="B13" t="s">
        <v>74</v>
      </c>
      <c r="C13">
        <v>10</v>
      </c>
      <c r="D13" s="267" t="s">
        <v>156</v>
      </c>
      <c r="E13" s="4" t="s">
        <v>1</v>
      </c>
      <c r="F13" s="5" t="s">
        <v>1</v>
      </c>
      <c r="G13" s="5" t="s">
        <v>136</v>
      </c>
      <c r="H13" s="8">
        <v>13484.361103295696</v>
      </c>
      <c r="I13" s="9">
        <v>24455.019934503536</v>
      </c>
      <c r="J13" s="6">
        <v>1.8135838804054658</v>
      </c>
      <c r="K13" s="10">
        <v>2311.5317937363757</v>
      </c>
      <c r="L13" s="11">
        <v>3751.803517235343</v>
      </c>
      <c r="M13" s="6">
        <v>1.6230810787036167</v>
      </c>
      <c r="N13" s="12">
        <v>0.17142316020974974</v>
      </c>
      <c r="O13" s="13">
        <v>0.15341649801486898</v>
      </c>
      <c r="P13" s="7">
        <v>0.89495782149361736</v>
      </c>
      <c r="Q13" s="19">
        <v>0.63067752623864648</v>
      </c>
      <c r="R13" s="19">
        <v>0.69793951932055309</v>
      </c>
      <c r="S13" s="19">
        <v>0.36932247376135346</v>
      </c>
      <c r="T13" s="19">
        <v>0.30206048067944691</v>
      </c>
      <c r="U13" s="19">
        <v>0.22019756441783742</v>
      </c>
      <c r="V13" s="19">
        <v>0.25804472245979643</v>
      </c>
    </row>
    <row r="14" spans="1:24" x14ac:dyDescent="0.25">
      <c r="A14" t="str">
        <f t="shared" si="0"/>
        <v>AusztráliaVegyi a. gy.</v>
      </c>
      <c r="B14" t="s">
        <v>74</v>
      </c>
      <c r="C14">
        <v>11</v>
      </c>
      <c r="D14" s="267" t="s">
        <v>157</v>
      </c>
      <c r="E14" s="4" t="s">
        <v>1</v>
      </c>
      <c r="F14" s="5" t="s">
        <v>1</v>
      </c>
      <c r="G14" s="5" t="s">
        <v>136</v>
      </c>
      <c r="H14" s="8">
        <v>8487.0483393734758</v>
      </c>
      <c r="I14" s="9">
        <v>16160.984431554596</v>
      </c>
      <c r="J14" s="6">
        <v>1.9041937532722502</v>
      </c>
      <c r="K14" s="10">
        <v>2044.4343363805956</v>
      </c>
      <c r="L14" s="11">
        <v>5333.5711651571382</v>
      </c>
      <c r="M14" s="6">
        <v>2.6088248814092658</v>
      </c>
      <c r="N14" s="12">
        <v>0.24088873476730052</v>
      </c>
      <c r="O14" s="13">
        <v>0.33002761606175735</v>
      </c>
      <c r="P14" s="7">
        <v>1.3700417181424667</v>
      </c>
      <c r="Q14" s="19">
        <v>0.74766838153743742</v>
      </c>
      <c r="R14" s="19">
        <v>0.6710100698010486</v>
      </c>
      <c r="S14" s="19">
        <v>0.25233161846256263</v>
      </c>
      <c r="T14" s="19">
        <v>0.3289899301989514</v>
      </c>
      <c r="U14" s="19">
        <v>0.11980478945344156</v>
      </c>
      <c r="V14" s="19">
        <v>0.18134556015062778</v>
      </c>
    </row>
    <row r="15" spans="1:24" x14ac:dyDescent="0.25">
      <c r="A15" t="str">
        <f t="shared" si="0"/>
        <v>AusztráliaGyógyszergy.</v>
      </c>
      <c r="B15" t="s">
        <v>74</v>
      </c>
      <c r="C15">
        <v>12</v>
      </c>
      <c r="D15" s="267" t="s">
        <v>158</v>
      </c>
      <c r="E15" s="4" t="s">
        <v>2289</v>
      </c>
      <c r="F15" s="5" t="s">
        <v>135</v>
      </c>
      <c r="G15" s="5" t="s">
        <v>0</v>
      </c>
      <c r="H15" s="8">
        <v>2834.1595562686693</v>
      </c>
      <c r="I15" s="9">
        <v>9784.7399445621177</v>
      </c>
      <c r="J15" s="6">
        <v>3.4524308707037932</v>
      </c>
      <c r="K15" s="10">
        <v>1251.8381605992606</v>
      </c>
      <c r="L15" s="11">
        <v>3360.2317909219487</v>
      </c>
      <c r="M15" s="6">
        <v>2.684238184042409</v>
      </c>
      <c r="N15" s="12">
        <v>0.44169643089797528</v>
      </c>
      <c r="O15" s="13">
        <v>0.34341554399607749</v>
      </c>
      <c r="P15" s="7">
        <v>0.77749223216023888</v>
      </c>
      <c r="Q15" s="19">
        <v>0.31388933341911496</v>
      </c>
      <c r="R15" s="19">
        <v>0.30828315008351842</v>
      </c>
      <c r="S15" s="19">
        <v>0.68611066658088515</v>
      </c>
      <c r="T15" s="19">
        <v>0.69171684991648175</v>
      </c>
      <c r="U15" s="19">
        <v>0.53825764700999801</v>
      </c>
      <c r="V15" s="19">
        <v>0.61945743436714451</v>
      </c>
    </row>
    <row r="16" spans="1:24" x14ac:dyDescent="0.25">
      <c r="A16" t="str">
        <f t="shared" si="0"/>
        <v>AusztráliaGumigy.</v>
      </c>
      <c r="B16" t="s">
        <v>74</v>
      </c>
      <c r="C16">
        <v>13</v>
      </c>
      <c r="D16" s="267" t="s">
        <v>159</v>
      </c>
      <c r="E16" s="4" t="s">
        <v>1</v>
      </c>
      <c r="F16" s="5" t="s">
        <v>1</v>
      </c>
      <c r="G16" s="5" t="s">
        <v>136</v>
      </c>
      <c r="H16" s="8">
        <v>6524.0716807361723</v>
      </c>
      <c r="I16" s="9">
        <v>10784.613718603498</v>
      </c>
      <c r="J16" s="6">
        <v>1.6530495442665902</v>
      </c>
      <c r="K16" s="10">
        <v>2334.3075459140036</v>
      </c>
      <c r="L16" s="11">
        <v>4251.7404422261761</v>
      </c>
      <c r="M16" s="6">
        <v>1.8214139990544378</v>
      </c>
      <c r="N16" s="12">
        <v>0.35779918740111111</v>
      </c>
      <c r="O16" s="13">
        <v>0.39424132872667556</v>
      </c>
      <c r="P16" s="7">
        <v>1.1018508219380356</v>
      </c>
      <c r="Q16" s="19">
        <v>0.79248926297264255</v>
      </c>
      <c r="R16" s="19">
        <v>0.72933232975208606</v>
      </c>
      <c r="S16" s="19">
        <v>0.20751073702735742</v>
      </c>
      <c r="T16" s="19">
        <v>0.27066767024791377</v>
      </c>
      <c r="U16" s="19">
        <v>9.4799844821987292E-2</v>
      </c>
      <c r="V16" s="19">
        <v>0.14907250305711717</v>
      </c>
    </row>
    <row r="17" spans="1:22" x14ac:dyDescent="0.25">
      <c r="A17" t="str">
        <f t="shared" si="0"/>
        <v>AusztráliaNemfémgy.</v>
      </c>
      <c r="B17" t="s">
        <v>74</v>
      </c>
      <c r="C17">
        <v>14</v>
      </c>
      <c r="D17" s="267" t="s">
        <v>160</v>
      </c>
      <c r="E17" s="4" t="s">
        <v>1</v>
      </c>
      <c r="F17" s="5" t="s">
        <v>1</v>
      </c>
      <c r="G17" s="5" t="s">
        <v>136</v>
      </c>
      <c r="H17" s="8">
        <v>6542.4212360239435</v>
      </c>
      <c r="I17" s="9">
        <v>15538.112266646662</v>
      </c>
      <c r="J17" s="6">
        <v>2.3749788810739605</v>
      </c>
      <c r="K17" s="10">
        <v>2220.4287850258806</v>
      </c>
      <c r="L17" s="11">
        <v>5473.8084810926421</v>
      </c>
      <c r="M17" s="6">
        <v>2.4652033508153433</v>
      </c>
      <c r="N17" s="12">
        <v>0.33938945612363419</v>
      </c>
      <c r="O17" s="13">
        <v>0.35228272181057974</v>
      </c>
      <c r="P17" s="7">
        <v>1.0379895882276577</v>
      </c>
      <c r="Q17" s="19">
        <v>0.87604725246791737</v>
      </c>
      <c r="R17" s="19">
        <v>1.0108929133481688</v>
      </c>
      <c r="S17" s="19">
        <v>0.12395274753208257</v>
      </c>
      <c r="T17" s="19">
        <v>-1.0892913348168602E-2</v>
      </c>
      <c r="U17" s="19">
        <v>5.7898586294329799E-2</v>
      </c>
      <c r="V17" s="19">
        <v>4.9632665418332556E-2</v>
      </c>
    </row>
    <row r="18" spans="1:22" x14ac:dyDescent="0.25">
      <c r="A18" t="str">
        <f t="shared" si="0"/>
        <v>AusztráliaFémalapa. Gy.</v>
      </c>
      <c r="B18" t="s">
        <v>74</v>
      </c>
      <c r="C18">
        <v>15</v>
      </c>
      <c r="D18" s="267" t="s">
        <v>161</v>
      </c>
      <c r="E18" s="4" t="s">
        <v>2289</v>
      </c>
      <c r="F18" s="5" t="s">
        <v>2289</v>
      </c>
      <c r="G18" s="5" t="s">
        <v>136</v>
      </c>
      <c r="H18" s="8">
        <v>27092.997323513977</v>
      </c>
      <c r="I18" s="9">
        <v>43584.664107979923</v>
      </c>
      <c r="J18" s="6">
        <v>1.6087058802516785</v>
      </c>
      <c r="K18" s="10">
        <v>6538.2972933184783</v>
      </c>
      <c r="L18" s="11">
        <v>4766.2474779635531</v>
      </c>
      <c r="M18" s="6">
        <v>0.72897380833909275</v>
      </c>
      <c r="N18" s="12">
        <v>0.24132794224446694</v>
      </c>
      <c r="O18" s="13">
        <v>0.10935606767911056</v>
      </c>
      <c r="P18" s="7">
        <v>0.45314299977883243</v>
      </c>
      <c r="Q18" s="19">
        <v>0.51262654524864038</v>
      </c>
      <c r="R18" s="19">
        <v>0.46953598380167128</v>
      </c>
      <c r="S18" s="19">
        <v>0.48737345475135968</v>
      </c>
      <c r="T18" s="19">
        <v>0.53046401619832872</v>
      </c>
      <c r="U18" s="19">
        <v>4.641028933266708E-3</v>
      </c>
      <c r="V18" s="19">
        <v>2.1735420549494698E-2</v>
      </c>
    </row>
    <row r="19" spans="1:22" x14ac:dyDescent="0.25">
      <c r="A19" t="str">
        <f t="shared" si="0"/>
        <v>AusztráliaFémfeldolg.</v>
      </c>
      <c r="B19" t="s">
        <v>74</v>
      </c>
      <c r="C19">
        <v>16</v>
      </c>
      <c r="D19" s="267" t="s">
        <v>162</v>
      </c>
      <c r="E19" s="4" t="s">
        <v>1</v>
      </c>
      <c r="F19" s="5" t="s">
        <v>1</v>
      </c>
      <c r="G19" s="5" t="s">
        <v>136</v>
      </c>
      <c r="H19" s="8">
        <v>11711.134001532046</v>
      </c>
      <c r="I19" s="9">
        <v>26102.353484463089</v>
      </c>
      <c r="J19" s="6">
        <v>2.228849356607856</v>
      </c>
      <c r="K19" s="10">
        <v>4158.0241384641631</v>
      </c>
      <c r="L19" s="11">
        <v>10112.567490023932</v>
      </c>
      <c r="M19" s="6">
        <v>2.4320607945674841</v>
      </c>
      <c r="N19" s="12">
        <v>0.35504880551449691</v>
      </c>
      <c r="O19" s="13">
        <v>0.38741975876019141</v>
      </c>
      <c r="P19" s="7">
        <v>1.0911732492629742</v>
      </c>
      <c r="Q19" s="19">
        <v>0.76304501078291753</v>
      </c>
      <c r="R19" s="19">
        <v>0.75039659224065136</v>
      </c>
      <c r="S19" s="19">
        <v>0.23695498921708247</v>
      </c>
      <c r="T19" s="19">
        <v>0.24960340775934858</v>
      </c>
      <c r="U19" s="19">
        <v>5.0709409295386622E-2</v>
      </c>
      <c r="V19" s="19">
        <v>7.4046430241603595E-2</v>
      </c>
    </row>
    <row r="20" spans="1:22" x14ac:dyDescent="0.25">
      <c r="A20" t="str">
        <f t="shared" si="0"/>
        <v>AusztráliaSzámítógép gy.</v>
      </c>
      <c r="B20" t="s">
        <v>74</v>
      </c>
      <c r="C20">
        <v>17</v>
      </c>
      <c r="D20" s="267" t="s">
        <v>163</v>
      </c>
      <c r="E20" s="4" t="s">
        <v>2289</v>
      </c>
      <c r="F20" s="5" t="s">
        <v>2289</v>
      </c>
      <c r="G20" s="5" t="s">
        <v>136</v>
      </c>
      <c r="H20" s="8">
        <v>3762.8931081487681</v>
      </c>
      <c r="I20" s="9">
        <v>6032.9364629604233</v>
      </c>
      <c r="J20" s="6">
        <v>1.6032707519370513</v>
      </c>
      <c r="K20" s="10">
        <v>1619.1489275365905</v>
      </c>
      <c r="L20" s="11">
        <v>4016.7974064381369</v>
      </c>
      <c r="M20" s="6">
        <v>2.4808078726577567</v>
      </c>
      <c r="N20" s="12">
        <v>0.43029362806778315</v>
      </c>
      <c r="O20" s="13">
        <v>0.66581132274465449</v>
      </c>
      <c r="P20" s="7">
        <v>1.5473418133902062</v>
      </c>
      <c r="Q20" s="19">
        <v>0.4005626715293738</v>
      </c>
      <c r="R20" s="19">
        <v>0.42610780583132091</v>
      </c>
      <c r="S20" s="19">
        <v>0.59943732847062614</v>
      </c>
      <c r="T20" s="19">
        <v>0.5738921941686792</v>
      </c>
      <c r="U20" s="19">
        <v>0.1913871969154759</v>
      </c>
      <c r="V20" s="19">
        <v>0.20377759944765603</v>
      </c>
    </row>
    <row r="21" spans="1:22" x14ac:dyDescent="0.25">
      <c r="A21" t="str">
        <f t="shared" si="0"/>
        <v>AusztráliaVillamos b. gy.</v>
      </c>
      <c r="B21" t="s">
        <v>74</v>
      </c>
      <c r="C21">
        <v>18</v>
      </c>
      <c r="D21" s="267" t="s">
        <v>164</v>
      </c>
      <c r="E21" s="4" t="s">
        <v>2289</v>
      </c>
      <c r="F21" s="5" t="s">
        <v>1</v>
      </c>
      <c r="G21" s="5" t="s">
        <v>0</v>
      </c>
      <c r="H21" s="8">
        <v>3281.6364333591127</v>
      </c>
      <c r="I21" s="9">
        <v>6013.8132415541913</v>
      </c>
      <c r="J21" s="6">
        <v>1.8325653568510627</v>
      </c>
      <c r="K21" s="10">
        <v>1049.3410185109253</v>
      </c>
      <c r="L21" s="11">
        <v>2265.6522210877552</v>
      </c>
      <c r="M21" s="6">
        <v>2.1591190862841181</v>
      </c>
      <c r="N21" s="12">
        <v>0.31976150917998258</v>
      </c>
      <c r="O21" s="13">
        <v>0.37674136693048138</v>
      </c>
      <c r="P21" s="7">
        <v>1.1781948612158533</v>
      </c>
      <c r="Q21" s="19">
        <v>0.43221351933780949</v>
      </c>
      <c r="R21" s="19">
        <v>0.61918339539031897</v>
      </c>
      <c r="S21" s="19">
        <v>0.56778648066219051</v>
      </c>
      <c r="T21" s="19">
        <v>0.38081660460968109</v>
      </c>
      <c r="U21" s="19">
        <v>0.27032557711083205</v>
      </c>
      <c r="V21" s="19">
        <v>0.25358231553870136</v>
      </c>
    </row>
    <row r="22" spans="1:22" x14ac:dyDescent="0.25">
      <c r="A22" t="str">
        <f t="shared" si="0"/>
        <v>AusztráliaEgyéb gépgy.</v>
      </c>
      <c r="B22" t="s">
        <v>74</v>
      </c>
      <c r="C22">
        <v>19</v>
      </c>
      <c r="D22" s="267" t="s">
        <v>165</v>
      </c>
      <c r="E22" s="4" t="s">
        <v>2289</v>
      </c>
      <c r="F22" s="5" t="s">
        <v>2289</v>
      </c>
      <c r="G22" s="5" t="s">
        <v>136</v>
      </c>
      <c r="H22" s="8">
        <v>5742.1339390366429</v>
      </c>
      <c r="I22" s="9">
        <v>13821.571296253831</v>
      </c>
      <c r="J22" s="6">
        <v>2.4070443920318367</v>
      </c>
      <c r="K22" s="10">
        <v>2104.8936057975666</v>
      </c>
      <c r="L22" s="11">
        <v>4993.9054583783145</v>
      </c>
      <c r="M22" s="6">
        <v>2.372521558630547</v>
      </c>
      <c r="N22" s="12">
        <v>0.36656992472570299</v>
      </c>
      <c r="O22" s="13">
        <v>0.3613124261589456</v>
      </c>
      <c r="P22" s="7">
        <v>0.98565758341824827</v>
      </c>
      <c r="Q22" s="19">
        <v>0.37635054715044924</v>
      </c>
      <c r="R22" s="19">
        <v>0.46891778966594472</v>
      </c>
      <c r="S22" s="19">
        <v>0.62364945284955065</v>
      </c>
      <c r="T22" s="19">
        <v>0.53108221033405523</v>
      </c>
      <c r="U22" s="19">
        <v>7.8834689387657989E-2</v>
      </c>
      <c r="V22" s="19">
        <v>3.9766277978281805E-2</v>
      </c>
    </row>
    <row r="23" spans="1:22" x14ac:dyDescent="0.25">
      <c r="A23" t="str">
        <f t="shared" si="0"/>
        <v>AusztráliaKözúti jármű gy.</v>
      </c>
      <c r="B23" t="s">
        <v>74</v>
      </c>
      <c r="C23">
        <v>20</v>
      </c>
      <c r="D23" s="267" t="s">
        <v>166</v>
      </c>
      <c r="E23" s="4" t="s">
        <v>2289</v>
      </c>
      <c r="F23" s="5" t="s">
        <v>2289</v>
      </c>
      <c r="G23" s="5" t="s">
        <v>136</v>
      </c>
      <c r="H23" s="8">
        <v>10731.939872209989</v>
      </c>
      <c r="I23" s="9">
        <v>14087.475653370639</v>
      </c>
      <c r="J23" s="6">
        <v>1.312668149571887</v>
      </c>
      <c r="K23" s="10">
        <v>2227.4685629716878</v>
      </c>
      <c r="L23" s="11">
        <v>3167.177823530229</v>
      </c>
      <c r="M23" s="6">
        <v>1.4218731865310215</v>
      </c>
      <c r="N23" s="12">
        <v>0.20755507294069411</v>
      </c>
      <c r="O23" s="13">
        <v>0.22482223937490423</v>
      </c>
      <c r="P23" s="7">
        <v>1.0831931794755214</v>
      </c>
      <c r="Q23" s="19">
        <v>0.2697589958344398</v>
      </c>
      <c r="R23" s="19">
        <v>0.28275237731891961</v>
      </c>
      <c r="S23" s="19">
        <v>0.73024100416556004</v>
      </c>
      <c r="T23" s="19">
        <v>0.71724762268108033</v>
      </c>
      <c r="U23" s="19">
        <v>0.36324343973004064</v>
      </c>
      <c r="V23" s="19">
        <v>0.33167055117680472</v>
      </c>
    </row>
    <row r="24" spans="1:22" x14ac:dyDescent="0.25">
      <c r="A24" t="str">
        <f t="shared" si="0"/>
        <v>AusztráliaEgyéb jármű gy.</v>
      </c>
      <c r="B24" t="s">
        <v>74</v>
      </c>
      <c r="C24">
        <v>21</v>
      </c>
      <c r="D24" s="267" t="s">
        <v>167</v>
      </c>
      <c r="E24" s="4" t="s">
        <v>2289</v>
      </c>
      <c r="F24" s="5" t="s">
        <v>2289</v>
      </c>
      <c r="G24" s="5" t="s">
        <v>136</v>
      </c>
      <c r="H24" s="8">
        <v>4021.0367955962083</v>
      </c>
      <c r="I24" s="9">
        <v>10714.495244384223</v>
      </c>
      <c r="J24" s="6">
        <v>2.6646100966095636</v>
      </c>
      <c r="K24" s="10">
        <v>1654.7619218506943</v>
      </c>
      <c r="L24" s="11">
        <v>3581.5153478851016</v>
      </c>
      <c r="M24" s="6">
        <v>2.1643689648596194</v>
      </c>
      <c r="N24" s="12">
        <v>0.41152618241717409</v>
      </c>
      <c r="O24" s="13">
        <v>0.33426822880548457</v>
      </c>
      <c r="P24" s="7">
        <v>0.81226479161568566</v>
      </c>
      <c r="Q24" s="19">
        <v>0.39127191811560902</v>
      </c>
      <c r="R24" s="19">
        <v>0.39238139111425963</v>
      </c>
      <c r="S24" s="19">
        <v>0.60872808188439098</v>
      </c>
      <c r="T24" s="19">
        <v>0.60761860888574049</v>
      </c>
      <c r="U24" s="19">
        <v>7.0157765734986763E-2</v>
      </c>
      <c r="V24" s="19">
        <v>0.12585406877258945</v>
      </c>
    </row>
    <row r="25" spans="1:22" x14ac:dyDescent="0.25">
      <c r="A25" t="str">
        <f t="shared" si="0"/>
        <v>AusztráliaBútorgy.</v>
      </c>
      <c r="B25" t="s">
        <v>74</v>
      </c>
      <c r="C25">
        <v>22</v>
      </c>
      <c r="D25" s="267" t="s">
        <v>168</v>
      </c>
      <c r="E25" s="4" t="s">
        <v>2289</v>
      </c>
      <c r="F25" s="5" t="s">
        <v>2289</v>
      </c>
      <c r="G25" s="5" t="s">
        <v>136</v>
      </c>
      <c r="H25" s="8">
        <v>3203.2341330305935</v>
      </c>
      <c r="I25" s="9">
        <v>5695.0920361532008</v>
      </c>
      <c r="J25" s="6">
        <v>1.777919377615101</v>
      </c>
      <c r="K25" s="10">
        <v>1099.8617778867481</v>
      </c>
      <c r="L25" s="11">
        <v>2161.8401820186209</v>
      </c>
      <c r="M25" s="6">
        <v>1.965556241232727</v>
      </c>
      <c r="N25" s="12">
        <v>0.34335978333440276</v>
      </c>
      <c r="O25" s="13">
        <v>0.37959705800976917</v>
      </c>
      <c r="P25" s="7">
        <v>1.1055373297462576</v>
      </c>
      <c r="Q25" s="19">
        <v>0.33557190671625137</v>
      </c>
      <c r="R25" s="19">
        <v>0.28044553203181255</v>
      </c>
      <c r="S25" s="19">
        <v>0.66442809328374863</v>
      </c>
      <c r="T25" s="19">
        <v>0.71955446796818745</v>
      </c>
      <c r="U25" s="19">
        <v>0.45258694221582157</v>
      </c>
      <c r="V25" s="19">
        <v>0.42949824166631806</v>
      </c>
    </row>
    <row r="26" spans="1:22" x14ac:dyDescent="0.25">
      <c r="A26" t="str">
        <f t="shared" si="0"/>
        <v>AusztráliaGépjavítás</v>
      </c>
      <c r="B26" t="s">
        <v>74</v>
      </c>
      <c r="C26">
        <v>23</v>
      </c>
      <c r="D26" s="267" t="s">
        <v>169</v>
      </c>
      <c r="E26" s="4" t="s">
        <v>2289</v>
      </c>
      <c r="F26" s="5" t="s">
        <v>2289</v>
      </c>
      <c r="G26" s="5" t="s">
        <v>136</v>
      </c>
      <c r="H26" s="8">
        <v>2</v>
      </c>
      <c r="I26" s="9">
        <v>2</v>
      </c>
      <c r="J26" s="6">
        <v>1</v>
      </c>
      <c r="K26" s="10">
        <v>1</v>
      </c>
      <c r="L26" s="11">
        <v>1</v>
      </c>
      <c r="M26" s="6">
        <v>1</v>
      </c>
      <c r="N26" s="12">
        <v>0.5</v>
      </c>
      <c r="O26" s="13">
        <v>0.5</v>
      </c>
      <c r="P26" s="7">
        <v>1</v>
      </c>
      <c r="Q26" s="19">
        <v>0.5043283288899727</v>
      </c>
      <c r="R26" s="19">
        <v>0.46148925667106516</v>
      </c>
      <c r="S26" s="19">
        <v>0.49567167111002713</v>
      </c>
      <c r="T26" s="19">
        <v>0.53851074332893478</v>
      </c>
      <c r="U26" s="19">
        <v>0.15165872472086828</v>
      </c>
      <c r="V26" s="19">
        <v>0.13715786706939206</v>
      </c>
    </row>
    <row r="27" spans="1:22" x14ac:dyDescent="0.25">
      <c r="A27" t="str">
        <f t="shared" si="0"/>
        <v>AusztráliaVillamosene., gáz, gőzellátás</v>
      </c>
      <c r="B27" t="s">
        <v>74</v>
      </c>
      <c r="C27">
        <v>24</v>
      </c>
      <c r="D27" s="267" t="s">
        <v>170</v>
      </c>
      <c r="E27" s="4" t="s">
        <v>1</v>
      </c>
      <c r="F27" s="5" t="s">
        <v>1</v>
      </c>
      <c r="G27" s="5" t="s">
        <v>136</v>
      </c>
      <c r="H27" s="8">
        <v>14257.70722520868</v>
      </c>
      <c r="I27" s="9">
        <v>58881.746347678418</v>
      </c>
      <c r="J27" s="6">
        <v>4.1298187301511664</v>
      </c>
      <c r="K27" s="10">
        <v>6156.7636336058094</v>
      </c>
      <c r="L27" s="11">
        <v>22113.170636002407</v>
      </c>
      <c r="M27" s="6">
        <v>3.5916874435946906</v>
      </c>
      <c r="N27" s="12">
        <v>0.43182003504183314</v>
      </c>
      <c r="O27" s="13">
        <v>0.37555222131882782</v>
      </c>
      <c r="P27" s="7">
        <v>0.8696961484949296</v>
      </c>
      <c r="Q27" s="19">
        <v>0.63783761916847703</v>
      </c>
      <c r="R27" s="19">
        <v>0.7329061018329236</v>
      </c>
      <c r="S27" s="19">
        <v>0.36216238083152302</v>
      </c>
      <c r="T27" s="19">
        <v>0.26709389816707652</v>
      </c>
      <c r="U27" s="19">
        <v>0.26825251211843432</v>
      </c>
      <c r="V27" s="19">
        <v>0.23136712008980737</v>
      </c>
    </row>
    <row r="28" spans="1:22" x14ac:dyDescent="0.25">
      <c r="A28" t="str">
        <f t="shared" si="0"/>
        <v>AusztráliaVízellátás</v>
      </c>
      <c r="B28" t="s">
        <v>74</v>
      </c>
      <c r="C28">
        <v>25</v>
      </c>
      <c r="D28" s="267" t="s">
        <v>171</v>
      </c>
      <c r="E28" s="4" t="s">
        <v>2289</v>
      </c>
      <c r="F28" s="5" t="s">
        <v>2289</v>
      </c>
      <c r="G28" s="5" t="s">
        <v>136</v>
      </c>
      <c r="H28" s="8">
        <v>5372.6389807199739</v>
      </c>
      <c r="I28" s="9">
        <v>16475.460007900718</v>
      </c>
      <c r="J28" s="6">
        <v>3.0665488723556265</v>
      </c>
      <c r="K28" s="10">
        <v>2355.9143364795355</v>
      </c>
      <c r="L28" s="11">
        <v>10234.918099283512</v>
      </c>
      <c r="M28" s="6">
        <v>4.3443507010435889</v>
      </c>
      <c r="N28" s="12">
        <v>0.43850226023633271</v>
      </c>
      <c r="O28" s="13">
        <v>0.62122199285333535</v>
      </c>
      <c r="P28" s="7">
        <v>1.416690514932637</v>
      </c>
      <c r="Q28" s="19">
        <v>0.5382229038727957</v>
      </c>
      <c r="R28" s="19">
        <v>0.50476534485044866</v>
      </c>
      <c r="S28" s="19">
        <v>0.46177709612720419</v>
      </c>
      <c r="T28" s="19">
        <v>0.49523465514955151</v>
      </c>
      <c r="U28" s="19">
        <v>0.40129996109396709</v>
      </c>
      <c r="V28" s="19">
        <v>0.46478157996837893</v>
      </c>
    </row>
    <row r="29" spans="1:22" x14ac:dyDescent="0.25">
      <c r="A29" t="str">
        <f t="shared" si="0"/>
        <v>AusztráliaSzennyvíz k.</v>
      </c>
      <c r="B29" t="s">
        <v>74</v>
      </c>
      <c r="C29">
        <v>26</v>
      </c>
      <c r="D29" s="267" t="s">
        <v>172</v>
      </c>
      <c r="E29" s="4" t="s">
        <v>1</v>
      </c>
      <c r="F29" s="5" t="s">
        <v>1</v>
      </c>
      <c r="G29" s="5" t="s">
        <v>136</v>
      </c>
      <c r="H29" s="8">
        <v>1270.9678472531414</v>
      </c>
      <c r="I29" s="9">
        <v>4247.0698484191525</v>
      </c>
      <c r="J29" s="6">
        <v>3.3416029033291936</v>
      </c>
      <c r="K29" s="10">
        <v>1050.8617895612661</v>
      </c>
      <c r="L29" s="11">
        <v>3357.6873480463732</v>
      </c>
      <c r="M29" s="6">
        <v>3.1951750281530411</v>
      </c>
      <c r="N29" s="12">
        <v>0.8268201212425822</v>
      </c>
      <c r="O29" s="13">
        <v>0.79058915155261078</v>
      </c>
      <c r="P29" s="7">
        <v>0.95618034835010801</v>
      </c>
      <c r="Q29" s="19">
        <v>0.66508667208498184</v>
      </c>
      <c r="R29" s="19">
        <v>0.76409156826180413</v>
      </c>
      <c r="S29" s="19">
        <v>0.33491332791501804</v>
      </c>
      <c r="T29" s="19">
        <v>0.23590843173819601</v>
      </c>
      <c r="U29" s="19">
        <v>0.32287565666971069</v>
      </c>
      <c r="V29" s="19">
        <v>0.22235224359722436</v>
      </c>
    </row>
    <row r="30" spans="1:22" x14ac:dyDescent="0.25">
      <c r="A30" t="str">
        <f t="shared" si="0"/>
        <v>AusztráliaÉpítőipar</v>
      </c>
      <c r="B30" t="s">
        <v>74</v>
      </c>
      <c r="C30">
        <v>27</v>
      </c>
      <c r="D30" s="267" t="s">
        <v>139</v>
      </c>
      <c r="E30" s="4" t="s">
        <v>2289</v>
      </c>
      <c r="F30" s="5" t="s">
        <v>2289</v>
      </c>
      <c r="G30" s="5" t="s">
        <v>136</v>
      </c>
      <c r="H30" s="8">
        <v>71256.39713031298</v>
      </c>
      <c r="I30" s="9">
        <v>388428.57006884157</v>
      </c>
      <c r="J30" s="6">
        <v>5.4511396269234229</v>
      </c>
      <c r="K30" s="10">
        <v>21446.812041023768</v>
      </c>
      <c r="L30" s="11">
        <v>119992.65871174823</v>
      </c>
      <c r="M30" s="6">
        <v>5.5948948721247964</v>
      </c>
      <c r="N30" s="12">
        <v>0.30098086494328441</v>
      </c>
      <c r="O30" s="13">
        <v>0.30891821034297712</v>
      </c>
      <c r="P30" s="7">
        <v>1.0263715947563257</v>
      </c>
      <c r="Q30" s="19">
        <v>0.37886845076842046</v>
      </c>
      <c r="R30" s="19">
        <v>0.40927240919544422</v>
      </c>
      <c r="S30" s="19">
        <v>0.62113154923157965</v>
      </c>
      <c r="T30" s="19">
        <v>0.59072759080455584</v>
      </c>
      <c r="U30" s="19">
        <v>2.4475202920840267E-2</v>
      </c>
      <c r="V30" s="19">
        <v>1.2874923218968732E-2</v>
      </c>
    </row>
    <row r="31" spans="1:22" x14ac:dyDescent="0.25">
      <c r="A31" t="str">
        <f t="shared" si="0"/>
        <v>AusztráliaGépj. Ker. jav.</v>
      </c>
      <c r="B31" t="s">
        <v>74</v>
      </c>
      <c r="C31">
        <v>28</v>
      </c>
      <c r="D31" s="267" t="s">
        <v>173</v>
      </c>
      <c r="E31" s="4" t="s">
        <v>1</v>
      </c>
      <c r="F31" s="5" t="s">
        <v>2289</v>
      </c>
      <c r="G31" s="5" t="s">
        <v>0</v>
      </c>
      <c r="H31" s="8">
        <v>6833.3565339278211</v>
      </c>
      <c r="I31" s="9">
        <v>16037.797665528204</v>
      </c>
      <c r="J31" s="6">
        <v>2.3469868118105728</v>
      </c>
      <c r="K31" s="10">
        <v>2251.2141128446115</v>
      </c>
      <c r="L31" s="11">
        <v>6931.4732160553222</v>
      </c>
      <c r="M31" s="6">
        <v>3.0789933203185114</v>
      </c>
      <c r="N31" s="12">
        <v>0.32944484919925743</v>
      </c>
      <c r="O31" s="13">
        <v>0.4321960758336475</v>
      </c>
      <c r="P31" s="7">
        <v>1.311892041669904</v>
      </c>
      <c r="Q31" s="19">
        <v>0.60721837668122369</v>
      </c>
      <c r="R31" s="19">
        <v>0.51673523821863487</v>
      </c>
      <c r="S31" s="19">
        <v>0.39278162331877625</v>
      </c>
      <c r="T31" s="19">
        <v>0.48326476178136524</v>
      </c>
      <c r="U31" s="19">
        <v>0.38977877313514742</v>
      </c>
      <c r="V31" s="19">
        <v>0.47470163196518478</v>
      </c>
    </row>
    <row r="32" spans="1:22" x14ac:dyDescent="0.25">
      <c r="A32" t="str">
        <f t="shared" si="0"/>
        <v>AusztráliaNagyker.</v>
      </c>
      <c r="B32" t="s">
        <v>74</v>
      </c>
      <c r="C32">
        <v>29</v>
      </c>
      <c r="D32" s="267" t="s">
        <v>174</v>
      </c>
      <c r="E32" s="4" t="s">
        <v>2289</v>
      </c>
      <c r="F32" s="5" t="s">
        <v>2289</v>
      </c>
      <c r="G32" s="5" t="s">
        <v>136</v>
      </c>
      <c r="H32" s="8">
        <v>41213.469712309001</v>
      </c>
      <c r="I32" s="9">
        <v>122996.74051262444</v>
      </c>
      <c r="J32" s="6">
        <v>2.9843820811789037</v>
      </c>
      <c r="K32" s="10">
        <v>18466.864101184874</v>
      </c>
      <c r="L32" s="11">
        <v>59177.729398095311</v>
      </c>
      <c r="M32" s="6">
        <v>3.2045359230373252</v>
      </c>
      <c r="N32" s="12">
        <v>0.44807836443019688</v>
      </c>
      <c r="O32" s="13">
        <v>0.48113250116592549</v>
      </c>
      <c r="P32" s="7">
        <v>1.0737686515566585</v>
      </c>
      <c r="Q32" s="19">
        <v>0.45027298650897041</v>
      </c>
      <c r="R32" s="19">
        <v>0.44279393315303761</v>
      </c>
      <c r="S32" s="19">
        <v>0.54972701349102948</v>
      </c>
      <c r="T32" s="19">
        <v>0.55720606684696228</v>
      </c>
      <c r="U32" s="19">
        <v>0.32971643402192385</v>
      </c>
      <c r="V32" s="19">
        <v>0.32858917613168243</v>
      </c>
    </row>
    <row r="33" spans="1:22" x14ac:dyDescent="0.25">
      <c r="A33" t="str">
        <f t="shared" si="0"/>
        <v>AusztráliaKisker.</v>
      </c>
      <c r="B33" t="s">
        <v>74</v>
      </c>
      <c r="C33">
        <v>30</v>
      </c>
      <c r="D33" s="267" t="s">
        <v>175</v>
      </c>
      <c r="E33" s="4" t="s">
        <v>135</v>
      </c>
      <c r="F33" s="5" t="s">
        <v>135</v>
      </c>
      <c r="G33" s="5" t="s">
        <v>136</v>
      </c>
      <c r="H33" s="8">
        <v>32631.301912220631</v>
      </c>
      <c r="I33" s="9">
        <v>106061.06293322511</v>
      </c>
      <c r="J33" s="6">
        <v>3.2502859744466575</v>
      </c>
      <c r="K33" s="10">
        <v>18368.059368760896</v>
      </c>
      <c r="L33" s="11">
        <v>64839.260673416953</v>
      </c>
      <c r="M33" s="6">
        <v>3.530000604401955</v>
      </c>
      <c r="N33" s="12">
        <v>0.56289692082073928</v>
      </c>
      <c r="O33" s="13">
        <v>0.61133896719702918</v>
      </c>
      <c r="P33" s="7">
        <v>1.0860584675177443</v>
      </c>
      <c r="Q33" s="19">
        <v>0.17674808768106581</v>
      </c>
      <c r="R33" s="19">
        <v>0.18018099041341931</v>
      </c>
      <c r="S33" s="19">
        <v>0.82325191231893413</v>
      </c>
      <c r="T33" s="19">
        <v>0.8198190095865806</v>
      </c>
      <c r="U33" s="19">
        <v>0.7588122880177306</v>
      </c>
      <c r="V33" s="19">
        <v>0.75373784430933821</v>
      </c>
    </row>
    <row r="34" spans="1:22" x14ac:dyDescent="0.25">
      <c r="A34" t="str">
        <f t="shared" si="0"/>
        <v>AusztráliaSzf. Szállítás</v>
      </c>
      <c r="B34" t="s">
        <v>74</v>
      </c>
      <c r="C34">
        <v>31</v>
      </c>
      <c r="D34" s="267" t="s">
        <v>176</v>
      </c>
      <c r="E34" s="4" t="s">
        <v>2289</v>
      </c>
      <c r="F34" s="5" t="s">
        <v>2289</v>
      </c>
      <c r="G34" s="5" t="s">
        <v>136</v>
      </c>
      <c r="H34" s="8">
        <v>17674.085324647549</v>
      </c>
      <c r="I34" s="9">
        <v>63815.323829679051</v>
      </c>
      <c r="J34" s="6">
        <v>3.6106719333692952</v>
      </c>
      <c r="K34" s="10">
        <v>7769.8860924996934</v>
      </c>
      <c r="L34" s="11">
        <v>27824.254806716843</v>
      </c>
      <c r="M34" s="6">
        <v>3.5810376722994333</v>
      </c>
      <c r="N34" s="12">
        <v>0.43962026604364818</v>
      </c>
      <c r="O34" s="13">
        <v>0.43601212274623635</v>
      </c>
      <c r="P34" s="7">
        <v>0.99179259106982665</v>
      </c>
      <c r="Q34" s="19">
        <v>0.44897765370340498</v>
      </c>
      <c r="R34" s="19">
        <v>0.45180093876747834</v>
      </c>
      <c r="S34" s="19">
        <v>0.55102234629659508</v>
      </c>
      <c r="T34" s="19">
        <v>0.54819906123252171</v>
      </c>
      <c r="U34" s="19">
        <v>0.23720766689179915</v>
      </c>
      <c r="V34" s="19">
        <v>0.29930177540022912</v>
      </c>
    </row>
    <row r="35" spans="1:22" x14ac:dyDescent="0.25">
      <c r="A35" t="str">
        <f t="shared" si="0"/>
        <v>AusztráliaVízi szállítás</v>
      </c>
      <c r="B35" t="s">
        <v>74</v>
      </c>
      <c r="C35">
        <v>32</v>
      </c>
      <c r="D35" s="267" t="s">
        <v>140</v>
      </c>
      <c r="E35" s="4" t="s">
        <v>1</v>
      </c>
      <c r="F35" s="5" t="s">
        <v>2289</v>
      </c>
      <c r="G35" s="5" t="s">
        <v>0</v>
      </c>
      <c r="H35" s="8">
        <v>1934.1221573392024</v>
      </c>
      <c r="I35" s="9">
        <v>8193.5156629410267</v>
      </c>
      <c r="J35" s="6">
        <v>4.2362968811716399</v>
      </c>
      <c r="K35" s="10">
        <v>741.73620057736707</v>
      </c>
      <c r="L35" s="11">
        <v>3461.9191950117588</v>
      </c>
      <c r="M35" s="6">
        <v>4.6673186401270463</v>
      </c>
      <c r="N35" s="12">
        <v>0.38350018263468083</v>
      </c>
      <c r="O35" s="13">
        <v>0.42251938452621668</v>
      </c>
      <c r="P35" s="7">
        <v>1.1017449369214649</v>
      </c>
      <c r="Q35" s="19">
        <v>0.99544961321453396</v>
      </c>
      <c r="R35" s="19">
        <v>0.53032653488424919</v>
      </c>
      <c r="S35" s="19">
        <v>4.5503867854660091E-3</v>
      </c>
      <c r="T35" s="19">
        <v>0.46967346511575064</v>
      </c>
      <c r="U35" s="19">
        <v>3.1874824165449441E-3</v>
      </c>
      <c r="V35" s="19">
        <v>0.31049861824006103</v>
      </c>
    </row>
    <row r="36" spans="1:22" x14ac:dyDescent="0.25">
      <c r="A36" t="str">
        <f t="shared" si="0"/>
        <v>AusztráliaLégi szállítás</v>
      </c>
      <c r="B36" t="s">
        <v>74</v>
      </c>
      <c r="C36">
        <v>33</v>
      </c>
      <c r="D36" s="267" t="s">
        <v>141</v>
      </c>
      <c r="E36" s="4" t="s">
        <v>1</v>
      </c>
      <c r="F36" s="5" t="s">
        <v>1</v>
      </c>
      <c r="G36" s="5" t="s">
        <v>136</v>
      </c>
      <c r="H36" s="8">
        <v>6476.4176562748489</v>
      </c>
      <c r="I36" s="9">
        <v>22758.435639445968</v>
      </c>
      <c r="J36" s="6">
        <v>3.5140469388035616</v>
      </c>
      <c r="K36" s="10">
        <v>2021.9888340900463</v>
      </c>
      <c r="L36" s="11">
        <v>6222.247319119544</v>
      </c>
      <c r="M36" s="6">
        <v>3.0772906428633844</v>
      </c>
      <c r="N36" s="12">
        <v>0.31220791205937576</v>
      </c>
      <c r="O36" s="13">
        <v>0.2734039991894196</v>
      </c>
      <c r="P36" s="7">
        <v>0.87571130848670986</v>
      </c>
      <c r="Q36" s="19">
        <v>0.9624637613175</v>
      </c>
      <c r="R36" s="19">
        <v>0.9672705765239562</v>
      </c>
      <c r="S36" s="19">
        <v>3.753623868249998E-2</v>
      </c>
      <c r="T36" s="19">
        <v>3.2729423476043747E-2</v>
      </c>
      <c r="U36" s="19">
        <v>1.5987636239610588E-2</v>
      </c>
      <c r="V36" s="19">
        <v>2.6036222838475127E-2</v>
      </c>
    </row>
    <row r="37" spans="1:22" x14ac:dyDescent="0.25">
      <c r="A37" t="str">
        <f t="shared" si="0"/>
        <v>AusztráliaRaktározás</v>
      </c>
      <c r="B37" t="s">
        <v>74</v>
      </c>
      <c r="C37">
        <v>34</v>
      </c>
      <c r="D37" s="267" t="s">
        <v>177</v>
      </c>
      <c r="E37" s="4" t="s">
        <v>1</v>
      </c>
      <c r="F37" s="5" t="s">
        <v>1</v>
      </c>
      <c r="G37" s="5" t="s">
        <v>136</v>
      </c>
      <c r="H37" s="8">
        <v>14599.088085322175</v>
      </c>
      <c r="I37" s="9">
        <v>50759.469444685856</v>
      </c>
      <c r="J37" s="6">
        <v>3.4768931557936886</v>
      </c>
      <c r="K37" s="10">
        <v>6838.9672824847412</v>
      </c>
      <c r="L37" s="11">
        <v>27037.036479127742</v>
      </c>
      <c r="M37" s="6">
        <v>3.9533800005700006</v>
      </c>
      <c r="N37" s="12">
        <v>0.46845167605780752</v>
      </c>
      <c r="O37" s="13">
        <v>0.53265010006833946</v>
      </c>
      <c r="P37" s="7">
        <v>1.1370438559442997</v>
      </c>
      <c r="Q37" s="19">
        <v>0.68543146895219331</v>
      </c>
      <c r="R37" s="19">
        <v>0.62613635453739569</v>
      </c>
      <c r="S37" s="19">
        <v>0.31456853104780674</v>
      </c>
      <c r="T37" s="19">
        <v>0.37386364546260431</v>
      </c>
      <c r="U37" s="19">
        <v>0.16889426201022498</v>
      </c>
      <c r="V37" s="19">
        <v>0.28220445914727671</v>
      </c>
    </row>
    <row r="38" spans="1:22" x14ac:dyDescent="0.25">
      <c r="A38" t="str">
        <f t="shared" si="0"/>
        <v>AusztráliaPostai tev.</v>
      </c>
      <c r="B38" t="s">
        <v>74</v>
      </c>
      <c r="C38">
        <v>35</v>
      </c>
      <c r="D38" s="267" t="s">
        <v>178</v>
      </c>
      <c r="E38" s="4" t="s">
        <v>1</v>
      </c>
      <c r="F38" s="5" t="s">
        <v>1</v>
      </c>
      <c r="G38" s="5" t="s">
        <v>136</v>
      </c>
      <c r="H38" s="8">
        <v>3192.265393808485</v>
      </c>
      <c r="I38" s="9">
        <v>11041.312450002051</v>
      </c>
      <c r="J38" s="6">
        <v>3.4587702110911827</v>
      </c>
      <c r="K38" s="10">
        <v>1469.7542692730888</v>
      </c>
      <c r="L38" s="11">
        <v>4605.4573971938344</v>
      </c>
      <c r="M38" s="6">
        <v>3.1334880214170782</v>
      </c>
      <c r="N38" s="12">
        <v>0.46041105232783297</v>
      </c>
      <c r="O38" s="13">
        <v>0.41711140935903673</v>
      </c>
      <c r="P38" s="7">
        <v>0.90595437978764037</v>
      </c>
      <c r="Q38" s="19">
        <v>0.99853153952033546</v>
      </c>
      <c r="R38" s="19">
        <v>0.87884772201687966</v>
      </c>
      <c r="S38" s="19">
        <v>1.4684604796645767E-3</v>
      </c>
      <c r="T38" s="19">
        <v>0.12115227798312037</v>
      </c>
      <c r="U38" s="19">
        <v>7.4880237770429559E-4</v>
      </c>
      <c r="V38" s="19">
        <v>9.9576408660544694E-2</v>
      </c>
    </row>
    <row r="39" spans="1:22" x14ac:dyDescent="0.25">
      <c r="A39" t="str">
        <f t="shared" si="0"/>
        <v>AusztráliaVendéglátás</v>
      </c>
      <c r="B39" t="s">
        <v>74</v>
      </c>
      <c r="C39">
        <v>36</v>
      </c>
      <c r="D39" s="267" t="s">
        <v>179</v>
      </c>
      <c r="E39" s="4" t="s">
        <v>135</v>
      </c>
      <c r="F39" s="5" t="s">
        <v>135</v>
      </c>
      <c r="G39" s="5" t="s">
        <v>136</v>
      </c>
      <c r="H39" s="8">
        <v>25379.370070800651</v>
      </c>
      <c r="I39" s="9">
        <v>77107.08019618837</v>
      </c>
      <c r="J39" s="6">
        <v>3.0381794339687427</v>
      </c>
      <c r="K39" s="10">
        <v>10271.895136867199</v>
      </c>
      <c r="L39" s="11">
        <v>36235.24581319798</v>
      </c>
      <c r="M39" s="6">
        <v>3.5276105655659258</v>
      </c>
      <c r="N39" s="12">
        <v>0.40473404612532798</v>
      </c>
      <c r="O39" s="13">
        <v>0.46993409322467372</v>
      </c>
      <c r="P39" s="7">
        <v>1.1610935569259133</v>
      </c>
      <c r="Q39" s="19">
        <v>0.17883506161185209</v>
      </c>
      <c r="R39" s="19">
        <v>0.20645305895087732</v>
      </c>
      <c r="S39" s="19">
        <v>0.82116493838814786</v>
      </c>
      <c r="T39" s="19">
        <v>0.79354694104912293</v>
      </c>
      <c r="U39" s="19">
        <v>0.70626782097593654</v>
      </c>
      <c r="V39" s="19">
        <v>0.69314266010139725</v>
      </c>
    </row>
    <row r="40" spans="1:22" x14ac:dyDescent="0.25">
      <c r="A40" t="str">
        <f t="shared" si="0"/>
        <v>AusztráliaKiadói tev.</v>
      </c>
      <c r="B40" t="s">
        <v>74</v>
      </c>
      <c r="C40">
        <v>37</v>
      </c>
      <c r="D40" s="267" t="s">
        <v>180</v>
      </c>
      <c r="E40" s="4" t="s">
        <v>2289</v>
      </c>
      <c r="F40" s="5" t="s">
        <v>2289</v>
      </c>
      <c r="G40" s="5" t="s">
        <v>136</v>
      </c>
      <c r="H40" s="8">
        <v>6209.0220702227598</v>
      </c>
      <c r="I40" s="9">
        <v>10601.555381634073</v>
      </c>
      <c r="J40" s="6">
        <v>1.7074436620989049</v>
      </c>
      <c r="K40" s="10">
        <v>3341.4547900276057</v>
      </c>
      <c r="L40" s="11">
        <v>6370.6429125233763</v>
      </c>
      <c r="M40" s="6">
        <v>1.9065476904060537</v>
      </c>
      <c r="N40" s="12">
        <v>0.53816120352552155</v>
      </c>
      <c r="O40" s="13">
        <v>0.6009158734915212</v>
      </c>
      <c r="P40" s="7">
        <v>1.1166094277233116</v>
      </c>
      <c r="Q40" s="19">
        <v>0.53442182438338903</v>
      </c>
      <c r="R40" s="19">
        <v>0.54805718246591495</v>
      </c>
      <c r="S40" s="19">
        <v>0.46557817561661091</v>
      </c>
      <c r="T40" s="19">
        <v>0.45194281753408505</v>
      </c>
      <c r="U40" s="19">
        <v>0.33230204498784477</v>
      </c>
      <c r="V40" s="19">
        <v>0.30535711267546478</v>
      </c>
    </row>
    <row r="41" spans="1:22" x14ac:dyDescent="0.25">
      <c r="A41" t="str">
        <f t="shared" si="0"/>
        <v>AusztráliaMűsorszolgáltatás</v>
      </c>
      <c r="B41" t="s">
        <v>74</v>
      </c>
      <c r="C41">
        <v>38</v>
      </c>
      <c r="D41" s="267" t="s">
        <v>181</v>
      </c>
      <c r="E41" s="4" t="s">
        <v>1</v>
      </c>
      <c r="F41" s="5" t="s">
        <v>2289</v>
      </c>
      <c r="G41" s="5" t="s">
        <v>0</v>
      </c>
      <c r="H41" s="8">
        <v>6157.6058491325985</v>
      </c>
      <c r="I41" s="9">
        <v>16208.008785000198</v>
      </c>
      <c r="J41" s="6">
        <v>2.6321932877992453</v>
      </c>
      <c r="K41" s="10">
        <v>2640.5702502785084</v>
      </c>
      <c r="L41" s="11">
        <v>7010.7639615943071</v>
      </c>
      <c r="M41" s="6">
        <v>2.655018915272132</v>
      </c>
      <c r="N41" s="12">
        <v>0.42883067136401348</v>
      </c>
      <c r="O41" s="13">
        <v>0.43254936831490748</v>
      </c>
      <c r="P41" s="7">
        <v>1.0086717140335733</v>
      </c>
      <c r="Q41" s="19">
        <v>0.68110562379787232</v>
      </c>
      <c r="R41" s="19">
        <v>0.55327756652707727</v>
      </c>
      <c r="S41" s="19">
        <v>0.31889437620212774</v>
      </c>
      <c r="T41" s="19">
        <v>0.44672243347292284</v>
      </c>
      <c r="U41" s="19">
        <v>0.22797468131893675</v>
      </c>
      <c r="V41" s="19">
        <v>0.31279334023451588</v>
      </c>
    </row>
    <row r="42" spans="1:22" x14ac:dyDescent="0.25">
      <c r="A42" t="str">
        <f t="shared" si="0"/>
        <v>AusztráliaTávközlés</v>
      </c>
      <c r="B42" t="s">
        <v>74</v>
      </c>
      <c r="C42">
        <v>39</v>
      </c>
      <c r="D42" s="267" t="s">
        <v>142</v>
      </c>
      <c r="E42" s="4" t="s">
        <v>2289</v>
      </c>
      <c r="F42" s="5" t="s">
        <v>1</v>
      </c>
      <c r="G42" s="5" t="s">
        <v>0</v>
      </c>
      <c r="H42" s="8">
        <v>16278.373547524889</v>
      </c>
      <c r="I42" s="9">
        <v>48156.522336819857</v>
      </c>
      <c r="J42" s="6">
        <v>2.9583128926379754</v>
      </c>
      <c r="K42" s="10">
        <v>7550.437996388011</v>
      </c>
      <c r="L42" s="11">
        <v>20233.039619861498</v>
      </c>
      <c r="M42" s="6">
        <v>2.6797173395160132</v>
      </c>
      <c r="N42" s="12">
        <v>0.46383245686950392</v>
      </c>
      <c r="O42" s="13">
        <v>0.42015159396989049</v>
      </c>
      <c r="P42" s="7">
        <v>0.90582620458597463</v>
      </c>
      <c r="Q42" s="19">
        <v>0.57303766983830329</v>
      </c>
      <c r="R42" s="19">
        <v>0.66804296072872449</v>
      </c>
      <c r="S42" s="19">
        <v>0.42696233016169677</v>
      </c>
      <c r="T42" s="19">
        <v>0.33195703927127546</v>
      </c>
      <c r="U42" s="19">
        <v>0.33693130556532697</v>
      </c>
      <c r="V42" s="19">
        <v>0.26607296026394123</v>
      </c>
    </row>
    <row r="43" spans="1:22" x14ac:dyDescent="0.25">
      <c r="A43" t="str">
        <f t="shared" si="0"/>
        <v>AusztráliaInfotech.</v>
      </c>
      <c r="B43" t="s">
        <v>74</v>
      </c>
      <c r="C43">
        <v>40</v>
      </c>
      <c r="D43" s="267" t="s">
        <v>182</v>
      </c>
      <c r="E43" s="4" t="s">
        <v>1</v>
      </c>
      <c r="F43" s="5" t="s">
        <v>1</v>
      </c>
      <c r="G43" s="5" t="s">
        <v>136</v>
      </c>
      <c r="H43" s="8">
        <v>15111.019837758362</v>
      </c>
      <c r="I43" s="9">
        <v>49016.909373745075</v>
      </c>
      <c r="J43" s="6">
        <v>3.2437856544443839</v>
      </c>
      <c r="K43" s="10">
        <v>8081.8195734355531</v>
      </c>
      <c r="L43" s="11">
        <v>26689.091942022158</v>
      </c>
      <c r="M43" s="6">
        <v>3.3023617638962852</v>
      </c>
      <c r="N43" s="12">
        <v>0.53482952575055631</v>
      </c>
      <c r="O43" s="13">
        <v>0.5444874489846484</v>
      </c>
      <c r="P43" s="7">
        <v>1.0180579470075788</v>
      </c>
      <c r="Q43" s="19">
        <v>0.64434208547273863</v>
      </c>
      <c r="R43" s="19">
        <v>0.66205895508611068</v>
      </c>
      <c r="S43" s="19">
        <v>0.35565791452726142</v>
      </c>
      <c r="T43" s="19">
        <v>0.33794104491388932</v>
      </c>
      <c r="U43" s="19">
        <v>9.9409574962443417E-2</v>
      </c>
      <c r="V43" s="19">
        <v>0.10504124621652397</v>
      </c>
    </row>
    <row r="44" spans="1:22" x14ac:dyDescent="0.25">
      <c r="A44" t="str">
        <f t="shared" si="0"/>
        <v>AusztráliaPénzügyi tev.</v>
      </c>
      <c r="B44" t="s">
        <v>74</v>
      </c>
      <c r="C44">
        <v>41</v>
      </c>
      <c r="D44" s="267" t="s">
        <v>183</v>
      </c>
      <c r="E44" s="4" t="s">
        <v>1</v>
      </c>
      <c r="F44" s="5" t="s">
        <v>1</v>
      </c>
      <c r="G44" s="5" t="s">
        <v>136</v>
      </c>
      <c r="H44" s="8">
        <v>27726.217890484997</v>
      </c>
      <c r="I44" s="9">
        <v>113051.24163046069</v>
      </c>
      <c r="J44" s="6">
        <v>4.0774130130910242</v>
      </c>
      <c r="K44" s="10">
        <v>19030.583336945034</v>
      </c>
      <c r="L44" s="11">
        <v>87369.989423942912</v>
      </c>
      <c r="M44" s="6">
        <v>4.5910305468318002</v>
      </c>
      <c r="N44" s="12">
        <v>0.68637501920072175</v>
      </c>
      <c r="O44" s="13">
        <v>0.77283529277401419</v>
      </c>
      <c r="P44" s="7">
        <v>1.1259665214418419</v>
      </c>
      <c r="Q44" s="19">
        <v>0.61355618831979597</v>
      </c>
      <c r="R44" s="19">
        <v>0.69270497720457569</v>
      </c>
      <c r="S44" s="19">
        <v>0.38644381168020409</v>
      </c>
      <c r="T44" s="19">
        <v>0.30729502279542431</v>
      </c>
      <c r="U44" s="19">
        <v>0.37300708795532844</v>
      </c>
      <c r="V44" s="19">
        <v>0.28044968578006901</v>
      </c>
    </row>
    <row r="45" spans="1:22" x14ac:dyDescent="0.25">
      <c r="A45" t="str">
        <f t="shared" si="0"/>
        <v>AusztráliaBiztosítás</v>
      </c>
      <c r="B45" t="s">
        <v>74</v>
      </c>
      <c r="C45">
        <v>42</v>
      </c>
      <c r="D45" s="267" t="s">
        <v>184</v>
      </c>
      <c r="E45" s="4" t="s">
        <v>135</v>
      </c>
      <c r="F45" s="5" t="s">
        <v>135</v>
      </c>
      <c r="G45" s="5" t="s">
        <v>136</v>
      </c>
      <c r="H45" s="8">
        <v>15102.700764470997</v>
      </c>
      <c r="I45" s="9">
        <v>46259.930816879729</v>
      </c>
      <c r="J45" s="6">
        <v>3.0630237292197369</v>
      </c>
      <c r="K45" s="10">
        <v>9665.6313771169316</v>
      </c>
      <c r="L45" s="11">
        <v>16605.595434689178</v>
      </c>
      <c r="M45" s="6">
        <v>1.7180042137756655</v>
      </c>
      <c r="N45" s="12">
        <v>0.63999356988223355</v>
      </c>
      <c r="O45" s="13">
        <v>0.35896282466185581</v>
      </c>
      <c r="P45" s="7">
        <v>0.56088504877933265</v>
      </c>
      <c r="Q45" s="19">
        <v>0.19233929456304277</v>
      </c>
      <c r="R45" s="19">
        <v>0.22113795378851042</v>
      </c>
      <c r="S45" s="19">
        <v>0.80766070543695734</v>
      </c>
      <c r="T45" s="19">
        <v>0.77886204621148947</v>
      </c>
      <c r="U45" s="19">
        <v>0.78870989616120779</v>
      </c>
      <c r="V45" s="19">
        <v>0.76626242093486296</v>
      </c>
    </row>
    <row r="46" spans="1:22" x14ac:dyDescent="0.25">
      <c r="A46" t="str">
        <f t="shared" si="0"/>
        <v>AusztráliaEgyéb pénzügy</v>
      </c>
      <c r="B46" t="s">
        <v>74</v>
      </c>
      <c r="C46">
        <v>43</v>
      </c>
      <c r="D46" s="267" t="s">
        <v>185</v>
      </c>
      <c r="E46" s="4" t="s">
        <v>1</v>
      </c>
      <c r="F46" s="5" t="s">
        <v>1</v>
      </c>
      <c r="G46" s="5" t="s">
        <v>136</v>
      </c>
      <c r="H46" s="8">
        <v>18110.970244290031</v>
      </c>
      <c r="I46" s="9">
        <v>41674.803891168864</v>
      </c>
      <c r="J46" s="6">
        <v>2.3010806891645115</v>
      </c>
      <c r="K46" s="10">
        <v>13310.141046150482</v>
      </c>
      <c r="L46" s="11">
        <v>21995.744847179725</v>
      </c>
      <c r="M46" s="6">
        <v>1.652555353914996</v>
      </c>
      <c r="N46" s="12">
        <v>0.73492147944679331</v>
      </c>
      <c r="O46" s="13">
        <v>0.52779480149733238</v>
      </c>
      <c r="P46" s="7">
        <v>0.71816488734908934</v>
      </c>
      <c r="Q46" s="19">
        <v>0.93415201916293167</v>
      </c>
      <c r="R46" s="19">
        <v>0.90742963510587404</v>
      </c>
      <c r="S46" s="19">
        <v>6.5847980837068457E-2</v>
      </c>
      <c r="T46" s="19">
        <v>9.257036489412579E-2</v>
      </c>
      <c r="U46" s="19">
        <v>5.8717549781389163E-2</v>
      </c>
      <c r="V46" s="19">
        <v>6.9593665970944879E-2</v>
      </c>
    </row>
    <row r="47" spans="1:22" x14ac:dyDescent="0.25">
      <c r="A47" t="str">
        <f t="shared" si="0"/>
        <v>AusztráliaIngatlanügyletek</v>
      </c>
      <c r="B47" t="s">
        <v>74</v>
      </c>
      <c r="C47">
        <v>44</v>
      </c>
      <c r="D47" s="267" t="s">
        <v>143</v>
      </c>
      <c r="E47" s="4" t="s">
        <v>135</v>
      </c>
      <c r="F47" s="5" t="s">
        <v>135</v>
      </c>
      <c r="G47" s="5" t="s">
        <v>136</v>
      </c>
      <c r="H47" s="8">
        <v>52830.245593530191</v>
      </c>
      <c r="I47" s="9">
        <v>235478.70782225108</v>
      </c>
      <c r="J47" s="6">
        <v>4.4572707390761925</v>
      </c>
      <c r="K47" s="10">
        <v>34421.837891169562</v>
      </c>
      <c r="L47" s="11">
        <v>165036.42356906636</v>
      </c>
      <c r="M47" s="6">
        <v>4.7945267795071489</v>
      </c>
      <c r="N47" s="12">
        <v>0.65155551530097378</v>
      </c>
      <c r="O47" s="13">
        <v>0.70085497366344718</v>
      </c>
      <c r="P47" s="7">
        <v>1.0756642484097467</v>
      </c>
      <c r="Q47" s="19">
        <v>0.31131886410281323</v>
      </c>
      <c r="R47" s="19">
        <v>0.29158408891259285</v>
      </c>
      <c r="S47" s="19">
        <v>0.68868113589718682</v>
      </c>
      <c r="T47" s="19">
        <v>0.70841591108740709</v>
      </c>
      <c r="U47" s="19">
        <v>0.64479209677973082</v>
      </c>
      <c r="V47" s="19">
        <v>0.68044502233595805</v>
      </c>
    </row>
    <row r="48" spans="1:22" x14ac:dyDescent="0.25">
      <c r="A48" t="str">
        <f t="shared" si="0"/>
        <v>AusztráliaJogi tev.</v>
      </c>
      <c r="B48" t="s">
        <v>74</v>
      </c>
      <c r="C48">
        <v>45</v>
      </c>
      <c r="D48" s="267" t="s">
        <v>186</v>
      </c>
      <c r="E48" s="4" t="s">
        <v>1</v>
      </c>
      <c r="F48" s="5" t="s">
        <v>1</v>
      </c>
      <c r="G48" s="5" t="s">
        <v>136</v>
      </c>
      <c r="H48" s="8">
        <v>36199.563643962065</v>
      </c>
      <c r="I48" s="9">
        <v>140122.71638777154</v>
      </c>
      <c r="J48" s="6">
        <v>3.8708399296173122</v>
      </c>
      <c r="K48" s="10">
        <v>15805.933115174774</v>
      </c>
      <c r="L48" s="11">
        <v>67624.932992876493</v>
      </c>
      <c r="M48" s="6">
        <v>4.2784524330266809</v>
      </c>
      <c r="N48" s="12">
        <v>0.43663324979916263</v>
      </c>
      <c r="O48" s="13">
        <v>0.48261220404643895</v>
      </c>
      <c r="P48" s="7">
        <v>1.1053033736400633</v>
      </c>
      <c r="Q48" s="19">
        <v>0.76184719313689053</v>
      </c>
      <c r="R48" s="19">
        <v>0.77143518576171799</v>
      </c>
      <c r="S48" s="19">
        <v>0.23815280686310941</v>
      </c>
      <c r="T48" s="19">
        <v>0.22856481423828207</v>
      </c>
      <c r="U48" s="19">
        <v>5.1959503474225954E-2</v>
      </c>
      <c r="V48" s="19">
        <v>4.5032139284316902E-2</v>
      </c>
    </row>
    <row r="49" spans="1:22" x14ac:dyDescent="0.25">
      <c r="A49" t="str">
        <f t="shared" si="0"/>
        <v>AusztráliaMérnöki tev.</v>
      </c>
      <c r="B49" t="s">
        <v>74</v>
      </c>
      <c r="C49">
        <v>46</v>
      </c>
      <c r="D49" s="267" t="s">
        <v>187</v>
      </c>
      <c r="E49" s="4" t="s">
        <v>1</v>
      </c>
      <c r="F49" s="5" t="s">
        <v>2289</v>
      </c>
      <c r="G49" s="5" t="s">
        <v>0</v>
      </c>
      <c r="H49" s="8">
        <v>2</v>
      </c>
      <c r="I49" s="9">
        <v>2</v>
      </c>
      <c r="J49" s="6">
        <v>1</v>
      </c>
      <c r="K49" s="10">
        <v>1</v>
      </c>
      <c r="L49" s="11">
        <v>1</v>
      </c>
      <c r="M49" s="6">
        <v>1</v>
      </c>
      <c r="N49" s="12">
        <v>0.5</v>
      </c>
      <c r="O49" s="13">
        <v>0.5</v>
      </c>
      <c r="P49" s="7">
        <v>1</v>
      </c>
      <c r="Q49" s="19">
        <v>0.60614062046534367</v>
      </c>
      <c r="R49" s="19">
        <v>0.52848952942774119</v>
      </c>
      <c r="S49" s="19">
        <v>0.39385937953465627</v>
      </c>
      <c r="T49" s="19">
        <v>0.47151047057225876</v>
      </c>
      <c r="U49" s="19">
        <v>0.1878540155966483</v>
      </c>
      <c r="V49" s="19">
        <v>0.20494820510733511</v>
      </c>
    </row>
    <row r="50" spans="1:22" x14ac:dyDescent="0.25">
      <c r="A50" t="str">
        <f t="shared" si="0"/>
        <v>AusztráliaK+F</v>
      </c>
      <c r="B50" t="s">
        <v>74</v>
      </c>
      <c r="C50">
        <v>47</v>
      </c>
      <c r="D50" s="267" t="s">
        <v>188</v>
      </c>
      <c r="E50" s="4" t="s">
        <v>2289</v>
      </c>
      <c r="F50" s="5" t="s">
        <v>2289</v>
      </c>
      <c r="G50" s="5" t="s">
        <v>136</v>
      </c>
      <c r="H50" s="8">
        <v>2</v>
      </c>
      <c r="I50" s="9">
        <v>2</v>
      </c>
      <c r="J50" s="6">
        <v>1</v>
      </c>
      <c r="K50" s="10">
        <v>1</v>
      </c>
      <c r="L50" s="11">
        <v>1</v>
      </c>
      <c r="M50" s="6">
        <v>1</v>
      </c>
      <c r="N50" s="12">
        <v>0.5</v>
      </c>
      <c r="O50" s="13">
        <v>0.5</v>
      </c>
      <c r="P50" s="7">
        <v>1</v>
      </c>
      <c r="Q50" s="19">
        <v>0.47574279783080292</v>
      </c>
      <c r="R50" s="19">
        <v>0.45450959582109096</v>
      </c>
      <c r="S50" s="19">
        <v>0.52425720216919713</v>
      </c>
      <c r="T50" s="19">
        <v>0.54549040417890915</v>
      </c>
      <c r="U50" s="19">
        <v>0.40695134971657276</v>
      </c>
      <c r="V50" s="19">
        <v>0.49188098479669423</v>
      </c>
    </row>
    <row r="51" spans="1:22" x14ac:dyDescent="0.25">
      <c r="A51" t="str">
        <f t="shared" si="0"/>
        <v>AusztráliaMarketing</v>
      </c>
      <c r="B51" t="s">
        <v>74</v>
      </c>
      <c r="C51">
        <v>48</v>
      </c>
      <c r="D51" s="267" t="s">
        <v>13</v>
      </c>
      <c r="E51" s="4" t="s">
        <v>1</v>
      </c>
      <c r="F51" s="5" t="s">
        <v>2289</v>
      </c>
      <c r="G51" s="5" t="s">
        <v>0</v>
      </c>
      <c r="H51" s="8">
        <v>2</v>
      </c>
      <c r="I51" s="9">
        <v>2</v>
      </c>
      <c r="J51" s="6">
        <v>1</v>
      </c>
      <c r="K51" s="10">
        <v>1</v>
      </c>
      <c r="L51" s="11">
        <v>1</v>
      </c>
      <c r="M51" s="6">
        <v>1</v>
      </c>
      <c r="N51" s="12">
        <v>0.5</v>
      </c>
      <c r="O51" s="13">
        <v>0.5</v>
      </c>
      <c r="P51" s="7">
        <v>1</v>
      </c>
      <c r="Q51" s="19">
        <v>0.60338287260807899</v>
      </c>
      <c r="R51" s="19">
        <v>0.50858670051702359</v>
      </c>
      <c r="S51" s="19">
        <v>0.39661712739192112</v>
      </c>
      <c r="T51" s="19">
        <v>0.49141329948297635</v>
      </c>
      <c r="U51" s="19">
        <v>0.38230884556946609</v>
      </c>
      <c r="V51" s="19">
        <v>0.48961632407057953</v>
      </c>
    </row>
    <row r="52" spans="1:22" x14ac:dyDescent="0.25">
      <c r="A52" t="str">
        <f t="shared" si="0"/>
        <v>AusztráliaEgyéb tudományos</v>
      </c>
      <c r="B52" t="s">
        <v>74</v>
      </c>
      <c r="C52">
        <v>49</v>
      </c>
      <c r="D52" s="267" t="s">
        <v>189</v>
      </c>
      <c r="E52" s="4" t="s">
        <v>1</v>
      </c>
      <c r="F52" s="5" t="s">
        <v>2289</v>
      </c>
      <c r="G52" s="5" t="s">
        <v>0</v>
      </c>
      <c r="H52" s="8">
        <v>2</v>
      </c>
      <c r="I52" s="9">
        <v>2</v>
      </c>
      <c r="J52" s="6">
        <v>1</v>
      </c>
      <c r="K52" s="10">
        <v>1</v>
      </c>
      <c r="L52" s="11">
        <v>1</v>
      </c>
      <c r="M52" s="6">
        <v>1</v>
      </c>
      <c r="N52" s="12">
        <v>0.5</v>
      </c>
      <c r="O52" s="13">
        <v>0.5</v>
      </c>
      <c r="P52" s="7">
        <v>1</v>
      </c>
      <c r="Q52" s="19">
        <v>0.63537617026710103</v>
      </c>
      <c r="R52" s="19">
        <v>0.59341466337694426</v>
      </c>
      <c r="S52" s="19">
        <v>0.36462382973289909</v>
      </c>
      <c r="T52" s="19">
        <v>0.40658533662305568</v>
      </c>
      <c r="U52" s="19">
        <v>0.32479205262903127</v>
      </c>
      <c r="V52" s="19">
        <v>0.36805352378340328</v>
      </c>
    </row>
    <row r="53" spans="1:22" x14ac:dyDescent="0.25">
      <c r="A53" t="str">
        <f t="shared" si="0"/>
        <v>AusztráliaAminisztratív</v>
      </c>
      <c r="B53" t="s">
        <v>74</v>
      </c>
      <c r="C53">
        <v>50</v>
      </c>
      <c r="D53" s="267" t="s">
        <v>190</v>
      </c>
      <c r="E53" s="4" t="s">
        <v>1</v>
      </c>
      <c r="F53" s="5" t="s">
        <v>1</v>
      </c>
      <c r="G53" s="5" t="s">
        <v>136</v>
      </c>
      <c r="H53" s="8">
        <v>24254.366203359961</v>
      </c>
      <c r="I53" s="9">
        <v>95209.128193320372</v>
      </c>
      <c r="J53" s="6">
        <v>3.92544284171528</v>
      </c>
      <c r="K53" s="10">
        <v>11529.878798865113</v>
      </c>
      <c r="L53" s="11">
        <v>46140.665076330893</v>
      </c>
      <c r="M53" s="6">
        <v>4.0018343541367081</v>
      </c>
      <c r="N53" s="12">
        <v>0.47537332875215998</v>
      </c>
      <c r="O53" s="13">
        <v>0.48462438373181116</v>
      </c>
      <c r="P53" s="7">
        <v>1.0194606100513357</v>
      </c>
      <c r="Q53" s="19">
        <v>0.89477830923431734</v>
      </c>
      <c r="R53" s="19">
        <v>0.88173146228810706</v>
      </c>
      <c r="S53" s="19">
        <v>0.10522169076568259</v>
      </c>
      <c r="T53" s="19">
        <v>0.11826853771189287</v>
      </c>
      <c r="U53" s="19">
        <v>7.8931473562387847E-2</v>
      </c>
      <c r="V53" s="19">
        <v>9.1303901191441689E-2</v>
      </c>
    </row>
    <row r="54" spans="1:22" x14ac:dyDescent="0.25">
      <c r="A54" t="str">
        <f t="shared" si="0"/>
        <v>AusztráliaKözigazgatás és védelem</v>
      </c>
      <c r="B54" t="s">
        <v>74</v>
      </c>
      <c r="C54">
        <v>51</v>
      </c>
      <c r="D54" s="267" t="s">
        <v>201</v>
      </c>
      <c r="E54" s="4" t="s">
        <v>135</v>
      </c>
      <c r="F54" s="5" t="s">
        <v>135</v>
      </c>
      <c r="G54" s="5" t="s">
        <v>136</v>
      </c>
      <c r="H54" s="8">
        <v>39996.549782616756</v>
      </c>
      <c r="I54" s="9">
        <v>126612.94596559965</v>
      </c>
      <c r="J54" s="6">
        <v>3.1655966990589772</v>
      </c>
      <c r="K54" s="10">
        <v>22541.366142862949</v>
      </c>
      <c r="L54" s="11">
        <v>76666.494058983546</v>
      </c>
      <c r="M54" s="6">
        <v>3.4011467438612946</v>
      </c>
      <c r="N54" s="12">
        <v>0.56358276564794707</v>
      </c>
      <c r="O54" s="13">
        <v>0.60551860218001408</v>
      </c>
      <c r="P54" s="7">
        <v>1.0744093664465657</v>
      </c>
      <c r="Q54" s="19">
        <v>0.13562917317596657</v>
      </c>
      <c r="R54" s="19">
        <v>0.13829552027841602</v>
      </c>
      <c r="S54" s="19">
        <v>0.86437082682403354</v>
      </c>
      <c r="T54" s="19">
        <v>0.86170447972158382</v>
      </c>
      <c r="U54" s="19">
        <v>0.85627748236363654</v>
      </c>
      <c r="V54" s="19">
        <v>0.85029885602056576</v>
      </c>
    </row>
    <row r="55" spans="1:22" x14ac:dyDescent="0.25">
      <c r="A55" t="str">
        <f t="shared" si="0"/>
        <v>AusztráliaOktatás</v>
      </c>
      <c r="B55" t="s">
        <v>74</v>
      </c>
      <c r="C55">
        <v>52</v>
      </c>
      <c r="D55" s="267" t="s">
        <v>144</v>
      </c>
      <c r="E55" s="4" t="s">
        <v>135</v>
      </c>
      <c r="F55" s="5" t="s">
        <v>135</v>
      </c>
      <c r="G55" s="5" t="s">
        <v>136</v>
      </c>
      <c r="H55" s="8">
        <v>24044.96480129307</v>
      </c>
      <c r="I55" s="9">
        <v>92706.608669229114</v>
      </c>
      <c r="J55" s="6">
        <v>3.855551856089372</v>
      </c>
      <c r="K55" s="10">
        <v>17643.443903362961</v>
      </c>
      <c r="L55" s="11">
        <v>69726.465057109061</v>
      </c>
      <c r="M55" s="6">
        <v>3.9519758976204598</v>
      </c>
      <c r="N55" s="12">
        <v>0.73376875571113942</v>
      </c>
      <c r="O55" s="13">
        <v>0.75211968227516934</v>
      </c>
      <c r="P55" s="7">
        <v>1.0250091413966582</v>
      </c>
      <c r="Q55" s="19">
        <v>8.454654257524126E-2</v>
      </c>
      <c r="R55" s="19">
        <v>5.2621062520707015E-2</v>
      </c>
      <c r="S55" s="19">
        <v>0.91545345742475881</v>
      </c>
      <c r="T55" s="19">
        <v>0.94737893747929292</v>
      </c>
      <c r="U55" s="19">
        <v>0.80430128498487818</v>
      </c>
      <c r="V55" s="19">
        <v>0.86219504044276274</v>
      </c>
    </row>
    <row r="56" spans="1:22" x14ac:dyDescent="0.25">
      <c r="A56" t="str">
        <f t="shared" si="0"/>
        <v>AusztráliaEgészségügy</v>
      </c>
      <c r="B56" t="s">
        <v>74</v>
      </c>
      <c r="C56">
        <v>53</v>
      </c>
      <c r="D56" s="267" t="s">
        <v>191</v>
      </c>
      <c r="E56" s="4" t="s">
        <v>135</v>
      </c>
      <c r="F56" s="5" t="s">
        <v>135</v>
      </c>
      <c r="G56" s="5" t="s">
        <v>136</v>
      </c>
      <c r="H56" s="8">
        <v>26776.042339103231</v>
      </c>
      <c r="I56" s="9">
        <v>130374.37847270159</v>
      </c>
      <c r="J56" s="6">
        <v>4.8690682820703968</v>
      </c>
      <c r="K56" s="10">
        <v>21173.74024703103</v>
      </c>
      <c r="L56" s="11">
        <v>96115.019545944611</v>
      </c>
      <c r="M56" s="6">
        <v>4.5393500829132822</v>
      </c>
      <c r="N56" s="12">
        <v>0.79077183920154237</v>
      </c>
      <c r="O56" s="13">
        <v>0.73722322339637947</v>
      </c>
      <c r="P56" s="7">
        <v>0.93228310221664956</v>
      </c>
      <c r="Q56" s="19">
        <v>1.9607760378914648E-2</v>
      </c>
      <c r="R56" s="19">
        <v>2.6145537100792149E-2</v>
      </c>
      <c r="S56" s="19">
        <v>0.98039223962108546</v>
      </c>
      <c r="T56" s="19">
        <v>0.97385446289920774</v>
      </c>
      <c r="U56" s="19">
        <v>0.97154782498578374</v>
      </c>
      <c r="V56" s="19">
        <v>0.96972237607001677</v>
      </c>
    </row>
    <row r="57" spans="1:22" x14ac:dyDescent="0.25">
      <c r="A57" t="str">
        <f t="shared" si="0"/>
        <v>AusztráliaEgyéb szolgáltatás</v>
      </c>
      <c r="B57" t="s">
        <v>74</v>
      </c>
      <c r="C57">
        <v>54</v>
      </c>
      <c r="D57" s="267" t="s">
        <v>192</v>
      </c>
      <c r="E57" s="4" t="s">
        <v>2289</v>
      </c>
      <c r="F57" s="5" t="s">
        <v>2289</v>
      </c>
      <c r="G57" s="5" t="s">
        <v>136</v>
      </c>
      <c r="H57" s="8">
        <v>16884.423590116916</v>
      </c>
      <c r="I57" s="9">
        <v>56474.938998607126</v>
      </c>
      <c r="J57" s="6">
        <v>3.3447952011618578</v>
      </c>
      <c r="K57" s="10">
        <v>6518.2666186787437</v>
      </c>
      <c r="L57" s="11">
        <v>22806.356434281457</v>
      </c>
      <c r="M57" s="6">
        <v>3.4988376156519228</v>
      </c>
      <c r="N57" s="12">
        <v>0.38605206650312474</v>
      </c>
      <c r="O57" s="13">
        <v>0.40383144875719024</v>
      </c>
      <c r="P57" s="7">
        <v>1.0460543636383348</v>
      </c>
      <c r="Q57" s="19">
        <v>0.39878586631612151</v>
      </c>
      <c r="R57" s="19">
        <v>0.45516925185971413</v>
      </c>
      <c r="S57" s="19">
        <v>0.60121413368387855</v>
      </c>
      <c r="T57" s="19">
        <v>0.54483074814028598</v>
      </c>
      <c r="U57" s="19">
        <v>0.56564537836991746</v>
      </c>
      <c r="V57" s="19">
        <v>0.52335683585396886</v>
      </c>
    </row>
    <row r="58" spans="1:22" x14ac:dyDescent="0.25">
      <c r="A58" t="str">
        <f t="shared" si="0"/>
        <v>AusztráliaHáztartási</v>
      </c>
      <c r="B58" t="s">
        <v>74</v>
      </c>
      <c r="C58">
        <v>55</v>
      </c>
      <c r="D58" s="267" t="s">
        <v>193</v>
      </c>
      <c r="E58" s="4" t="s">
        <v>135</v>
      </c>
      <c r="F58" s="5" t="s">
        <v>135</v>
      </c>
      <c r="G58" s="5" t="s">
        <v>136</v>
      </c>
      <c r="H58" s="8">
        <v>3941.1726819937653</v>
      </c>
      <c r="I58" s="9">
        <v>10894.637671854027</v>
      </c>
      <c r="J58" s="6">
        <v>2.7643137083611964</v>
      </c>
      <c r="K58" s="10">
        <v>2423.6500318553735</v>
      </c>
      <c r="L58" s="11">
        <v>9748.5433846918622</v>
      </c>
      <c r="M58" s="6">
        <v>4.0222570323938527</v>
      </c>
      <c r="N58" s="12">
        <v>0.61495656938058707</v>
      </c>
      <c r="O58" s="13">
        <v>0.89480198225196006</v>
      </c>
      <c r="P58" s="7">
        <v>1.4550653278706271</v>
      </c>
      <c r="Q58" s="19">
        <v>0.13696842671519566</v>
      </c>
      <c r="R58" s="19">
        <v>9.8296492210068295E-2</v>
      </c>
      <c r="S58" s="19">
        <v>0.8630315732848044</v>
      </c>
      <c r="T58" s="19">
        <v>0.90170350778993169</v>
      </c>
      <c r="U58" s="19">
        <v>0.85314351792364507</v>
      </c>
      <c r="V58" s="19">
        <v>0.8940224027182917</v>
      </c>
    </row>
    <row r="59" spans="1:22" x14ac:dyDescent="0.25">
      <c r="A59" t="str">
        <f t="shared" si="0"/>
        <v>AusztráliaTerületen kívüli</v>
      </c>
      <c r="B59" t="s">
        <v>74</v>
      </c>
      <c r="C59">
        <v>56</v>
      </c>
      <c r="D59" s="267" t="s">
        <v>194</v>
      </c>
      <c r="E59" s="4">
        <v>0</v>
      </c>
      <c r="F59" s="5">
        <v>0</v>
      </c>
      <c r="G59" s="5" t="s">
        <v>136</v>
      </c>
      <c r="H59" s="8">
        <v>2</v>
      </c>
      <c r="I59" s="9">
        <v>2</v>
      </c>
      <c r="J59" s="6">
        <v>1</v>
      </c>
      <c r="K59" s="10">
        <v>1</v>
      </c>
      <c r="L59" s="11">
        <v>1</v>
      </c>
      <c r="M59" s="6">
        <v>1</v>
      </c>
      <c r="N59" s="12">
        <v>0.5</v>
      </c>
      <c r="O59" s="13">
        <v>0.5</v>
      </c>
      <c r="P59" s="7">
        <v>1</v>
      </c>
      <c r="Q59" s="19">
        <v>1</v>
      </c>
      <c r="R59" s="19">
        <v>1</v>
      </c>
      <c r="S59" s="19">
        <v>0</v>
      </c>
      <c r="T59" s="19">
        <v>0</v>
      </c>
      <c r="U59" s="19">
        <v>0</v>
      </c>
      <c r="V59" s="19">
        <v>0</v>
      </c>
    </row>
    <row r="60" spans="1:22" x14ac:dyDescent="0.25">
      <c r="A60" t="str">
        <f>CONCATENATE(B60,D60)</f>
        <v>AusztriaNövényterm.</v>
      </c>
      <c r="B60" t="s">
        <v>75</v>
      </c>
      <c r="C60">
        <v>1</v>
      </c>
      <c r="D60" s="267" t="s">
        <v>147</v>
      </c>
      <c r="E60" s="3" t="s">
        <v>1</v>
      </c>
      <c r="F60" s="3" t="s">
        <v>1</v>
      </c>
      <c r="G60" s="3" t="s">
        <v>136</v>
      </c>
      <c r="H60">
        <v>5225.5440465377378</v>
      </c>
      <c r="I60">
        <v>9381.7342168778578</v>
      </c>
      <c r="J60">
        <v>1.7953602789156213</v>
      </c>
      <c r="K60">
        <v>2449.29484</v>
      </c>
      <c r="L60">
        <v>3808.0124000000005</v>
      </c>
      <c r="M60">
        <v>1.5547382609110467</v>
      </c>
      <c r="N60">
        <v>0.46871575824201822</v>
      </c>
      <c r="O60">
        <v>0.40589642724575786</v>
      </c>
      <c r="P60">
        <v>0.86597563685105716</v>
      </c>
      <c r="Q60">
        <v>0.63216219710783317</v>
      </c>
      <c r="R60">
        <v>0.67051064487633139</v>
      </c>
      <c r="S60">
        <v>0.36783780289216683</v>
      </c>
      <c r="T60">
        <v>0.32948935512366873</v>
      </c>
      <c r="U60">
        <v>0.26022401772188131</v>
      </c>
      <c r="V60">
        <v>0.17791540206897494</v>
      </c>
    </row>
    <row r="61" spans="1:22" x14ac:dyDescent="0.25">
      <c r="A61" t="str">
        <f t="shared" ref="A61:A115" si="1">CONCATENATE(B61,D61)</f>
        <v>AusztriaErdőgazd.</v>
      </c>
      <c r="B61" t="s">
        <v>75</v>
      </c>
      <c r="C61">
        <v>2</v>
      </c>
      <c r="D61" s="267" t="s">
        <v>148</v>
      </c>
      <c r="E61" t="s">
        <v>1</v>
      </c>
      <c r="F61" t="s">
        <v>1</v>
      </c>
      <c r="G61" t="s">
        <v>136</v>
      </c>
      <c r="H61">
        <v>1494.2924540798954</v>
      </c>
      <c r="I61">
        <v>3294.0157587321082</v>
      </c>
      <c r="J61">
        <v>2.2043983088707928</v>
      </c>
      <c r="K61">
        <v>794.11127999999974</v>
      </c>
      <c r="L61">
        <v>1628.2095999999999</v>
      </c>
      <c r="M61">
        <v>2.050354454101194</v>
      </c>
      <c r="N61">
        <v>0.53142962599578314</v>
      </c>
      <c r="O61">
        <v>0.49429320296473328</v>
      </c>
      <c r="P61">
        <v>0.93011977275172741</v>
      </c>
      <c r="Q61">
        <v>0.85417396833472026</v>
      </c>
      <c r="R61">
        <v>0.83270531214733767</v>
      </c>
      <c r="S61">
        <v>0.14582603166527983</v>
      </c>
      <c r="T61">
        <v>0.16729468785266219</v>
      </c>
      <c r="U61">
        <v>0.20927542337286772</v>
      </c>
      <c r="V61">
        <v>0.12593218234380774</v>
      </c>
    </row>
    <row r="62" spans="1:22" x14ac:dyDescent="0.25">
      <c r="A62" t="str">
        <f t="shared" si="1"/>
        <v>AusztriaHalászat</v>
      </c>
      <c r="B62" t="s">
        <v>75</v>
      </c>
      <c r="C62">
        <v>3</v>
      </c>
      <c r="D62" s="267" t="s">
        <v>149</v>
      </c>
      <c r="E62" s="3" t="s">
        <v>2289</v>
      </c>
      <c r="F62" s="3" t="s">
        <v>2289</v>
      </c>
      <c r="G62" s="3" t="s">
        <v>136</v>
      </c>
      <c r="H62">
        <v>16.532439607288673</v>
      </c>
      <c r="I62">
        <v>89.80660071045007</v>
      </c>
      <c r="J62">
        <v>5.4321444894833881</v>
      </c>
      <c r="K62">
        <v>5.2645199999999956</v>
      </c>
      <c r="L62">
        <v>28.961299999999994</v>
      </c>
      <c r="M62">
        <v>5.501223283414256</v>
      </c>
      <c r="N62">
        <v>0.31843576175406207</v>
      </c>
      <c r="O62">
        <v>0.3224852045494469</v>
      </c>
      <c r="P62">
        <v>1.0127166709325579</v>
      </c>
      <c r="Q62">
        <v>0.40941478211681848</v>
      </c>
      <c r="R62">
        <v>0.49441991485552383</v>
      </c>
      <c r="S62">
        <v>0.59058521788318163</v>
      </c>
      <c r="T62">
        <v>0.50558008514447628</v>
      </c>
      <c r="U62">
        <v>0.5679062777746291</v>
      </c>
      <c r="V62">
        <v>0.46627733820516076</v>
      </c>
    </row>
    <row r="63" spans="1:22" x14ac:dyDescent="0.25">
      <c r="A63" t="str">
        <f t="shared" si="1"/>
        <v>AusztriaBányászat</v>
      </c>
      <c r="B63" t="s">
        <v>75</v>
      </c>
      <c r="C63">
        <v>4</v>
      </c>
      <c r="D63" s="267" t="s">
        <v>150</v>
      </c>
      <c r="E63" s="3" t="s">
        <v>1</v>
      </c>
      <c r="F63" s="3" t="s">
        <v>1</v>
      </c>
      <c r="G63" s="3" t="s">
        <v>136</v>
      </c>
      <c r="H63">
        <v>1310.5883941892712</v>
      </c>
      <c r="I63">
        <v>3412.7836291244212</v>
      </c>
      <c r="J63">
        <v>2.6040087370341518</v>
      </c>
      <c r="K63">
        <v>656.12543999999991</v>
      </c>
      <c r="L63">
        <v>1837.3155000000002</v>
      </c>
      <c r="M63">
        <v>2.800250360662742</v>
      </c>
      <c r="N63">
        <v>0.50063425169111053</v>
      </c>
      <c r="O63">
        <v>0.538362726637721</v>
      </c>
      <c r="P63">
        <v>1.0753613537610862</v>
      </c>
      <c r="Q63">
        <v>0.86541089778607361</v>
      </c>
      <c r="R63">
        <v>0.86184440136054374</v>
      </c>
      <c r="S63">
        <v>0.13458910221392648</v>
      </c>
      <c r="T63">
        <v>0.1381555986394564</v>
      </c>
      <c r="U63">
        <v>2.0048457765731831E-2</v>
      </c>
      <c r="V63">
        <v>1.7568748488511234E-2</v>
      </c>
    </row>
    <row r="64" spans="1:22" x14ac:dyDescent="0.25">
      <c r="A64" t="str">
        <f t="shared" si="1"/>
        <v>AusztriaÉlelmiszergy.</v>
      </c>
      <c r="B64" t="s">
        <v>75</v>
      </c>
      <c r="C64">
        <v>5</v>
      </c>
      <c r="D64" s="267" t="s">
        <v>151</v>
      </c>
      <c r="E64" s="3" t="s">
        <v>2289</v>
      </c>
      <c r="F64" s="3" t="s">
        <v>2289</v>
      </c>
      <c r="G64" s="3" t="s">
        <v>136</v>
      </c>
      <c r="H64">
        <v>11026.028949777359</v>
      </c>
      <c r="I64">
        <v>27457.305349975122</v>
      </c>
      <c r="J64">
        <v>2.4902261253839306</v>
      </c>
      <c r="K64">
        <v>3646.742239999995</v>
      </c>
      <c r="L64">
        <v>7300.1075000000046</v>
      </c>
      <c r="M64">
        <v>2.0018161470057763</v>
      </c>
      <c r="N64">
        <v>0.33073940369743282</v>
      </c>
      <c r="O64">
        <v>0.26587122832891608</v>
      </c>
      <c r="P64">
        <v>0.80386922560984153</v>
      </c>
      <c r="Q64">
        <v>0.33821455590371058</v>
      </c>
      <c r="R64">
        <v>0.31524691234951591</v>
      </c>
      <c r="S64">
        <v>0.66178544409628959</v>
      </c>
      <c r="T64">
        <v>0.68475308765048426</v>
      </c>
      <c r="U64">
        <v>0.46412549606319858</v>
      </c>
      <c r="V64">
        <v>0.34956361833237404</v>
      </c>
    </row>
    <row r="65" spans="1:22" x14ac:dyDescent="0.25">
      <c r="A65" t="str">
        <f t="shared" si="1"/>
        <v>AusztriaTextilgy.</v>
      </c>
      <c r="B65" t="s">
        <v>75</v>
      </c>
      <c r="C65">
        <v>6</v>
      </c>
      <c r="D65" s="267" t="s">
        <v>152</v>
      </c>
      <c r="E65" s="3" t="s">
        <v>2289</v>
      </c>
      <c r="F65" s="3" t="s">
        <v>2289</v>
      </c>
      <c r="G65" s="3" t="s">
        <v>136</v>
      </c>
      <c r="H65">
        <v>4052.4796706580673</v>
      </c>
      <c r="I65">
        <v>4261.9609672682282</v>
      </c>
      <c r="J65">
        <v>1.0516921276933004</v>
      </c>
      <c r="K65">
        <v>1483.7633999999998</v>
      </c>
      <c r="L65">
        <v>1429.9973999999995</v>
      </c>
      <c r="M65">
        <v>0.963763764492371</v>
      </c>
      <c r="N65">
        <v>0.36613716059902085</v>
      </c>
      <c r="O65">
        <v>0.33552569133841204</v>
      </c>
      <c r="P65">
        <v>0.91639343788397021</v>
      </c>
      <c r="Q65">
        <v>0.23485545515571118</v>
      </c>
      <c r="R65">
        <v>0.18100785751403672</v>
      </c>
      <c r="S65">
        <v>0.76514454484428884</v>
      </c>
      <c r="T65">
        <v>0.81899214248596341</v>
      </c>
      <c r="U65">
        <v>0.38928659422679435</v>
      </c>
      <c r="V65">
        <v>0.46404146814000646</v>
      </c>
    </row>
    <row r="66" spans="1:22" x14ac:dyDescent="0.25">
      <c r="A66" t="str">
        <f t="shared" si="1"/>
        <v>AusztriaFafeldolg.</v>
      </c>
      <c r="B66" t="s">
        <v>75</v>
      </c>
      <c r="C66">
        <v>7</v>
      </c>
      <c r="D66" s="267" t="s">
        <v>153</v>
      </c>
      <c r="E66" s="3" t="s">
        <v>2289</v>
      </c>
      <c r="F66" s="3" t="s">
        <v>2289</v>
      </c>
      <c r="G66" s="3" t="s">
        <v>136</v>
      </c>
      <c r="H66">
        <v>4850.1929270028058</v>
      </c>
      <c r="I66">
        <v>10278.073338200593</v>
      </c>
      <c r="J66">
        <v>2.1191060835907747</v>
      </c>
      <c r="K66">
        <v>1579.5407200000006</v>
      </c>
      <c r="L66">
        <v>2648.7633000000023</v>
      </c>
      <c r="M66">
        <v>1.6769199213806918</v>
      </c>
      <c r="N66">
        <v>0.32566554439641299</v>
      </c>
      <c r="O66">
        <v>0.25771009924158877</v>
      </c>
      <c r="P66">
        <v>0.79133363561449976</v>
      </c>
      <c r="Q66">
        <v>0.43627254101212765</v>
      </c>
      <c r="R66">
        <v>0.48220570862975748</v>
      </c>
      <c r="S66">
        <v>0.56372745898787235</v>
      </c>
      <c r="T66">
        <v>0.51779429137024258</v>
      </c>
      <c r="U66">
        <v>2.3780305821964942E-2</v>
      </c>
      <c r="V66">
        <v>2.4001569847350676E-2</v>
      </c>
    </row>
    <row r="67" spans="1:22" x14ac:dyDescent="0.25">
      <c r="A67" t="str">
        <f t="shared" si="1"/>
        <v>AusztriaPapírgy.</v>
      </c>
      <c r="B67" t="s">
        <v>75</v>
      </c>
      <c r="C67">
        <v>8</v>
      </c>
      <c r="D67" s="267" t="s">
        <v>154</v>
      </c>
      <c r="E67" s="3" t="s">
        <v>2289</v>
      </c>
      <c r="F67" s="3" t="s">
        <v>2289</v>
      </c>
      <c r="G67" s="3" t="s">
        <v>136</v>
      </c>
      <c r="H67">
        <v>5019.6735235776696</v>
      </c>
      <c r="I67">
        <v>8179.0429929815309</v>
      </c>
      <c r="J67">
        <v>1.6293974009592731</v>
      </c>
      <c r="K67">
        <v>1664.327199999999</v>
      </c>
      <c r="L67">
        <v>2237.9911000000029</v>
      </c>
      <c r="M67">
        <v>1.344682163459207</v>
      </c>
      <c r="N67">
        <v>0.33156084597585223</v>
      </c>
      <c r="O67">
        <v>0.27362505636911699</v>
      </c>
      <c r="P67">
        <v>0.82526347634257535</v>
      </c>
      <c r="Q67">
        <v>0.48323576599835666</v>
      </c>
      <c r="R67">
        <v>0.46868178739560629</v>
      </c>
      <c r="S67">
        <v>0.5167642340016434</v>
      </c>
      <c r="T67">
        <v>0.5313182126043936</v>
      </c>
      <c r="U67">
        <v>5.1281841859481418E-2</v>
      </c>
      <c r="V67">
        <v>3.9045870411928862E-2</v>
      </c>
    </row>
    <row r="68" spans="1:22" x14ac:dyDescent="0.25">
      <c r="A68" t="str">
        <f t="shared" si="1"/>
        <v>AusztriaNyomdai tev.</v>
      </c>
      <c r="B68" t="s">
        <v>75</v>
      </c>
      <c r="C68">
        <v>9</v>
      </c>
      <c r="D68" s="267" t="s">
        <v>155</v>
      </c>
      <c r="E68" s="3" t="s">
        <v>1</v>
      </c>
      <c r="F68" s="3" t="s">
        <v>1</v>
      </c>
      <c r="G68" s="3" t="s">
        <v>136</v>
      </c>
      <c r="H68">
        <v>2925.1334941932346</v>
      </c>
      <c r="I68">
        <v>3399.8972049301178</v>
      </c>
      <c r="J68">
        <v>1.162304972295914</v>
      </c>
      <c r="K68">
        <v>1221.1839199999997</v>
      </c>
      <c r="L68">
        <v>1291.1691500000002</v>
      </c>
      <c r="M68">
        <v>1.0573093281477213</v>
      </c>
      <c r="N68">
        <v>0.41747972269443651</v>
      </c>
      <c r="O68">
        <v>0.37976711417265896</v>
      </c>
      <c r="P68">
        <v>0.90966601137325098</v>
      </c>
      <c r="Q68">
        <v>0.72987777932531217</v>
      </c>
      <c r="R68">
        <v>0.66834501187088202</v>
      </c>
      <c r="S68">
        <v>0.27012222067468783</v>
      </c>
      <c r="T68">
        <v>0.33165498812911792</v>
      </c>
      <c r="U68">
        <v>3.3105231139162208E-2</v>
      </c>
      <c r="V68">
        <v>2.7379627867831716E-2</v>
      </c>
    </row>
    <row r="69" spans="1:22" x14ac:dyDescent="0.25">
      <c r="A69" t="str">
        <f t="shared" si="1"/>
        <v>AusztriaKokszgy.</v>
      </c>
      <c r="B69" t="s">
        <v>75</v>
      </c>
      <c r="C69">
        <v>10</v>
      </c>
      <c r="D69" s="267" t="s">
        <v>156</v>
      </c>
      <c r="E69" s="3" t="s">
        <v>2289</v>
      </c>
      <c r="F69" s="3" t="s">
        <v>2289</v>
      </c>
      <c r="G69" s="3" t="s">
        <v>136</v>
      </c>
      <c r="H69">
        <v>3366.6143322364451</v>
      </c>
      <c r="I69">
        <v>7412.4986004887442</v>
      </c>
      <c r="J69">
        <v>2.201766483767273</v>
      </c>
      <c r="K69">
        <v>1103.7020000000007</v>
      </c>
      <c r="L69">
        <v>157.69295000000216</v>
      </c>
      <c r="M69">
        <v>0.14287638329911703</v>
      </c>
      <c r="N69">
        <v>0.32783737342043878</v>
      </c>
      <c r="O69">
        <v>2.1273926444937832E-2</v>
      </c>
      <c r="P69">
        <v>6.489170597903382E-2</v>
      </c>
      <c r="Q69">
        <v>0.52545638385391213</v>
      </c>
      <c r="R69">
        <v>0.48360021370353595</v>
      </c>
      <c r="S69">
        <v>0.47454361614608787</v>
      </c>
      <c r="T69">
        <v>0.5163997862964641</v>
      </c>
      <c r="U69">
        <v>0.36681143927626231</v>
      </c>
      <c r="V69">
        <v>0.25417940250021026</v>
      </c>
    </row>
    <row r="70" spans="1:22" x14ac:dyDescent="0.25">
      <c r="A70" t="str">
        <f t="shared" si="1"/>
        <v>AusztriaVegyi a. gy.</v>
      </c>
      <c r="B70" t="s">
        <v>75</v>
      </c>
      <c r="C70">
        <v>11</v>
      </c>
      <c r="D70" s="267" t="s">
        <v>157</v>
      </c>
      <c r="E70" s="3" t="s">
        <v>1</v>
      </c>
      <c r="F70" s="3" t="s">
        <v>2289</v>
      </c>
      <c r="G70" s="3" t="s">
        <v>0</v>
      </c>
      <c r="H70">
        <v>3863.141628367408</v>
      </c>
      <c r="I70">
        <v>18165.377892106491</v>
      </c>
      <c r="J70">
        <v>4.7022293355015599</v>
      </c>
      <c r="K70">
        <v>1361.75584</v>
      </c>
      <c r="L70">
        <v>2634.8140500000013</v>
      </c>
      <c r="M70">
        <v>1.9348652472090748</v>
      </c>
      <c r="N70">
        <v>0.35249958997115205</v>
      </c>
      <c r="O70">
        <v>0.14504592558709845</v>
      </c>
      <c r="P70">
        <v>0.41147828171649437</v>
      </c>
      <c r="Q70">
        <v>0.6139009280789397</v>
      </c>
      <c r="R70">
        <v>0.47922489810659064</v>
      </c>
      <c r="S70">
        <v>0.3860990719210603</v>
      </c>
      <c r="T70">
        <v>0.52077510189340936</v>
      </c>
      <c r="U70">
        <v>9.906929374199272E-2</v>
      </c>
      <c r="V70">
        <v>5.0078478404267365E-2</v>
      </c>
    </row>
    <row r="71" spans="1:22" x14ac:dyDescent="0.25">
      <c r="A71" t="str">
        <f t="shared" si="1"/>
        <v>AusztriaGyógyszergy.</v>
      </c>
      <c r="B71" t="s">
        <v>75</v>
      </c>
      <c r="C71">
        <v>12</v>
      </c>
      <c r="D71" s="267" t="s">
        <v>158</v>
      </c>
      <c r="E71" s="3" t="s">
        <v>2289</v>
      </c>
      <c r="F71" s="3" t="s">
        <v>2289</v>
      </c>
      <c r="G71" s="3" t="s">
        <v>136</v>
      </c>
      <c r="H71">
        <v>2239.9147263614368</v>
      </c>
      <c r="I71">
        <v>5937.8635168063311</v>
      </c>
      <c r="J71">
        <v>2.6509328444176612</v>
      </c>
      <c r="K71">
        <v>1082.5515599999997</v>
      </c>
      <c r="L71">
        <v>2828.5093500000003</v>
      </c>
      <c r="M71">
        <v>2.6128172130665086</v>
      </c>
      <c r="N71">
        <v>0.48330034499059638</v>
      </c>
      <c r="O71">
        <v>0.47635135802537087</v>
      </c>
      <c r="P71">
        <v>0.98562180425225909</v>
      </c>
      <c r="Q71">
        <v>0.29560919461014823</v>
      </c>
      <c r="R71">
        <v>0.2904067228474802</v>
      </c>
      <c r="S71">
        <v>0.70439080538985177</v>
      </c>
      <c r="T71">
        <v>0.70959327715251974</v>
      </c>
      <c r="U71">
        <v>0.33642727420542468</v>
      </c>
      <c r="V71">
        <v>0.25670776265721484</v>
      </c>
    </row>
    <row r="72" spans="1:22" x14ac:dyDescent="0.25">
      <c r="A72" t="str">
        <f t="shared" si="1"/>
        <v>AusztriaGumigy.</v>
      </c>
      <c r="B72" t="s">
        <v>75</v>
      </c>
      <c r="C72">
        <v>13</v>
      </c>
      <c r="D72" s="267" t="s">
        <v>159</v>
      </c>
      <c r="E72" s="3" t="s">
        <v>2289</v>
      </c>
      <c r="F72" s="3" t="s">
        <v>2289</v>
      </c>
      <c r="G72" s="3" t="s">
        <v>136</v>
      </c>
      <c r="H72">
        <v>3677.4057373856795</v>
      </c>
      <c r="I72">
        <v>8025.9998206253458</v>
      </c>
      <c r="J72">
        <v>2.1825168049939316</v>
      </c>
      <c r="K72">
        <v>1488.2890400000003</v>
      </c>
      <c r="L72">
        <v>3097.9291500000018</v>
      </c>
      <c r="M72">
        <v>2.0815373000395145</v>
      </c>
      <c r="N72">
        <v>0.40471167618780252</v>
      </c>
      <c r="O72">
        <v>0.38598669564368698</v>
      </c>
      <c r="P72">
        <v>0.95373254184189538</v>
      </c>
      <c r="Q72">
        <v>0.51923194482789614</v>
      </c>
      <c r="R72">
        <v>0.48261144841360953</v>
      </c>
      <c r="S72">
        <v>0.4807680551721038</v>
      </c>
      <c r="T72">
        <v>0.51738855158639041</v>
      </c>
      <c r="U72">
        <v>7.1062458016189281E-2</v>
      </c>
      <c r="V72">
        <v>5.9793299577546533E-2</v>
      </c>
    </row>
    <row r="73" spans="1:22" x14ac:dyDescent="0.25">
      <c r="A73" t="str">
        <f t="shared" si="1"/>
        <v>AusztriaNemfémgy.</v>
      </c>
      <c r="B73" t="s">
        <v>75</v>
      </c>
      <c r="C73">
        <v>14</v>
      </c>
      <c r="D73" s="267" t="s">
        <v>160</v>
      </c>
      <c r="E73" s="3" t="s">
        <v>1</v>
      </c>
      <c r="F73" s="3" t="s">
        <v>2289</v>
      </c>
      <c r="G73" s="3" t="s">
        <v>0</v>
      </c>
      <c r="H73">
        <v>4754.1386132656808</v>
      </c>
      <c r="I73">
        <v>8726.3850639614611</v>
      </c>
      <c r="J73">
        <v>1.8355344203914978</v>
      </c>
      <c r="K73">
        <v>2162.2399600000008</v>
      </c>
      <c r="L73">
        <v>3343.170250000001</v>
      </c>
      <c r="M73">
        <v>1.546160607447103</v>
      </c>
      <c r="N73">
        <v>0.45481214072442233</v>
      </c>
      <c r="O73">
        <v>0.38311055786510567</v>
      </c>
      <c r="P73">
        <v>0.84234901305600429</v>
      </c>
      <c r="Q73">
        <v>0.61133220430853075</v>
      </c>
      <c r="R73">
        <v>0.5925972701139447</v>
      </c>
      <c r="S73">
        <v>0.38866779569146925</v>
      </c>
      <c r="T73">
        <v>0.4074027298860553</v>
      </c>
      <c r="U73">
        <v>4.2314184520996674E-2</v>
      </c>
      <c r="V73">
        <v>4.1769149576261905E-2</v>
      </c>
    </row>
    <row r="74" spans="1:22" x14ac:dyDescent="0.25">
      <c r="A74" t="str">
        <f t="shared" si="1"/>
        <v>AusztriaFémalapa. Gy.</v>
      </c>
      <c r="B74" t="s">
        <v>75</v>
      </c>
      <c r="C74">
        <v>15</v>
      </c>
      <c r="D74" s="267" t="s">
        <v>161</v>
      </c>
      <c r="E74" s="3" t="s">
        <v>2289</v>
      </c>
      <c r="F74" s="3" t="s">
        <v>2289</v>
      </c>
      <c r="G74" s="3" t="s">
        <v>136</v>
      </c>
      <c r="H74">
        <v>6604.6634805156918</v>
      </c>
      <c r="I74">
        <v>20039.359511468698</v>
      </c>
      <c r="J74">
        <v>3.0341227180743546</v>
      </c>
      <c r="K74">
        <v>2153.2810400000003</v>
      </c>
      <c r="L74">
        <v>4903.2277999999988</v>
      </c>
      <c r="M74">
        <v>2.2770960728841962</v>
      </c>
      <c r="N74">
        <v>0.32602433815929593</v>
      </c>
      <c r="O74">
        <v>0.24467986600039984</v>
      </c>
      <c r="P74">
        <v>0.75049570649185382</v>
      </c>
      <c r="Q74">
        <v>0.49921325708853559</v>
      </c>
      <c r="R74">
        <v>0.5323664741876365</v>
      </c>
      <c r="S74">
        <v>0.5007867429114643</v>
      </c>
      <c r="T74">
        <v>0.4676335258123635</v>
      </c>
      <c r="U74">
        <v>7.0970073449017641E-3</v>
      </c>
      <c r="V74">
        <v>7.8434478728674189E-3</v>
      </c>
    </row>
    <row r="75" spans="1:22" x14ac:dyDescent="0.25">
      <c r="A75" t="str">
        <f t="shared" si="1"/>
        <v>AusztriaFémfeldolg.</v>
      </c>
      <c r="B75" t="s">
        <v>75</v>
      </c>
      <c r="C75">
        <v>16</v>
      </c>
      <c r="D75" s="267" t="s">
        <v>162</v>
      </c>
      <c r="E75" s="3" t="s">
        <v>2289</v>
      </c>
      <c r="F75" s="3" t="s">
        <v>2289</v>
      </c>
      <c r="G75" s="3" t="s">
        <v>136</v>
      </c>
      <c r="H75">
        <v>7247.396755141247</v>
      </c>
      <c r="I75">
        <v>18991.704350868989</v>
      </c>
      <c r="J75">
        <v>2.6204863611746414</v>
      </c>
      <c r="K75">
        <v>3219.7619600000003</v>
      </c>
      <c r="L75">
        <v>7373.0421499999966</v>
      </c>
      <c r="M75">
        <v>2.2899339272894559</v>
      </c>
      <c r="N75">
        <v>0.44426461925324096</v>
      </c>
      <c r="O75">
        <v>0.38822435384334708</v>
      </c>
      <c r="P75">
        <v>0.87385836507959769</v>
      </c>
      <c r="Q75">
        <v>0.4793580948020511</v>
      </c>
      <c r="R75">
        <v>0.52365233765057451</v>
      </c>
      <c r="S75">
        <v>0.52064190519794895</v>
      </c>
      <c r="T75">
        <v>0.47634766234942544</v>
      </c>
      <c r="U75">
        <v>3.4270626579953001E-2</v>
      </c>
      <c r="V75">
        <v>2.7953402372389302E-2</v>
      </c>
    </row>
    <row r="76" spans="1:22" x14ac:dyDescent="0.25">
      <c r="A76" t="str">
        <f t="shared" si="1"/>
        <v>AusztriaSzámítógép gy.</v>
      </c>
      <c r="B76" t="s">
        <v>75</v>
      </c>
      <c r="C76">
        <v>17</v>
      </c>
      <c r="D76" s="267" t="s">
        <v>163</v>
      </c>
      <c r="E76" s="3" t="s">
        <v>2289</v>
      </c>
      <c r="F76" s="3" t="s">
        <v>2289</v>
      </c>
      <c r="G76" s="3" t="s">
        <v>136</v>
      </c>
      <c r="H76">
        <v>6417.5421818776995</v>
      </c>
      <c r="I76">
        <v>7901.9179048485084</v>
      </c>
      <c r="J76">
        <v>1.2312997220590918</v>
      </c>
      <c r="K76">
        <v>2798.6003599999995</v>
      </c>
      <c r="L76">
        <v>4062.1544499999991</v>
      </c>
      <c r="M76">
        <v>1.4514950073114405</v>
      </c>
      <c r="N76">
        <v>0.4360860093608549</v>
      </c>
      <c r="O76">
        <v>0.5140719631505557</v>
      </c>
      <c r="P76">
        <v>1.1788315885299787</v>
      </c>
      <c r="Q76">
        <v>0.29814510392157095</v>
      </c>
      <c r="R76">
        <v>0.26206395146838646</v>
      </c>
      <c r="S76">
        <v>0.7018548960784291</v>
      </c>
      <c r="T76">
        <v>0.73793604853161365</v>
      </c>
      <c r="U76">
        <v>0.11453550961465941</v>
      </c>
      <c r="V76">
        <v>0.10772435803853653</v>
      </c>
    </row>
    <row r="77" spans="1:22" x14ac:dyDescent="0.25">
      <c r="A77" t="str">
        <f t="shared" si="1"/>
        <v>AusztriaVillamos b. gy.</v>
      </c>
      <c r="B77" t="s">
        <v>75</v>
      </c>
      <c r="C77">
        <v>18</v>
      </c>
      <c r="D77" s="267" t="s">
        <v>164</v>
      </c>
      <c r="E77" s="3" t="s">
        <v>2289</v>
      </c>
      <c r="F77" s="3" t="s">
        <v>2289</v>
      </c>
      <c r="G77" s="3" t="s">
        <v>136</v>
      </c>
      <c r="H77">
        <v>4768.639137906559</v>
      </c>
      <c r="I77">
        <v>13492.113176587878</v>
      </c>
      <c r="J77">
        <v>2.8293424573348909</v>
      </c>
      <c r="K77">
        <v>2038.1081200000006</v>
      </c>
      <c r="L77">
        <v>5803.2865499999962</v>
      </c>
      <c r="M77">
        <v>2.8473889550079385</v>
      </c>
      <c r="N77">
        <v>0.42739827046227985</v>
      </c>
      <c r="O77">
        <v>0.43012436036114193</v>
      </c>
      <c r="P77">
        <v>1.006378336290209</v>
      </c>
      <c r="Q77">
        <v>0.27169957527329119</v>
      </c>
      <c r="R77">
        <v>0.29633446434110949</v>
      </c>
      <c r="S77">
        <v>0.72830042472670875</v>
      </c>
      <c r="T77">
        <v>0.70366553565889045</v>
      </c>
      <c r="U77">
        <v>7.259524902157953E-2</v>
      </c>
      <c r="V77">
        <v>6.0744741073839009E-2</v>
      </c>
    </row>
    <row r="78" spans="1:22" x14ac:dyDescent="0.25">
      <c r="A78" t="str">
        <f t="shared" si="1"/>
        <v>AusztriaEgyéb gépgy.</v>
      </c>
      <c r="B78" t="s">
        <v>75</v>
      </c>
      <c r="C78">
        <v>19</v>
      </c>
      <c r="D78" s="267" t="s">
        <v>165</v>
      </c>
      <c r="E78" s="3" t="s">
        <v>2289</v>
      </c>
      <c r="F78" s="3" t="s">
        <v>2289</v>
      </c>
      <c r="G78" s="3" t="s">
        <v>136</v>
      </c>
      <c r="H78">
        <v>9239.0479165679371</v>
      </c>
      <c r="I78">
        <v>28271.144518549139</v>
      </c>
      <c r="J78">
        <v>3.0599629717096568</v>
      </c>
      <c r="K78">
        <v>3655.0546400000035</v>
      </c>
      <c r="L78">
        <v>10096.334300000004</v>
      </c>
      <c r="M78">
        <v>2.7622936712103421</v>
      </c>
      <c r="N78">
        <v>0.39560944731605635</v>
      </c>
      <c r="O78">
        <v>0.35712506415775425</v>
      </c>
      <c r="P78">
        <v>0.90272127367181765</v>
      </c>
      <c r="Q78">
        <v>0.2417773820491888</v>
      </c>
      <c r="R78">
        <v>0.2719353098672781</v>
      </c>
      <c r="S78">
        <v>0.75822261795081125</v>
      </c>
      <c r="T78">
        <v>0.7280646901327219</v>
      </c>
      <c r="U78">
        <v>1.4040637445780166E-2</v>
      </c>
      <c r="V78">
        <v>1.4614731263622532E-2</v>
      </c>
    </row>
    <row r="79" spans="1:22" x14ac:dyDescent="0.25">
      <c r="A79" t="str">
        <f t="shared" si="1"/>
        <v>AusztriaKözúti jármű gy.</v>
      </c>
      <c r="B79" t="s">
        <v>75</v>
      </c>
      <c r="C79">
        <v>20</v>
      </c>
      <c r="D79" s="267" t="s">
        <v>166</v>
      </c>
      <c r="E79" s="3" t="s">
        <v>2289</v>
      </c>
      <c r="F79" s="3" t="s">
        <v>2289</v>
      </c>
      <c r="G79" s="3" t="s">
        <v>136</v>
      </c>
      <c r="H79">
        <v>8309.4444503412433</v>
      </c>
      <c r="I79">
        <v>19785.217927382466</v>
      </c>
      <c r="J79">
        <v>2.3810518315180444</v>
      </c>
      <c r="K79">
        <v>2255.8006400000004</v>
      </c>
      <c r="L79">
        <v>5139.4351000000051</v>
      </c>
      <c r="M79">
        <v>2.2783197277575042</v>
      </c>
      <c r="N79">
        <v>0.27147430294300379</v>
      </c>
      <c r="O79">
        <v>0.25976135915526605</v>
      </c>
      <c r="P79">
        <v>0.95685431858279091</v>
      </c>
      <c r="Q79">
        <v>0.1910465607052087</v>
      </c>
      <c r="R79">
        <v>0.21761596184970972</v>
      </c>
      <c r="S79">
        <v>0.80895343929479135</v>
      </c>
      <c r="T79">
        <v>0.78238403815029023</v>
      </c>
      <c r="U79">
        <v>9.0805815923883551E-2</v>
      </c>
      <c r="V79">
        <v>0.10186967968657729</v>
      </c>
    </row>
    <row r="80" spans="1:22" x14ac:dyDescent="0.25">
      <c r="A80" t="str">
        <f t="shared" si="1"/>
        <v>AusztriaEgyéb jármű gy.</v>
      </c>
      <c r="B80" t="s">
        <v>75</v>
      </c>
      <c r="C80">
        <v>21</v>
      </c>
      <c r="D80" s="267" t="s">
        <v>167</v>
      </c>
      <c r="E80" s="3" t="s">
        <v>2289</v>
      </c>
      <c r="F80" s="3" t="s">
        <v>2289</v>
      </c>
      <c r="G80" s="3" t="s">
        <v>136</v>
      </c>
      <c r="H80">
        <v>1038.4958519809102</v>
      </c>
      <c r="I80">
        <v>3582.4330903848013</v>
      </c>
      <c r="J80">
        <v>3.449636398211299</v>
      </c>
      <c r="K80">
        <v>343.57919999999979</v>
      </c>
      <c r="L80">
        <v>1172.0027000000011</v>
      </c>
      <c r="M80">
        <v>3.4111573110362965</v>
      </c>
      <c r="N80">
        <v>0.33084311251184034</v>
      </c>
      <c r="O80">
        <v>0.32715271169910737</v>
      </c>
      <c r="P80">
        <v>0.98884546580185828</v>
      </c>
      <c r="Q80">
        <v>0.26720607344696268</v>
      </c>
      <c r="R80">
        <v>0.25954750579197716</v>
      </c>
      <c r="S80">
        <v>0.73279392655303732</v>
      </c>
      <c r="T80">
        <v>0.74045249420802284</v>
      </c>
      <c r="U80">
        <v>5.5053672491619889E-2</v>
      </c>
      <c r="V80">
        <v>5.9808301941656511E-2</v>
      </c>
    </row>
    <row r="81" spans="1:22" x14ac:dyDescent="0.25">
      <c r="A81" t="str">
        <f t="shared" si="1"/>
        <v>AusztriaBútorgy.</v>
      </c>
      <c r="B81" t="s">
        <v>75</v>
      </c>
      <c r="C81">
        <v>22</v>
      </c>
      <c r="D81" s="267" t="s">
        <v>168</v>
      </c>
      <c r="E81" s="3" t="s">
        <v>2289</v>
      </c>
      <c r="F81" s="3" t="s">
        <v>2289</v>
      </c>
      <c r="G81" s="3" t="s">
        <v>136</v>
      </c>
      <c r="H81">
        <v>4359.2072198126089</v>
      </c>
      <c r="I81">
        <v>8543.3177619812777</v>
      </c>
      <c r="J81">
        <v>1.9598329079544268</v>
      </c>
      <c r="K81">
        <v>2128.7132799999995</v>
      </c>
      <c r="L81">
        <v>3251.9023000000007</v>
      </c>
      <c r="M81">
        <v>1.5276375313447574</v>
      </c>
      <c r="N81">
        <v>0.48832578325824744</v>
      </c>
      <c r="O81">
        <v>0.38063693644538549</v>
      </c>
      <c r="P81">
        <v>0.77947335466431533</v>
      </c>
      <c r="Q81">
        <v>0.14828977416011893</v>
      </c>
      <c r="R81">
        <v>0.14932862999562513</v>
      </c>
      <c r="S81">
        <v>0.8517102258398811</v>
      </c>
      <c r="T81">
        <v>0.85067137000437487</v>
      </c>
      <c r="U81">
        <v>0.26931720200701509</v>
      </c>
      <c r="V81">
        <v>0.27197924247297411</v>
      </c>
    </row>
    <row r="82" spans="1:22" x14ac:dyDescent="0.25">
      <c r="A82" t="str">
        <f t="shared" si="1"/>
        <v>AusztriaGépjavítás</v>
      </c>
      <c r="B82" t="s">
        <v>75</v>
      </c>
      <c r="C82">
        <v>23</v>
      </c>
      <c r="D82" s="267" t="s">
        <v>169</v>
      </c>
      <c r="E82" s="3" t="s">
        <v>2289</v>
      </c>
      <c r="F82" s="3" t="s">
        <v>2289</v>
      </c>
      <c r="G82" s="3" t="s">
        <v>136</v>
      </c>
      <c r="H82">
        <v>1467.9698484787773</v>
      </c>
      <c r="I82">
        <v>7942.8357436416291</v>
      </c>
      <c r="J82">
        <v>5.4107621841637981</v>
      </c>
      <c r="K82">
        <v>654.92475999999988</v>
      </c>
      <c r="L82">
        <v>3120.9122000000016</v>
      </c>
      <c r="M82">
        <v>4.7652988413508783</v>
      </c>
      <c r="N82">
        <v>0.44614319611447267</v>
      </c>
      <c r="O82">
        <v>0.39292165930767775</v>
      </c>
      <c r="P82">
        <v>0.88070750093174299</v>
      </c>
      <c r="Q82">
        <v>0.49564312064857763</v>
      </c>
      <c r="R82">
        <v>0.5056280794408885</v>
      </c>
      <c r="S82">
        <v>0.50435687935142248</v>
      </c>
      <c r="T82">
        <v>0.49437192055911167</v>
      </c>
      <c r="U82">
        <v>2.0459845925600083E-2</v>
      </c>
      <c r="V82">
        <v>2.1741897039357597E-2</v>
      </c>
    </row>
    <row r="83" spans="1:22" x14ac:dyDescent="0.25">
      <c r="A83" t="str">
        <f t="shared" si="1"/>
        <v>AusztriaVillamosene., gáz, gőzellátás</v>
      </c>
      <c r="B83" t="s">
        <v>75</v>
      </c>
      <c r="C83">
        <v>24</v>
      </c>
      <c r="D83" s="267" t="s">
        <v>170</v>
      </c>
      <c r="E83" s="3" t="s">
        <v>1</v>
      </c>
      <c r="F83" s="3" t="s">
        <v>1</v>
      </c>
      <c r="G83" s="3" t="s">
        <v>136</v>
      </c>
      <c r="H83">
        <v>8693.0156478608114</v>
      </c>
      <c r="I83">
        <v>27118.272016609142</v>
      </c>
      <c r="J83">
        <v>3.1195471301472284</v>
      </c>
      <c r="K83">
        <v>3743.5355200000013</v>
      </c>
      <c r="L83">
        <v>6558.2731000000122</v>
      </c>
      <c r="M83">
        <v>1.7518928470057658</v>
      </c>
      <c r="N83">
        <v>0.43063715419875209</v>
      </c>
      <c r="O83">
        <v>0.24183963845422243</v>
      </c>
      <c r="P83">
        <v>0.56158563211804546</v>
      </c>
      <c r="Q83">
        <v>0.70837424613766986</v>
      </c>
      <c r="R83">
        <v>0.7046423449365804</v>
      </c>
      <c r="S83">
        <v>0.29162575386233025</v>
      </c>
      <c r="T83">
        <v>0.2953576550634196</v>
      </c>
      <c r="U83">
        <v>0.21302015802934898</v>
      </c>
      <c r="V83">
        <v>0.18007659671832807</v>
      </c>
    </row>
    <row r="84" spans="1:22" x14ac:dyDescent="0.25">
      <c r="A84" t="str">
        <f t="shared" si="1"/>
        <v>AusztriaVízellátás</v>
      </c>
      <c r="B84" t="s">
        <v>75</v>
      </c>
      <c r="C84">
        <v>25</v>
      </c>
      <c r="D84" s="267" t="s">
        <v>171</v>
      </c>
      <c r="E84" s="3" t="s">
        <v>1</v>
      </c>
      <c r="F84" s="3" t="s">
        <v>1</v>
      </c>
      <c r="G84" s="3" t="s">
        <v>136</v>
      </c>
      <c r="H84">
        <v>686.51187467390412</v>
      </c>
      <c r="I84">
        <v>1236.4349441922384</v>
      </c>
      <c r="J84">
        <v>1.8010394136001653</v>
      </c>
      <c r="K84">
        <v>429.10455999999994</v>
      </c>
      <c r="L84">
        <v>737.18464999999992</v>
      </c>
      <c r="M84">
        <v>1.7179604197168168</v>
      </c>
      <c r="N84">
        <v>0.62505045554212202</v>
      </c>
      <c r="O84">
        <v>0.59621790330554092</v>
      </c>
      <c r="P84">
        <v>0.95387164031170268</v>
      </c>
      <c r="Q84">
        <v>0.92110691679755052</v>
      </c>
      <c r="R84">
        <v>0.96196862572460995</v>
      </c>
      <c r="S84">
        <v>7.889308320244949E-2</v>
      </c>
      <c r="T84">
        <v>3.8031374275390169E-2</v>
      </c>
      <c r="U84">
        <v>2.3806033832505288E-2</v>
      </c>
      <c r="V84">
        <v>7.0390476311190976E-3</v>
      </c>
    </row>
    <row r="85" spans="1:22" x14ac:dyDescent="0.25">
      <c r="A85" t="str">
        <f t="shared" si="1"/>
        <v>AusztriaSzennyvíz k.</v>
      </c>
      <c r="B85" t="s">
        <v>75</v>
      </c>
      <c r="C85">
        <v>26</v>
      </c>
      <c r="D85" s="267" t="s">
        <v>172</v>
      </c>
      <c r="E85" s="3" t="s">
        <v>1</v>
      </c>
      <c r="F85" s="3" t="s">
        <v>1</v>
      </c>
      <c r="G85" s="3" t="s">
        <v>136</v>
      </c>
      <c r="H85">
        <v>2791.0268419186041</v>
      </c>
      <c r="I85">
        <v>8848.8726140265153</v>
      </c>
      <c r="J85">
        <v>3.1704720574968155</v>
      </c>
      <c r="K85">
        <v>1471.0177199999996</v>
      </c>
      <c r="L85">
        <v>3353.9311000000002</v>
      </c>
      <c r="M85">
        <v>2.2800072727879859</v>
      </c>
      <c r="N85">
        <v>0.52705251626630523</v>
      </c>
      <c r="O85">
        <v>0.37902354868162763</v>
      </c>
      <c r="P85">
        <v>0.71913810670456491</v>
      </c>
      <c r="Q85">
        <v>0.87112405793797276</v>
      </c>
      <c r="R85">
        <v>0.85621921877741902</v>
      </c>
      <c r="S85">
        <v>0.12887594206202729</v>
      </c>
      <c r="T85">
        <v>0.14378078122258103</v>
      </c>
      <c r="U85">
        <v>1.0762819858311977E-2</v>
      </c>
      <c r="V85">
        <v>1.9189752123150324E-2</v>
      </c>
    </row>
    <row r="86" spans="1:22" x14ac:dyDescent="0.25">
      <c r="A86" t="str">
        <f t="shared" si="1"/>
        <v>AusztriaÉpítőipar</v>
      </c>
      <c r="B86" t="s">
        <v>75</v>
      </c>
      <c r="C86">
        <v>27</v>
      </c>
      <c r="D86" s="267" t="s">
        <v>139</v>
      </c>
      <c r="E86" s="3" t="s">
        <v>2289</v>
      </c>
      <c r="F86" s="3" t="s">
        <v>2289</v>
      </c>
      <c r="G86" s="3" t="s">
        <v>136</v>
      </c>
      <c r="H86">
        <v>27677.335968358508</v>
      </c>
      <c r="I86">
        <v>62954.958179399648</v>
      </c>
      <c r="J86">
        <v>2.2746032440178308</v>
      </c>
      <c r="K86">
        <v>13240.083080000004</v>
      </c>
      <c r="L86">
        <v>24897.551349999983</v>
      </c>
      <c r="M86">
        <v>1.8804679094203973</v>
      </c>
      <c r="N86">
        <v>0.47837274133379137</v>
      </c>
      <c r="O86">
        <v>0.39548197743298719</v>
      </c>
      <c r="P86">
        <v>0.82672347995897622</v>
      </c>
      <c r="Q86">
        <v>0.32121077353326033</v>
      </c>
      <c r="R86">
        <v>0.43260435041859785</v>
      </c>
      <c r="S86">
        <v>0.67878922646673967</v>
      </c>
      <c r="T86">
        <v>0.5673956495814021</v>
      </c>
      <c r="U86">
        <v>3.7043790046977547E-2</v>
      </c>
      <c r="V86">
        <v>4.0060041336163719E-2</v>
      </c>
    </row>
    <row r="87" spans="1:22" x14ac:dyDescent="0.25">
      <c r="A87" t="str">
        <f t="shared" si="1"/>
        <v>AusztriaGépj. Ker. jav.</v>
      </c>
      <c r="B87" t="s">
        <v>75</v>
      </c>
      <c r="C87">
        <v>28</v>
      </c>
      <c r="D87" s="267" t="s">
        <v>173</v>
      </c>
      <c r="E87" s="3" t="s">
        <v>2289</v>
      </c>
      <c r="F87" s="3" t="s">
        <v>2289</v>
      </c>
      <c r="G87" s="3" t="s">
        <v>136</v>
      </c>
      <c r="H87">
        <v>5525.2522399938143</v>
      </c>
      <c r="I87">
        <v>11459.906628590295</v>
      </c>
      <c r="J87">
        <v>2.0740965535725704</v>
      </c>
      <c r="K87">
        <v>2988.3077999999982</v>
      </c>
      <c r="L87">
        <v>5815.3758999999991</v>
      </c>
      <c r="M87">
        <v>1.9460431418744757</v>
      </c>
      <c r="N87">
        <v>0.54084549812396321</v>
      </c>
      <c r="O87">
        <v>0.5074540385426648</v>
      </c>
      <c r="P87">
        <v>0.9382606313686187</v>
      </c>
      <c r="Q87">
        <v>0.3000796400877862</v>
      </c>
      <c r="R87">
        <v>0.32899753152412936</v>
      </c>
      <c r="S87">
        <v>0.6999203599122138</v>
      </c>
      <c r="T87">
        <v>0.67100246847587064</v>
      </c>
      <c r="U87">
        <v>0.49478674682803675</v>
      </c>
      <c r="V87">
        <v>0.46546725965937236</v>
      </c>
    </row>
    <row r="88" spans="1:22" x14ac:dyDescent="0.25">
      <c r="A88" t="str">
        <f t="shared" si="1"/>
        <v>AusztriaNagyker.</v>
      </c>
      <c r="B88" t="s">
        <v>75</v>
      </c>
      <c r="C88">
        <v>29</v>
      </c>
      <c r="D88" s="267" t="s">
        <v>174</v>
      </c>
      <c r="E88" s="3" t="s">
        <v>2289</v>
      </c>
      <c r="F88" s="3" t="s">
        <v>2289</v>
      </c>
      <c r="G88" s="3" t="s">
        <v>136</v>
      </c>
      <c r="H88">
        <v>20273.758614242244</v>
      </c>
      <c r="I88">
        <v>41317.545196655657</v>
      </c>
      <c r="J88">
        <v>2.0379815101295637</v>
      </c>
      <c r="K88">
        <v>11577.326000000001</v>
      </c>
      <c r="L88">
        <v>23033.665849999994</v>
      </c>
      <c r="M88">
        <v>1.9895497328139495</v>
      </c>
      <c r="N88">
        <v>0.57104980977069397</v>
      </c>
      <c r="O88">
        <v>0.55747905013157451</v>
      </c>
      <c r="P88">
        <v>0.97623541868516017</v>
      </c>
      <c r="Q88">
        <v>0.4629581204602698</v>
      </c>
      <c r="R88">
        <v>0.44429785628861618</v>
      </c>
      <c r="S88">
        <v>0.53704187953973037</v>
      </c>
      <c r="T88">
        <v>0.55570214371138393</v>
      </c>
      <c r="U88">
        <v>0.2383193929947558</v>
      </c>
      <c r="V88">
        <v>0.20549708199235417</v>
      </c>
    </row>
    <row r="89" spans="1:22" x14ac:dyDescent="0.25">
      <c r="A89" t="str">
        <f t="shared" si="1"/>
        <v>AusztriaKisker.</v>
      </c>
      <c r="B89" t="s">
        <v>75</v>
      </c>
      <c r="C89">
        <v>30</v>
      </c>
      <c r="D89" s="267" t="s">
        <v>175</v>
      </c>
      <c r="E89" s="3" t="s">
        <v>135</v>
      </c>
      <c r="F89" s="3" t="s">
        <v>135</v>
      </c>
      <c r="G89" s="3" t="s">
        <v>136</v>
      </c>
      <c r="H89">
        <v>13108.100430864875</v>
      </c>
      <c r="I89">
        <v>29465.066956180381</v>
      </c>
      <c r="J89">
        <v>2.2478517853586713</v>
      </c>
      <c r="K89">
        <v>8255.4138800000001</v>
      </c>
      <c r="L89">
        <v>18347.913500000002</v>
      </c>
      <c r="M89">
        <v>2.2225310283292545</v>
      </c>
      <c r="N89">
        <v>0.62979482981084434</v>
      </c>
      <c r="O89">
        <v>0.62270055341420072</v>
      </c>
      <c r="P89">
        <v>0.98873557536384615</v>
      </c>
      <c r="Q89">
        <v>0.12489308166213077</v>
      </c>
      <c r="R89">
        <v>0.12250401867861746</v>
      </c>
      <c r="S89">
        <v>0.87510691833786924</v>
      </c>
      <c r="T89">
        <v>0.87749598132138262</v>
      </c>
      <c r="U89">
        <v>0.77420150363196438</v>
      </c>
      <c r="V89">
        <v>0.7984585354932191</v>
      </c>
    </row>
    <row r="90" spans="1:22" x14ac:dyDescent="0.25">
      <c r="A90" t="str">
        <f t="shared" si="1"/>
        <v>AusztriaSzf. Szállítás</v>
      </c>
      <c r="B90" t="s">
        <v>75</v>
      </c>
      <c r="C90">
        <v>31</v>
      </c>
      <c r="D90" s="267" t="s">
        <v>176</v>
      </c>
      <c r="E90" s="3" t="s">
        <v>2289</v>
      </c>
      <c r="F90" s="3" t="s">
        <v>2289</v>
      </c>
      <c r="G90" s="3" t="s">
        <v>136</v>
      </c>
      <c r="H90">
        <v>10361.221825108474</v>
      </c>
      <c r="I90">
        <v>21605.262621068374</v>
      </c>
      <c r="J90">
        <v>2.0852041376734238</v>
      </c>
      <c r="K90">
        <v>6571.0445600000003</v>
      </c>
      <c r="L90">
        <v>11198.192200000001</v>
      </c>
      <c r="M90">
        <v>1.7041723119893135</v>
      </c>
      <c r="N90">
        <v>0.63419591539641673</v>
      </c>
      <c r="O90">
        <v>0.51830854345089439</v>
      </c>
      <c r="P90">
        <v>0.81726881373386862</v>
      </c>
      <c r="Q90">
        <v>0.48763946743506797</v>
      </c>
      <c r="R90">
        <v>0.42255402186600333</v>
      </c>
      <c r="S90">
        <v>0.51236053256493197</v>
      </c>
      <c r="T90">
        <v>0.57744597813399667</v>
      </c>
      <c r="U90">
        <v>0.31337414348130083</v>
      </c>
      <c r="V90">
        <v>0.28747503908407385</v>
      </c>
    </row>
    <row r="91" spans="1:22" x14ac:dyDescent="0.25">
      <c r="A91" t="str">
        <f t="shared" si="1"/>
        <v>AusztriaVízi szállítás</v>
      </c>
      <c r="B91" t="s">
        <v>75</v>
      </c>
      <c r="C91">
        <v>32</v>
      </c>
      <c r="D91" s="267" t="s">
        <v>140</v>
      </c>
      <c r="E91" s="3" t="s">
        <v>1</v>
      </c>
      <c r="F91" s="3" t="s">
        <v>1</v>
      </c>
      <c r="G91" s="3" t="s">
        <v>136</v>
      </c>
      <c r="H91">
        <v>74.996317940751794</v>
      </c>
      <c r="I91">
        <v>136.43694969552064</v>
      </c>
      <c r="J91">
        <v>1.8192486436908524</v>
      </c>
      <c r="K91">
        <v>21.519880000000001</v>
      </c>
      <c r="L91">
        <v>48.091700000000003</v>
      </c>
      <c r="M91">
        <v>2.2347568852614419</v>
      </c>
      <c r="N91">
        <v>0.28694582068683727</v>
      </c>
      <c r="O91">
        <v>0.35248296086451503</v>
      </c>
      <c r="P91">
        <v>1.2283955208715263</v>
      </c>
      <c r="Q91">
        <v>0.75502543209250661</v>
      </c>
      <c r="R91">
        <v>0.85627443903599576</v>
      </c>
      <c r="S91">
        <v>0.24497456790749356</v>
      </c>
      <c r="T91">
        <v>0.14372556096400421</v>
      </c>
      <c r="U91">
        <v>7.7674674801425467E-2</v>
      </c>
      <c r="V91">
        <v>6.5911482216326547E-2</v>
      </c>
    </row>
    <row r="92" spans="1:22" x14ac:dyDescent="0.25">
      <c r="A92" t="str">
        <f t="shared" si="1"/>
        <v>AusztriaLégi szállítás</v>
      </c>
      <c r="B92" t="s">
        <v>75</v>
      </c>
      <c r="C92">
        <v>33</v>
      </c>
      <c r="D92" s="267" t="s">
        <v>141</v>
      </c>
      <c r="E92" s="3" t="s">
        <v>2289</v>
      </c>
      <c r="F92" s="3" t="s">
        <v>2289</v>
      </c>
      <c r="G92" s="3" t="s">
        <v>136</v>
      </c>
      <c r="H92">
        <v>2324.147040820234</v>
      </c>
      <c r="I92">
        <v>4949.326734343309</v>
      </c>
      <c r="J92">
        <v>2.12952392745194</v>
      </c>
      <c r="K92">
        <v>588.33319999999935</v>
      </c>
      <c r="L92">
        <v>627.84909999999809</v>
      </c>
      <c r="M92">
        <v>1.0671658509157715</v>
      </c>
      <c r="N92">
        <v>0.25313940541058272</v>
      </c>
      <c r="O92">
        <v>0.1268554560448317</v>
      </c>
      <c r="P92">
        <v>0.50112883783967521</v>
      </c>
      <c r="Q92">
        <v>0.46038264579033555</v>
      </c>
      <c r="R92">
        <v>0.4820005789480335</v>
      </c>
      <c r="S92">
        <v>0.5396173542096645</v>
      </c>
      <c r="T92">
        <v>0.5179994210519665</v>
      </c>
      <c r="U92">
        <v>0.37898494362921203</v>
      </c>
      <c r="V92">
        <v>0.3078465595903952</v>
      </c>
    </row>
    <row r="93" spans="1:22" x14ac:dyDescent="0.25">
      <c r="A93" t="str">
        <f t="shared" si="1"/>
        <v>AusztriaRaktározás</v>
      </c>
      <c r="B93" t="s">
        <v>75</v>
      </c>
      <c r="C93">
        <v>34</v>
      </c>
      <c r="D93" s="267" t="s">
        <v>177</v>
      </c>
      <c r="E93" s="3" t="s">
        <v>1</v>
      </c>
      <c r="F93" s="3" t="s">
        <v>2289</v>
      </c>
      <c r="G93" s="3" t="s">
        <v>0</v>
      </c>
      <c r="H93">
        <v>2533.988920885783</v>
      </c>
      <c r="I93">
        <v>13677.306045330348</v>
      </c>
      <c r="J93">
        <v>5.3975397968785508</v>
      </c>
      <c r="K93">
        <v>1713.8321599999997</v>
      </c>
      <c r="L93">
        <v>8160.9754999999968</v>
      </c>
      <c r="M93">
        <v>4.7618288946100753</v>
      </c>
      <c r="N93">
        <v>0.67633766899064074</v>
      </c>
      <c r="O93">
        <v>0.59668003866786945</v>
      </c>
      <c r="P93">
        <v>0.88222210003229373</v>
      </c>
      <c r="Q93">
        <v>0.6341455285463633</v>
      </c>
      <c r="R93">
        <v>0.55961294089215552</v>
      </c>
      <c r="S93">
        <v>0.36585447145363675</v>
      </c>
      <c r="T93">
        <v>0.44038705910784459</v>
      </c>
      <c r="U93">
        <v>0.13570459393697704</v>
      </c>
      <c r="V93">
        <v>0.21879665364210454</v>
      </c>
    </row>
    <row r="94" spans="1:22" x14ac:dyDescent="0.25">
      <c r="A94" t="str">
        <f t="shared" si="1"/>
        <v>AusztriaPostai tev.</v>
      </c>
      <c r="B94" t="s">
        <v>75</v>
      </c>
      <c r="C94">
        <v>35</v>
      </c>
      <c r="D94" s="267" t="s">
        <v>178</v>
      </c>
      <c r="E94" s="3" t="s">
        <v>1</v>
      </c>
      <c r="F94" s="3" t="s">
        <v>1</v>
      </c>
      <c r="G94" s="3" t="s">
        <v>136</v>
      </c>
      <c r="H94">
        <v>2062.121676778529</v>
      </c>
      <c r="I94">
        <v>3443.737686434577</v>
      </c>
      <c r="J94">
        <v>1.6699973261589611</v>
      </c>
      <c r="K94">
        <v>1242.9808799999998</v>
      </c>
      <c r="L94">
        <v>1797.8590499999998</v>
      </c>
      <c r="M94">
        <v>1.4464092561101987</v>
      </c>
      <c r="N94">
        <v>0.60276796175374059</v>
      </c>
      <c r="O94">
        <v>0.52206620065228793</v>
      </c>
      <c r="P94">
        <v>0.86611471375045779</v>
      </c>
      <c r="Q94">
        <v>0.73526919618268805</v>
      </c>
      <c r="R94">
        <v>0.734111236050487</v>
      </c>
      <c r="S94">
        <v>0.26473080381731212</v>
      </c>
      <c r="T94">
        <v>0.265888763949513</v>
      </c>
      <c r="U94">
        <v>0.13139893582306619</v>
      </c>
      <c r="V94">
        <v>0.11899286041768357</v>
      </c>
    </row>
    <row r="95" spans="1:22" x14ac:dyDescent="0.25">
      <c r="A95" t="str">
        <f t="shared" si="1"/>
        <v>AusztriaVendéglátás</v>
      </c>
      <c r="B95" t="s">
        <v>75</v>
      </c>
      <c r="C95">
        <v>36</v>
      </c>
      <c r="D95" s="267" t="s">
        <v>179</v>
      </c>
      <c r="E95" s="3" t="s">
        <v>135</v>
      </c>
      <c r="F95" s="3" t="s">
        <v>135</v>
      </c>
      <c r="G95" s="3" t="s">
        <v>136</v>
      </c>
      <c r="H95">
        <v>12131.485742719073</v>
      </c>
      <c r="I95">
        <v>32169.7604834413</v>
      </c>
      <c r="J95">
        <v>2.6517576796188016</v>
      </c>
      <c r="K95">
        <v>7161.4096800000007</v>
      </c>
      <c r="L95">
        <v>20099.939300000002</v>
      </c>
      <c r="M95">
        <v>2.8067015012608523</v>
      </c>
      <c r="N95">
        <v>0.59031596227181393</v>
      </c>
      <c r="O95">
        <v>0.62480848467448236</v>
      </c>
      <c r="P95">
        <v>1.0584306110746606</v>
      </c>
      <c r="Q95">
        <v>0.14488114868406682</v>
      </c>
      <c r="R95">
        <v>0.15933814225711984</v>
      </c>
      <c r="S95">
        <v>0.85511885131593324</v>
      </c>
      <c r="T95">
        <v>0.84066185774288027</v>
      </c>
      <c r="U95">
        <v>0.74513762845258236</v>
      </c>
      <c r="V95">
        <v>0.74854417299386156</v>
      </c>
    </row>
    <row r="96" spans="1:22" x14ac:dyDescent="0.25">
      <c r="A96" t="str">
        <f t="shared" si="1"/>
        <v>AusztriaKiadói tev.</v>
      </c>
      <c r="B96" t="s">
        <v>75</v>
      </c>
      <c r="C96">
        <v>37</v>
      </c>
      <c r="D96" s="267" t="s">
        <v>180</v>
      </c>
      <c r="E96" s="3" t="s">
        <v>2289</v>
      </c>
      <c r="F96" s="3" t="s">
        <v>2289</v>
      </c>
      <c r="G96" s="3" t="s">
        <v>136</v>
      </c>
      <c r="H96">
        <v>1648.5336689920189</v>
      </c>
      <c r="I96">
        <v>3650.7179645503943</v>
      </c>
      <c r="J96">
        <v>2.214524357747933</v>
      </c>
      <c r="K96">
        <v>622.50639999999976</v>
      </c>
      <c r="L96">
        <v>1339.1280000000002</v>
      </c>
      <c r="M96">
        <v>2.1511875219274863</v>
      </c>
      <c r="N96">
        <v>0.37761218451827294</v>
      </c>
      <c r="O96">
        <v>0.36681223063609653</v>
      </c>
      <c r="P96">
        <v>0.97139935011378375</v>
      </c>
      <c r="Q96">
        <v>0.50071965291548837</v>
      </c>
      <c r="R96">
        <v>0.49479478137273369</v>
      </c>
      <c r="S96">
        <v>0.49928034708451158</v>
      </c>
      <c r="T96">
        <v>0.50520521862726619</v>
      </c>
      <c r="U96">
        <v>0.24889049868393354</v>
      </c>
      <c r="V96">
        <v>0.2373066741792407</v>
      </c>
    </row>
    <row r="97" spans="1:22" x14ac:dyDescent="0.25">
      <c r="A97" t="str">
        <f t="shared" si="1"/>
        <v>AusztriaMűsorszolgáltatás</v>
      </c>
      <c r="B97" t="s">
        <v>75</v>
      </c>
      <c r="C97">
        <v>38</v>
      </c>
      <c r="D97" s="267" t="s">
        <v>181</v>
      </c>
      <c r="E97" s="3" t="s">
        <v>2289</v>
      </c>
      <c r="F97" s="3" t="s">
        <v>2289</v>
      </c>
      <c r="G97" s="3" t="s">
        <v>136</v>
      </c>
      <c r="H97">
        <v>1549.8007670956181</v>
      </c>
      <c r="I97">
        <v>3642.8797663962223</v>
      </c>
      <c r="J97">
        <v>2.3505471436971277</v>
      </c>
      <c r="K97">
        <v>697.3180000000001</v>
      </c>
      <c r="L97">
        <v>1458.0287499999997</v>
      </c>
      <c r="M97">
        <v>2.0909093842407618</v>
      </c>
      <c r="N97">
        <v>0.44994041479718644</v>
      </c>
      <c r="O97">
        <v>0.40024070062635592</v>
      </c>
      <c r="P97">
        <v>0.88954156475756241</v>
      </c>
      <c r="Q97">
        <v>0.47927647198418499</v>
      </c>
      <c r="R97">
        <v>0.56181173218728886</v>
      </c>
      <c r="S97">
        <v>0.52072352801581501</v>
      </c>
      <c r="T97">
        <v>0.43818826781271114</v>
      </c>
      <c r="U97">
        <v>0.34322514813219301</v>
      </c>
      <c r="V97">
        <v>0.29030594338761939</v>
      </c>
    </row>
    <row r="98" spans="1:22" x14ac:dyDescent="0.25">
      <c r="A98" t="str">
        <f t="shared" si="1"/>
        <v>AusztriaTávközlés</v>
      </c>
      <c r="B98" t="s">
        <v>75</v>
      </c>
      <c r="C98">
        <v>39</v>
      </c>
      <c r="D98" s="267" t="s">
        <v>142</v>
      </c>
      <c r="E98" s="3" t="s">
        <v>2289</v>
      </c>
      <c r="F98" s="3" t="s">
        <v>2289</v>
      </c>
      <c r="G98" s="3" t="s">
        <v>136</v>
      </c>
      <c r="H98">
        <v>6132.8887599173504</v>
      </c>
      <c r="I98">
        <v>7872.6908908823534</v>
      </c>
      <c r="J98">
        <v>1.2836839536917428</v>
      </c>
      <c r="K98">
        <v>2312.8791200000005</v>
      </c>
      <c r="L98">
        <v>3210.9844999999991</v>
      </c>
      <c r="M98">
        <v>1.3883062336608403</v>
      </c>
      <c r="N98">
        <v>0.37712719250938603</v>
      </c>
      <c r="O98">
        <v>0.40786365735745522</v>
      </c>
      <c r="P98">
        <v>1.0815015874181606</v>
      </c>
      <c r="Q98">
        <v>0.55458015935764293</v>
      </c>
      <c r="R98">
        <v>0.52344858531483673</v>
      </c>
      <c r="S98">
        <v>0.44541984064235707</v>
      </c>
      <c r="T98">
        <v>0.47655141468516315</v>
      </c>
      <c r="U98">
        <v>0.34153475752288093</v>
      </c>
      <c r="V98">
        <v>0.34808801853401</v>
      </c>
    </row>
    <row r="99" spans="1:22" x14ac:dyDescent="0.25">
      <c r="A99" t="str">
        <f t="shared" si="1"/>
        <v>AusztriaInfotech.</v>
      </c>
      <c r="B99" t="s">
        <v>75</v>
      </c>
      <c r="C99">
        <v>40</v>
      </c>
      <c r="D99" s="267" t="s">
        <v>182</v>
      </c>
      <c r="E99" s="3" t="s">
        <v>2289</v>
      </c>
      <c r="F99" s="3" t="s">
        <v>2289</v>
      </c>
      <c r="G99" s="3" t="s">
        <v>136</v>
      </c>
      <c r="H99">
        <v>4432.8179983543796</v>
      </c>
      <c r="I99">
        <v>13812.944795354053</v>
      </c>
      <c r="J99">
        <v>3.1160640478544148</v>
      </c>
      <c r="K99">
        <v>2208.9741199999999</v>
      </c>
      <c r="L99">
        <v>6908.5985500000024</v>
      </c>
      <c r="M99">
        <v>3.1275144816997686</v>
      </c>
      <c r="N99">
        <v>0.49832276462062053</v>
      </c>
      <c r="O99">
        <v>0.50015392462320496</v>
      </c>
      <c r="P99">
        <v>1.0036746464994</v>
      </c>
      <c r="Q99">
        <v>0.42965229614113398</v>
      </c>
      <c r="R99">
        <v>0.4342324918615682</v>
      </c>
      <c r="S99">
        <v>0.57034770385886613</v>
      </c>
      <c r="T99">
        <v>0.5657675081384318</v>
      </c>
      <c r="U99">
        <v>2.8782238494270029E-2</v>
      </c>
      <c r="V99">
        <v>3.4160962175692762E-2</v>
      </c>
    </row>
    <row r="100" spans="1:22" x14ac:dyDescent="0.25">
      <c r="A100" t="str">
        <f t="shared" si="1"/>
        <v>AusztriaPénzügyi tev.</v>
      </c>
      <c r="B100" t="s">
        <v>75</v>
      </c>
      <c r="C100">
        <v>41</v>
      </c>
      <c r="D100" s="267" t="s">
        <v>183</v>
      </c>
      <c r="E100" s="3" t="s">
        <v>1</v>
      </c>
      <c r="F100" s="3" t="s">
        <v>1</v>
      </c>
      <c r="G100" s="3" t="s">
        <v>136</v>
      </c>
      <c r="H100">
        <v>11944.549026804427</v>
      </c>
      <c r="I100">
        <v>22384.693183573188</v>
      </c>
      <c r="J100">
        <v>1.8740509276106052</v>
      </c>
      <c r="K100">
        <v>7193.2738800000025</v>
      </c>
      <c r="L100">
        <v>12475.810649999996</v>
      </c>
      <c r="M100">
        <v>1.7343717003028933</v>
      </c>
      <c r="N100">
        <v>0.60222230775375263</v>
      </c>
      <c r="O100">
        <v>0.55733668304889972</v>
      </c>
      <c r="P100">
        <v>0.92546668543004795</v>
      </c>
      <c r="Q100">
        <v>0.60662855356010459</v>
      </c>
      <c r="R100">
        <v>0.74025044005404972</v>
      </c>
      <c r="S100">
        <v>0.39337144643989536</v>
      </c>
      <c r="T100">
        <v>0.25974955994595023</v>
      </c>
      <c r="U100">
        <v>0.17542766736573659</v>
      </c>
      <c r="V100">
        <v>0.13380159558946728</v>
      </c>
    </row>
    <row r="101" spans="1:22" x14ac:dyDescent="0.25">
      <c r="A101" t="str">
        <f t="shared" si="1"/>
        <v>AusztriaBiztosítás</v>
      </c>
      <c r="B101" t="s">
        <v>75</v>
      </c>
      <c r="C101">
        <v>42</v>
      </c>
      <c r="D101" s="267" t="s">
        <v>184</v>
      </c>
      <c r="E101" s="3" t="s">
        <v>135</v>
      </c>
      <c r="F101" s="3" t="s">
        <v>2289</v>
      </c>
      <c r="G101" s="3" t="s">
        <v>0</v>
      </c>
      <c r="H101">
        <v>3975.1743354182681</v>
      </c>
      <c r="I101">
        <v>9191.7584720282448</v>
      </c>
      <c r="J101">
        <v>2.3122906560678143</v>
      </c>
      <c r="K101">
        <v>1915.8234800000005</v>
      </c>
      <c r="L101">
        <v>3940.331000000001</v>
      </c>
      <c r="M101">
        <v>2.05672967323691</v>
      </c>
      <c r="N101">
        <v>0.4819470338521436</v>
      </c>
      <c r="O101">
        <v>0.42868086797438787</v>
      </c>
      <c r="P101">
        <v>0.889477137244718</v>
      </c>
      <c r="Q101">
        <v>0.22377914705496563</v>
      </c>
      <c r="R101">
        <v>0.29133913901977632</v>
      </c>
      <c r="S101">
        <v>0.7762208529450344</v>
      </c>
      <c r="T101">
        <v>0.70866086098022363</v>
      </c>
      <c r="U101">
        <v>0.62562679147502065</v>
      </c>
      <c r="V101">
        <v>0.56975974131462803</v>
      </c>
    </row>
    <row r="102" spans="1:22" x14ac:dyDescent="0.25">
      <c r="A102" t="str">
        <f t="shared" si="1"/>
        <v>AusztriaEgyéb pénzügy</v>
      </c>
      <c r="B102" t="s">
        <v>75</v>
      </c>
      <c r="C102">
        <v>43</v>
      </c>
      <c r="D102" s="267" t="s">
        <v>185</v>
      </c>
      <c r="E102" s="3" t="s">
        <v>1</v>
      </c>
      <c r="F102" s="3" t="s">
        <v>1</v>
      </c>
      <c r="G102" s="3" t="s">
        <v>136</v>
      </c>
      <c r="H102">
        <v>898.47805642888193</v>
      </c>
      <c r="I102">
        <v>4370.8978214296276</v>
      </c>
      <c r="J102">
        <v>4.8647797129318109</v>
      </c>
      <c r="K102">
        <v>325.66136</v>
      </c>
      <c r="L102">
        <v>1529.1035000000006</v>
      </c>
      <c r="M102">
        <v>4.69537896666648</v>
      </c>
      <c r="N102">
        <v>0.3624588910878731</v>
      </c>
      <c r="O102">
        <v>0.34983739324747321</v>
      </c>
      <c r="P102">
        <v>0.96517812598687225</v>
      </c>
      <c r="Q102">
        <v>0.85855466776773848</v>
      </c>
      <c r="R102">
        <v>0.86610938565648943</v>
      </c>
      <c r="S102">
        <v>0.14144533223226149</v>
      </c>
      <c r="T102">
        <v>0.13389061434351041</v>
      </c>
      <c r="U102">
        <v>9.3745597015507429E-2</v>
      </c>
      <c r="V102">
        <v>9.0899723706787144E-2</v>
      </c>
    </row>
    <row r="103" spans="1:22" x14ac:dyDescent="0.25">
      <c r="A103" t="str">
        <f t="shared" si="1"/>
        <v>AusztriaIngatlanügyletek</v>
      </c>
      <c r="B103" t="s">
        <v>75</v>
      </c>
      <c r="C103">
        <v>44</v>
      </c>
      <c r="D103" s="267" t="s">
        <v>143</v>
      </c>
      <c r="E103" s="3" t="s">
        <v>135</v>
      </c>
      <c r="F103" s="3" t="s">
        <v>135</v>
      </c>
      <c r="G103" s="3" t="s">
        <v>136</v>
      </c>
      <c r="H103">
        <v>20884.350624865634</v>
      </c>
      <c r="I103">
        <v>57931.235186881058</v>
      </c>
      <c r="J103">
        <v>2.7739064636228679</v>
      </c>
      <c r="K103">
        <v>14035.579759999997</v>
      </c>
      <c r="L103">
        <v>38739.06</v>
      </c>
      <c r="M103">
        <v>2.7600612630482466</v>
      </c>
      <c r="N103">
        <v>0.67206206274322688</v>
      </c>
      <c r="O103">
        <v>0.66870764752436584</v>
      </c>
      <c r="P103">
        <v>0.99500877165247359</v>
      </c>
      <c r="Q103">
        <v>0.33829258842028792</v>
      </c>
      <c r="R103">
        <v>0.36303619263157627</v>
      </c>
      <c r="S103">
        <v>0.66170741157971191</v>
      </c>
      <c r="T103">
        <v>0.63696380736842362</v>
      </c>
      <c r="U103">
        <v>0.64218649121560278</v>
      </c>
      <c r="V103">
        <v>0.61589909874567339</v>
      </c>
    </row>
    <row r="104" spans="1:22" x14ac:dyDescent="0.25">
      <c r="A104" t="str">
        <f t="shared" si="1"/>
        <v>AusztriaJogi tev.</v>
      </c>
      <c r="B104" t="s">
        <v>75</v>
      </c>
      <c r="C104">
        <v>45</v>
      </c>
      <c r="D104" s="267" t="s">
        <v>186</v>
      </c>
      <c r="E104" s="3" t="s">
        <v>1</v>
      </c>
      <c r="F104" s="3" t="s">
        <v>1</v>
      </c>
      <c r="G104" s="3" t="s">
        <v>136</v>
      </c>
      <c r="H104">
        <v>4847.4220456203639</v>
      </c>
      <c r="I104">
        <v>20552.159590101401</v>
      </c>
      <c r="J104">
        <v>4.2398122954179813</v>
      </c>
      <c r="K104">
        <v>2966.4184799999998</v>
      </c>
      <c r="L104">
        <v>10702.395999999995</v>
      </c>
      <c r="M104">
        <v>3.6078510406259321</v>
      </c>
      <c r="N104">
        <v>0.6119579545750824</v>
      </c>
      <c r="O104">
        <v>0.52074313422296614</v>
      </c>
      <c r="P104">
        <v>0.85094593563139165</v>
      </c>
      <c r="Q104">
        <v>0.81996139468261264</v>
      </c>
      <c r="R104">
        <v>0.81006185955367538</v>
      </c>
      <c r="S104">
        <v>0.18003860531738733</v>
      </c>
      <c r="T104">
        <v>0.1899381404463247</v>
      </c>
      <c r="U104">
        <v>5.2392063236638482E-2</v>
      </c>
      <c r="V104">
        <v>4.7069510985533483E-2</v>
      </c>
    </row>
    <row r="105" spans="1:22" x14ac:dyDescent="0.25">
      <c r="A105" t="str">
        <f t="shared" si="1"/>
        <v>AusztriaMérnöki tev.</v>
      </c>
      <c r="B105" t="s">
        <v>75</v>
      </c>
      <c r="C105">
        <v>46</v>
      </c>
      <c r="D105" s="267" t="s">
        <v>187</v>
      </c>
      <c r="E105" s="3" t="s">
        <v>2289</v>
      </c>
      <c r="F105" s="3" t="s">
        <v>2289</v>
      </c>
      <c r="G105" s="3" t="s">
        <v>136</v>
      </c>
      <c r="H105">
        <v>4094.5035925483826</v>
      </c>
      <c r="I105">
        <v>10471.237063063256</v>
      </c>
      <c r="J105">
        <v>2.5573886617464296</v>
      </c>
      <c r="K105">
        <v>1987.1253999999994</v>
      </c>
      <c r="L105">
        <v>5794.5184499999996</v>
      </c>
      <c r="M105">
        <v>2.9160305887086952</v>
      </c>
      <c r="N105">
        <v>0.48531533923095921</v>
      </c>
      <c r="O105">
        <v>0.55337477464242135</v>
      </c>
      <c r="P105">
        <v>1.1402375525968549</v>
      </c>
      <c r="Q105">
        <v>0.44381046805836999</v>
      </c>
      <c r="R105">
        <v>0.50419401882041803</v>
      </c>
      <c r="S105">
        <v>0.55618953194163001</v>
      </c>
      <c r="T105">
        <v>0.49580598117958202</v>
      </c>
      <c r="U105">
        <v>2.3461177989493875E-2</v>
      </c>
      <c r="V105">
        <v>2.1922460275189758E-2</v>
      </c>
    </row>
    <row r="106" spans="1:22" x14ac:dyDescent="0.25">
      <c r="A106" t="str">
        <f t="shared" si="1"/>
        <v>AusztriaK+F</v>
      </c>
      <c r="B106" t="s">
        <v>75</v>
      </c>
      <c r="C106">
        <v>47</v>
      </c>
      <c r="D106" s="267" t="s">
        <v>188</v>
      </c>
      <c r="E106" s="3" t="s">
        <v>1</v>
      </c>
      <c r="F106" s="3" t="s">
        <v>2289</v>
      </c>
      <c r="G106" s="3" t="s">
        <v>0</v>
      </c>
      <c r="H106">
        <v>419.12967723738188</v>
      </c>
      <c r="I106">
        <v>2738.1713332986242</v>
      </c>
      <c r="J106">
        <v>6.532993204744626</v>
      </c>
      <c r="K106">
        <v>239.85891999999996</v>
      </c>
      <c r="L106">
        <v>1411.2655499999998</v>
      </c>
      <c r="M106">
        <v>5.8837317786638916</v>
      </c>
      <c r="N106">
        <v>0.57227854057242389</v>
      </c>
      <c r="O106">
        <v>0.51540439885471834</v>
      </c>
      <c r="P106">
        <v>0.90061807723767351</v>
      </c>
      <c r="Q106">
        <v>0.63368494668791464</v>
      </c>
      <c r="R106">
        <v>9.5969473322170581E-2</v>
      </c>
      <c r="S106">
        <v>0.36631505331208547</v>
      </c>
      <c r="T106">
        <v>0.90403052667782935</v>
      </c>
      <c r="U106">
        <v>9.7390887069891185E-2</v>
      </c>
      <c r="V106">
        <v>3.739634469907438E-2</v>
      </c>
    </row>
    <row r="107" spans="1:22" x14ac:dyDescent="0.25">
      <c r="A107" t="str">
        <f t="shared" si="1"/>
        <v>AusztriaMarketing</v>
      </c>
      <c r="B107" t="s">
        <v>75</v>
      </c>
      <c r="C107">
        <v>48</v>
      </c>
      <c r="D107" s="267" t="s">
        <v>13</v>
      </c>
      <c r="E107" s="3" t="s">
        <v>1</v>
      </c>
      <c r="F107" s="3" t="s">
        <v>1</v>
      </c>
      <c r="G107" s="3" t="s">
        <v>136</v>
      </c>
      <c r="H107">
        <v>2882.2784442913435</v>
      </c>
      <c r="I107">
        <v>6087.3198072622881</v>
      </c>
      <c r="J107">
        <v>2.1119818660542209</v>
      </c>
      <c r="K107">
        <v>768.43520000000035</v>
      </c>
      <c r="L107">
        <v>1714.4292499999999</v>
      </c>
      <c r="M107">
        <v>2.2310654821642726</v>
      </c>
      <c r="N107">
        <v>0.26660685802996142</v>
      </c>
      <c r="O107">
        <v>0.28163942494932714</v>
      </c>
      <c r="P107">
        <v>1.0563847720589257</v>
      </c>
      <c r="Q107">
        <v>0.89858097311922924</v>
      </c>
      <c r="R107">
        <v>0.82355658353830352</v>
      </c>
      <c r="S107">
        <v>0.10141902688077072</v>
      </c>
      <c r="T107">
        <v>0.17644341646169651</v>
      </c>
      <c r="U107">
        <v>8.003548010749692E-3</v>
      </c>
      <c r="V107">
        <v>8.9012871445639553E-3</v>
      </c>
    </row>
    <row r="108" spans="1:22" x14ac:dyDescent="0.25">
      <c r="A108" t="str">
        <f t="shared" si="1"/>
        <v>AusztriaEgyéb tudományos</v>
      </c>
      <c r="B108" t="s">
        <v>75</v>
      </c>
      <c r="C108">
        <v>49</v>
      </c>
      <c r="D108" s="267" t="s">
        <v>189</v>
      </c>
      <c r="E108" s="3" t="s">
        <v>1</v>
      </c>
      <c r="F108" s="3" t="s">
        <v>1</v>
      </c>
      <c r="G108" s="3" t="s">
        <v>136</v>
      </c>
      <c r="H108">
        <v>1564.4860324424392</v>
      </c>
      <c r="I108">
        <v>1998.4625285615207</v>
      </c>
      <c r="J108">
        <v>1.2773923749524101</v>
      </c>
      <c r="K108">
        <v>835.95035999999993</v>
      </c>
      <c r="L108">
        <v>939.78090000000009</v>
      </c>
      <c r="M108">
        <v>1.1242065856637709</v>
      </c>
      <c r="N108">
        <v>0.53432906568998495</v>
      </c>
      <c r="O108">
        <v>0.47025194947060017</v>
      </c>
      <c r="P108">
        <v>0.88007929881815183</v>
      </c>
      <c r="Q108">
        <v>0.73157429349317171</v>
      </c>
      <c r="R108">
        <v>0.74241849447704722</v>
      </c>
      <c r="S108">
        <v>0.26842570650682829</v>
      </c>
      <c r="T108">
        <v>0.25758150552295284</v>
      </c>
      <c r="U108">
        <v>0.17192343795642409</v>
      </c>
      <c r="V108">
        <v>0.1530210304215267</v>
      </c>
    </row>
    <row r="109" spans="1:22" x14ac:dyDescent="0.25">
      <c r="A109" t="str">
        <f t="shared" si="1"/>
        <v>AusztriaAminisztratív</v>
      </c>
      <c r="B109" t="s">
        <v>75</v>
      </c>
      <c r="C109">
        <v>50</v>
      </c>
      <c r="D109" s="267" t="s">
        <v>190</v>
      </c>
      <c r="E109" s="3" t="s">
        <v>1</v>
      </c>
      <c r="F109" s="3" t="s">
        <v>1</v>
      </c>
      <c r="G109" s="3" t="s">
        <v>136</v>
      </c>
      <c r="H109">
        <v>8024.6985958610321</v>
      </c>
      <c r="I109">
        <v>26304.963910290659</v>
      </c>
      <c r="J109">
        <v>3.2780002383962676</v>
      </c>
      <c r="K109">
        <v>5214.2761600000003</v>
      </c>
      <c r="L109">
        <v>16634.945599999999</v>
      </c>
      <c r="M109">
        <v>3.1902693853483965</v>
      </c>
      <c r="N109">
        <v>0.64977844310431954</v>
      </c>
      <c r="O109">
        <v>0.63238807917513662</v>
      </c>
      <c r="P109">
        <v>0.97323647142539793</v>
      </c>
      <c r="Q109">
        <v>0.69711282182572343</v>
      </c>
      <c r="R109">
        <v>0.70600804878425538</v>
      </c>
      <c r="S109">
        <v>0.30288717817427652</v>
      </c>
      <c r="T109">
        <v>0.29399195121574478</v>
      </c>
      <c r="U109">
        <v>0.23855737578710673</v>
      </c>
      <c r="V109">
        <v>0.21085285164715775</v>
      </c>
    </row>
    <row r="110" spans="1:22" x14ac:dyDescent="0.25">
      <c r="A110" t="str">
        <f t="shared" si="1"/>
        <v>AusztriaKözigazgatás és védelem</v>
      </c>
      <c r="B110" t="s">
        <v>75</v>
      </c>
      <c r="C110">
        <v>51</v>
      </c>
      <c r="D110" s="267" t="s">
        <v>201</v>
      </c>
      <c r="E110" s="3" t="s">
        <v>135</v>
      </c>
      <c r="F110" s="3" t="s">
        <v>135</v>
      </c>
      <c r="G110" s="3" t="s">
        <v>136</v>
      </c>
      <c r="H110">
        <v>15113.328528372291</v>
      </c>
      <c r="I110">
        <v>30759.82333057281</v>
      </c>
      <c r="J110">
        <v>2.0352778855317881</v>
      </c>
      <c r="K110">
        <v>10422.641279999998</v>
      </c>
      <c r="L110">
        <v>20167.161400000001</v>
      </c>
      <c r="M110">
        <v>1.9349376859682159</v>
      </c>
      <c r="N110">
        <v>0.68963241687187216</v>
      </c>
      <c r="O110">
        <v>0.65563319994609504</v>
      </c>
      <c r="P110">
        <v>0.95069950876150033</v>
      </c>
      <c r="Q110">
        <v>5.4428232945106E-2</v>
      </c>
      <c r="R110">
        <v>7.3442795926224227E-2</v>
      </c>
      <c r="S110">
        <v>0.94557176705489399</v>
      </c>
      <c r="T110">
        <v>0.92655720407377573</v>
      </c>
      <c r="U110">
        <v>0.92595786310869344</v>
      </c>
      <c r="V110">
        <v>0.90261420489921107</v>
      </c>
    </row>
    <row r="111" spans="1:22" x14ac:dyDescent="0.25">
      <c r="A111" t="str">
        <f t="shared" si="1"/>
        <v>AusztriaOktatás</v>
      </c>
      <c r="B111" t="s">
        <v>75</v>
      </c>
      <c r="C111">
        <v>52</v>
      </c>
      <c r="D111" s="267" t="s">
        <v>144</v>
      </c>
      <c r="E111" s="3" t="s">
        <v>135</v>
      </c>
      <c r="F111" s="3" t="s">
        <v>135</v>
      </c>
      <c r="G111" s="3" t="s">
        <v>136</v>
      </c>
      <c r="H111">
        <v>11214.997691378381</v>
      </c>
      <c r="I111">
        <v>25927.803120983957</v>
      </c>
      <c r="J111">
        <v>2.311886621333517</v>
      </c>
      <c r="K111">
        <v>9787.6662799999976</v>
      </c>
      <c r="L111">
        <v>21097.377099999998</v>
      </c>
      <c r="M111">
        <v>2.1555063787892044</v>
      </c>
      <c r="N111">
        <v>0.87273011991115645</v>
      </c>
      <c r="O111">
        <v>0.81369705723063801</v>
      </c>
      <c r="P111">
        <v>0.93235816968649143</v>
      </c>
      <c r="Q111">
        <v>4.0494284516514711E-2</v>
      </c>
      <c r="R111">
        <v>4.2859219625353058E-2</v>
      </c>
      <c r="S111">
        <v>0.95950571548348518</v>
      </c>
      <c r="T111">
        <v>0.957140780374647</v>
      </c>
      <c r="U111">
        <v>0.94321982938872029</v>
      </c>
      <c r="V111">
        <v>0.83987017852915169</v>
      </c>
    </row>
    <row r="112" spans="1:22" x14ac:dyDescent="0.25">
      <c r="A112" t="str">
        <f t="shared" si="1"/>
        <v>AusztriaEgészségügy</v>
      </c>
      <c r="B112" t="s">
        <v>75</v>
      </c>
      <c r="C112">
        <v>53</v>
      </c>
      <c r="D112" s="267" t="s">
        <v>191</v>
      </c>
      <c r="E112" s="3" t="s">
        <v>135</v>
      </c>
      <c r="F112" s="3" t="s">
        <v>135</v>
      </c>
      <c r="G112" s="3" t="s">
        <v>136</v>
      </c>
      <c r="H112">
        <v>15674.785005940848</v>
      </c>
      <c r="I112">
        <v>39737.162002483128</v>
      </c>
      <c r="J112">
        <v>2.5351009272167038</v>
      </c>
      <c r="K112">
        <v>10426.797479999997</v>
      </c>
      <c r="L112">
        <v>26610.386399999996</v>
      </c>
      <c r="M112">
        <v>2.5521150143217324</v>
      </c>
      <c r="N112">
        <v>0.66519556574767513</v>
      </c>
      <c r="O112">
        <v>0.66965996208629963</v>
      </c>
      <c r="P112">
        <v>1.0067114042373486</v>
      </c>
      <c r="Q112">
        <v>3.2931690074451792E-2</v>
      </c>
      <c r="R112">
        <v>2.5189912785540874E-2</v>
      </c>
      <c r="S112">
        <v>0.96706830992554826</v>
      </c>
      <c r="T112">
        <v>0.97481008721445905</v>
      </c>
      <c r="U112">
        <v>0.95698755214305431</v>
      </c>
      <c r="V112">
        <v>0.96131941484571215</v>
      </c>
    </row>
    <row r="113" spans="1:22" x14ac:dyDescent="0.25">
      <c r="A113" t="str">
        <f t="shared" si="1"/>
        <v>AusztriaEgyéb szolgáltatás</v>
      </c>
      <c r="B113" t="s">
        <v>75</v>
      </c>
      <c r="C113">
        <v>54</v>
      </c>
      <c r="D113" s="267" t="s">
        <v>192</v>
      </c>
      <c r="E113" s="3" t="s">
        <v>135</v>
      </c>
      <c r="F113" s="3" t="s">
        <v>135</v>
      </c>
      <c r="G113" s="3" t="s">
        <v>136</v>
      </c>
      <c r="H113">
        <v>7340.4032760372229</v>
      </c>
      <c r="I113">
        <v>17010.379553291968</v>
      </c>
      <c r="J113">
        <v>2.3173630812386592</v>
      </c>
      <c r="K113">
        <v>4560.9215199999999</v>
      </c>
      <c r="L113">
        <v>10889.1831</v>
      </c>
      <c r="M113">
        <v>2.3874962663247055</v>
      </c>
      <c r="N113">
        <v>0.62134481560286303</v>
      </c>
      <c r="O113">
        <v>0.64014933152344911</v>
      </c>
      <c r="P113">
        <v>1.0302642195579292</v>
      </c>
      <c r="Q113">
        <v>0.14809903286413559</v>
      </c>
      <c r="R113">
        <v>0.16335794752735272</v>
      </c>
      <c r="S113">
        <v>0.85190096713586438</v>
      </c>
      <c r="T113">
        <v>0.83664205247264722</v>
      </c>
      <c r="U113">
        <v>0.81088274613418188</v>
      </c>
      <c r="V113">
        <v>0.78932065939602969</v>
      </c>
    </row>
    <row r="114" spans="1:22" x14ac:dyDescent="0.25">
      <c r="A114" t="str">
        <f t="shared" si="1"/>
        <v>AusztriaHáztartási</v>
      </c>
      <c r="B114" t="s">
        <v>75</v>
      </c>
      <c r="C114">
        <v>55</v>
      </c>
      <c r="D114" s="267" t="s">
        <v>193</v>
      </c>
      <c r="E114" s="3" t="s">
        <v>135</v>
      </c>
      <c r="F114" s="3" t="s">
        <v>135</v>
      </c>
      <c r="G114" s="3" t="s">
        <v>136</v>
      </c>
      <c r="H114">
        <v>176.57635999999997</v>
      </c>
      <c r="I114">
        <v>230.69765000000001</v>
      </c>
      <c r="J114">
        <v>1.3065035999156402</v>
      </c>
      <c r="K114">
        <v>175.57635999999997</v>
      </c>
      <c r="L114">
        <v>229.69765000000001</v>
      </c>
      <c r="M114">
        <v>1.3082492996209742</v>
      </c>
      <c r="N114">
        <v>0.99433672774770077</v>
      </c>
      <c r="O114">
        <v>0.99566532212183345</v>
      </c>
      <c r="P114">
        <v>1.0013361614200273</v>
      </c>
      <c r="Q114">
        <v>5.9980745880783368E-3</v>
      </c>
      <c r="R114">
        <v>4.8589430501786999E-3</v>
      </c>
      <c r="S114">
        <v>0.99400192541192167</v>
      </c>
      <c r="T114">
        <v>0.99514105694982125</v>
      </c>
      <c r="U114">
        <v>0.99400177378891763</v>
      </c>
      <c r="V114">
        <v>0.99511917621531398</v>
      </c>
    </row>
    <row r="115" spans="1:22" x14ac:dyDescent="0.25">
      <c r="A115" t="str">
        <f t="shared" si="1"/>
        <v>AusztriaTerületen kívüli</v>
      </c>
      <c r="B115" t="s">
        <v>75</v>
      </c>
      <c r="C115">
        <v>56</v>
      </c>
      <c r="D115" s="267" t="s">
        <v>194</v>
      </c>
      <c r="E115" s="3">
        <v>0</v>
      </c>
      <c r="F115" s="3">
        <v>0</v>
      </c>
      <c r="G115" s="3" t="s">
        <v>136</v>
      </c>
      <c r="H115">
        <v>2</v>
      </c>
      <c r="I115">
        <v>2</v>
      </c>
      <c r="J115">
        <v>1</v>
      </c>
      <c r="K115">
        <v>1</v>
      </c>
      <c r="L115">
        <v>1</v>
      </c>
      <c r="M115">
        <v>1</v>
      </c>
      <c r="N115">
        <v>0.5</v>
      </c>
      <c r="O115">
        <v>0.5</v>
      </c>
      <c r="P115">
        <v>1</v>
      </c>
      <c r="Q115">
        <v>1</v>
      </c>
      <c r="R115">
        <v>1</v>
      </c>
      <c r="S115">
        <v>0</v>
      </c>
      <c r="T115">
        <v>0</v>
      </c>
      <c r="U115">
        <v>0</v>
      </c>
      <c r="V115">
        <v>0</v>
      </c>
    </row>
    <row r="116" spans="1:22" x14ac:dyDescent="0.25">
      <c r="A116" t="str">
        <f>CONCATENATE(B116,D116)</f>
        <v>BelgiumNövényterm.</v>
      </c>
      <c r="B116" t="s">
        <v>19</v>
      </c>
      <c r="C116">
        <v>1</v>
      </c>
      <c r="D116" s="267" t="s">
        <v>147</v>
      </c>
      <c r="E116" s="3" t="s">
        <v>2289</v>
      </c>
      <c r="F116" s="3" t="s">
        <v>1</v>
      </c>
      <c r="G116" s="3" t="s">
        <v>0</v>
      </c>
      <c r="H116">
        <v>6566.796039291472</v>
      </c>
      <c r="I116">
        <v>11567.957916532179</v>
      </c>
      <c r="J116">
        <v>1.7615832511497205</v>
      </c>
      <c r="K116">
        <v>2639.0022800000002</v>
      </c>
      <c r="L116">
        <v>3184.3235380039564</v>
      </c>
      <c r="M116">
        <v>1.2066391765315019</v>
      </c>
      <c r="N116">
        <v>0.40187060237746269</v>
      </c>
      <c r="O116">
        <v>0.27527101680177507</v>
      </c>
      <c r="P116">
        <v>0.68497425582581639</v>
      </c>
      <c r="Q116">
        <v>0.48824573325292142</v>
      </c>
      <c r="R116">
        <v>0.62366478865149277</v>
      </c>
      <c r="S116">
        <v>0.51175426674707858</v>
      </c>
      <c r="T116">
        <v>0.37633521134850711</v>
      </c>
      <c r="U116">
        <v>0.25232507066974319</v>
      </c>
      <c r="V116">
        <v>0.14385593972201144</v>
      </c>
    </row>
    <row r="117" spans="1:22" x14ac:dyDescent="0.25">
      <c r="A117" t="str">
        <f t="shared" ref="A117:A171" si="2">CONCATENATE(B117,D117)</f>
        <v>BelgiumErdőgazd.</v>
      </c>
      <c r="B117" t="s">
        <v>19</v>
      </c>
      <c r="C117">
        <v>2</v>
      </c>
      <c r="D117" s="267" t="s">
        <v>148</v>
      </c>
      <c r="E117" s="3" t="s">
        <v>2289</v>
      </c>
      <c r="F117" s="3" t="s">
        <v>1</v>
      </c>
      <c r="G117" s="3" t="s">
        <v>0</v>
      </c>
      <c r="H117">
        <v>123.30060050141367</v>
      </c>
      <c r="I117">
        <v>524.35056557633129</v>
      </c>
      <c r="J117">
        <v>4.2526197232131038</v>
      </c>
      <c r="K117">
        <v>91.898199999999989</v>
      </c>
      <c r="L117">
        <v>109.24831000179825</v>
      </c>
      <c r="M117">
        <v>1.1887970602449043</v>
      </c>
      <c r="N117">
        <v>0.74531834902901672</v>
      </c>
      <c r="O117">
        <v>0.20834975143341319</v>
      </c>
      <c r="P117">
        <v>0.27954464250725392</v>
      </c>
      <c r="Q117">
        <v>0.54188863626393358</v>
      </c>
      <c r="R117">
        <v>0.64491301903215914</v>
      </c>
      <c r="S117">
        <v>0.45811136373606631</v>
      </c>
      <c r="T117">
        <v>0.35508698096784069</v>
      </c>
      <c r="U117">
        <v>5.0764635987988797E-2</v>
      </c>
      <c r="V117">
        <v>0.12905514144653082</v>
      </c>
    </row>
    <row r="118" spans="1:22" x14ac:dyDescent="0.25">
      <c r="A118" t="str">
        <f t="shared" si="2"/>
        <v>BelgiumHalászat</v>
      </c>
      <c r="B118" t="s">
        <v>19</v>
      </c>
      <c r="C118">
        <v>3</v>
      </c>
      <c r="D118" s="267" t="s">
        <v>149</v>
      </c>
      <c r="E118" s="3" t="s">
        <v>135</v>
      </c>
      <c r="F118" s="3" t="s">
        <v>2289</v>
      </c>
      <c r="G118" s="3" t="s">
        <v>0</v>
      </c>
      <c r="H118">
        <v>120.160360494382</v>
      </c>
      <c r="I118">
        <v>121.52227101482246</v>
      </c>
      <c r="J118">
        <v>1.0113341081437928</v>
      </c>
      <c r="K118">
        <v>54.584759999999989</v>
      </c>
      <c r="L118">
        <v>51.856851994245631</v>
      </c>
      <c r="M118">
        <v>0.95002436566993498</v>
      </c>
      <c r="N118">
        <v>0.45426594740078241</v>
      </c>
      <c r="O118">
        <v>0.42672714689409058</v>
      </c>
      <c r="P118">
        <v>0.93937736107171743</v>
      </c>
      <c r="Q118">
        <v>0.23853432823043297</v>
      </c>
      <c r="R118">
        <v>0.45801376494847695</v>
      </c>
      <c r="S118">
        <v>0.76146567176956692</v>
      </c>
      <c r="T118">
        <v>0.5419862350515231</v>
      </c>
      <c r="U118">
        <v>0.62396892341061494</v>
      </c>
      <c r="V118">
        <v>0.34697177788099265</v>
      </c>
    </row>
    <row r="119" spans="1:22" x14ac:dyDescent="0.25">
      <c r="A119" t="str">
        <f t="shared" si="2"/>
        <v>BelgiumBányászat</v>
      </c>
      <c r="B119" t="s">
        <v>19</v>
      </c>
      <c r="C119">
        <v>4</v>
      </c>
      <c r="D119" s="267" t="s">
        <v>150</v>
      </c>
      <c r="E119" s="3" t="s">
        <v>1</v>
      </c>
      <c r="F119" s="3" t="s">
        <v>1</v>
      </c>
      <c r="G119" s="3" t="s">
        <v>136</v>
      </c>
      <c r="H119">
        <v>733.52312419813097</v>
      </c>
      <c r="I119">
        <v>803.07825151027077</v>
      </c>
      <c r="J119">
        <v>1.0948233600517716</v>
      </c>
      <c r="K119">
        <v>322.70584000000002</v>
      </c>
      <c r="L119">
        <v>291.34005000000002</v>
      </c>
      <c r="M119">
        <v>0.90280377324438876</v>
      </c>
      <c r="N119">
        <v>0.4399395593053374</v>
      </c>
      <c r="O119">
        <v>0.36277915564530017</v>
      </c>
      <c r="P119">
        <v>0.82461135392808693</v>
      </c>
      <c r="Q119">
        <v>0.82188120616488436</v>
      </c>
      <c r="R119">
        <v>0.95180342572724319</v>
      </c>
      <c r="S119">
        <v>0.17811879383511556</v>
      </c>
      <c r="T119">
        <v>4.8196574272756691E-2</v>
      </c>
      <c r="U119">
        <v>1.2215630762037098E-2</v>
      </c>
      <c r="V119">
        <v>9.442970696242255E-3</v>
      </c>
    </row>
    <row r="120" spans="1:22" x14ac:dyDescent="0.25">
      <c r="A120" t="str">
        <f t="shared" si="2"/>
        <v>BelgiumÉlelmiszergy.</v>
      </c>
      <c r="B120" t="s">
        <v>19</v>
      </c>
      <c r="C120">
        <v>5</v>
      </c>
      <c r="D120" s="267" t="s">
        <v>151</v>
      </c>
      <c r="E120" s="3" t="s">
        <v>2289</v>
      </c>
      <c r="F120" s="3" t="s">
        <v>2289</v>
      </c>
      <c r="G120" s="3" t="s">
        <v>136</v>
      </c>
      <c r="H120">
        <v>22909.620980905907</v>
      </c>
      <c r="I120">
        <v>51912.732929067541</v>
      </c>
      <c r="J120">
        <v>2.2659795625747963</v>
      </c>
      <c r="K120">
        <v>5051.9072799999922</v>
      </c>
      <c r="L120">
        <v>10108.689349999988</v>
      </c>
      <c r="M120">
        <v>2.0009649405125272</v>
      </c>
      <c r="N120">
        <v>0.22051465994179997</v>
      </c>
      <c r="O120">
        <v>0.19472466155484988</v>
      </c>
      <c r="P120">
        <v>0.88304633173251701</v>
      </c>
      <c r="Q120">
        <v>0.27605740661196448</v>
      </c>
      <c r="R120">
        <v>0.32964745256589351</v>
      </c>
      <c r="S120">
        <v>0.72394259338803546</v>
      </c>
      <c r="T120">
        <v>0.67035254743410655</v>
      </c>
      <c r="U120">
        <v>0.33546241739395821</v>
      </c>
      <c r="V120">
        <v>0.23763782404785966</v>
      </c>
    </row>
    <row r="121" spans="1:22" x14ac:dyDescent="0.25">
      <c r="A121" t="str">
        <f t="shared" si="2"/>
        <v>BelgiumTextilgy.</v>
      </c>
      <c r="B121" t="s">
        <v>19</v>
      </c>
      <c r="C121">
        <v>6</v>
      </c>
      <c r="D121" s="267" t="s">
        <v>152</v>
      </c>
      <c r="E121" s="3" t="s">
        <v>2289</v>
      </c>
      <c r="F121" s="3" t="s">
        <v>2289</v>
      </c>
      <c r="G121" s="3" t="s">
        <v>136</v>
      </c>
      <c r="H121">
        <v>8543.5772014249706</v>
      </c>
      <c r="I121">
        <v>6599.9881172840887</v>
      </c>
      <c r="J121">
        <v>0.77250874682601178</v>
      </c>
      <c r="K121">
        <v>2171.7530400000019</v>
      </c>
      <c r="L121">
        <v>1840.5038999999988</v>
      </c>
      <c r="M121">
        <v>0.84747384536871517</v>
      </c>
      <c r="N121">
        <v>0.25419715756039268</v>
      </c>
      <c r="O121">
        <v>0.2788647293439932</v>
      </c>
      <c r="P121">
        <v>1.0970410999884606</v>
      </c>
      <c r="Q121">
        <v>0.20825126256444576</v>
      </c>
      <c r="R121">
        <v>0.21051724576420699</v>
      </c>
      <c r="S121">
        <v>0.79174873743555418</v>
      </c>
      <c r="T121">
        <v>0.78948275423579295</v>
      </c>
      <c r="U121">
        <v>0.29173092447909094</v>
      </c>
      <c r="V121">
        <v>0.32244917723822192</v>
      </c>
    </row>
    <row r="122" spans="1:22" x14ac:dyDescent="0.25">
      <c r="A122" t="str">
        <f t="shared" si="2"/>
        <v>BelgiumFafeldolg.</v>
      </c>
      <c r="B122" t="s">
        <v>19</v>
      </c>
      <c r="C122">
        <v>7</v>
      </c>
      <c r="D122" s="267" t="s">
        <v>153</v>
      </c>
      <c r="E122" s="3" t="s">
        <v>2289</v>
      </c>
      <c r="F122" s="3" t="s">
        <v>2289</v>
      </c>
      <c r="G122" s="3" t="s">
        <v>136</v>
      </c>
      <c r="H122">
        <v>2288.0343272491432</v>
      </c>
      <c r="I122">
        <v>4022.5082035509158</v>
      </c>
      <c r="J122">
        <v>1.7580628732904962</v>
      </c>
      <c r="K122">
        <v>622.32168000000013</v>
      </c>
      <c r="L122">
        <v>951.82828687966798</v>
      </c>
      <c r="M122">
        <v>1.5294795561029912</v>
      </c>
      <c r="N122">
        <v>0.27198966055207952</v>
      </c>
      <c r="O122">
        <v>0.23662556760963979</v>
      </c>
      <c r="P122">
        <v>0.8699800100097248</v>
      </c>
      <c r="Q122">
        <v>0.5274786941834958</v>
      </c>
      <c r="R122">
        <v>0.56644938887876062</v>
      </c>
      <c r="S122">
        <v>0.47252130581650414</v>
      </c>
      <c r="T122">
        <v>0.43355061112123944</v>
      </c>
      <c r="U122">
        <v>5.4933919003150915E-2</v>
      </c>
      <c r="V122">
        <v>7.1095925059547357E-2</v>
      </c>
    </row>
    <row r="123" spans="1:22" x14ac:dyDescent="0.25">
      <c r="A123" t="str">
        <f t="shared" si="2"/>
        <v>BelgiumPapírgy.</v>
      </c>
      <c r="B123" t="s">
        <v>19</v>
      </c>
      <c r="C123">
        <v>8</v>
      </c>
      <c r="D123" s="267" t="s">
        <v>154</v>
      </c>
      <c r="E123" s="3" t="s">
        <v>2289</v>
      </c>
      <c r="F123" s="3" t="s">
        <v>2289</v>
      </c>
      <c r="G123" s="3" t="s">
        <v>136</v>
      </c>
      <c r="H123">
        <v>3958.5495583918296</v>
      </c>
      <c r="I123">
        <v>5908.1926421998578</v>
      </c>
      <c r="J123">
        <v>1.4925145069044117</v>
      </c>
      <c r="K123">
        <v>1152.1910000000012</v>
      </c>
      <c r="L123">
        <v>1311.8094772340207</v>
      </c>
      <c r="M123">
        <v>1.1385347370653125</v>
      </c>
      <c r="N123">
        <v>0.29106393213075793</v>
      </c>
      <c r="O123">
        <v>0.22203227901952455</v>
      </c>
      <c r="P123">
        <v>0.76282993016042433</v>
      </c>
      <c r="Q123">
        <v>0.53986839812370424</v>
      </c>
      <c r="R123">
        <v>0.56220835985716355</v>
      </c>
      <c r="S123">
        <v>0.4601316018762957</v>
      </c>
      <c r="T123">
        <v>0.43779164014283634</v>
      </c>
      <c r="U123">
        <v>8.5700535435159153E-2</v>
      </c>
      <c r="V123">
        <v>5.7690503731576318E-2</v>
      </c>
    </row>
    <row r="124" spans="1:22" x14ac:dyDescent="0.25">
      <c r="A124" t="str">
        <f t="shared" si="2"/>
        <v>BelgiumNyomdai tev.</v>
      </c>
      <c r="B124" t="s">
        <v>19</v>
      </c>
      <c r="C124">
        <v>9</v>
      </c>
      <c r="D124" s="267" t="s">
        <v>155</v>
      </c>
      <c r="E124" s="3" t="s">
        <v>1</v>
      </c>
      <c r="F124" s="3" t="s">
        <v>1</v>
      </c>
      <c r="G124" s="3" t="s">
        <v>136</v>
      </c>
      <c r="H124">
        <v>3464.9777261326185</v>
      </c>
      <c r="I124">
        <v>4212.2667969717322</v>
      </c>
      <c r="J124">
        <v>1.2156692278865495</v>
      </c>
      <c r="K124">
        <v>1220.8144800000005</v>
      </c>
      <c r="L124">
        <v>1413.016535585781</v>
      </c>
      <c r="M124">
        <v>1.1574375621640567</v>
      </c>
      <c r="N124">
        <v>0.35232967611673327</v>
      </c>
      <c r="O124">
        <v>0.3354527630115029</v>
      </c>
      <c r="P124">
        <v>0.95209908716392444</v>
      </c>
      <c r="Q124">
        <v>0.84484397375287434</v>
      </c>
      <c r="R124">
        <v>0.81328340004654009</v>
      </c>
      <c r="S124">
        <v>0.15515602624712563</v>
      </c>
      <c r="T124">
        <v>0.18671659995345999</v>
      </c>
      <c r="U124">
        <v>6.9772999998631471E-2</v>
      </c>
      <c r="V124">
        <v>2.7160873034859319E-2</v>
      </c>
    </row>
    <row r="125" spans="1:22" x14ac:dyDescent="0.25">
      <c r="A125" t="str">
        <f t="shared" si="2"/>
        <v>BelgiumKokszgy.</v>
      </c>
      <c r="B125" t="s">
        <v>19</v>
      </c>
      <c r="C125">
        <v>10</v>
      </c>
      <c r="D125" s="267" t="s">
        <v>156</v>
      </c>
      <c r="E125" s="3" t="s">
        <v>2289</v>
      </c>
      <c r="F125" s="3" t="s">
        <v>2289</v>
      </c>
      <c r="G125" s="3" t="s">
        <v>136</v>
      </c>
      <c r="H125">
        <v>13210.435285652989</v>
      </c>
      <c r="I125">
        <v>47951.812237064521</v>
      </c>
      <c r="J125">
        <v>3.6298434684542094</v>
      </c>
      <c r="K125">
        <v>1019.2849599999986</v>
      </c>
      <c r="L125">
        <v>1290.5048999999922</v>
      </c>
      <c r="M125">
        <v>1.2660884351712538</v>
      </c>
      <c r="N125">
        <v>7.7157560516342635E-2</v>
      </c>
      <c r="O125">
        <v>2.6912536561078955E-2</v>
      </c>
      <c r="P125">
        <v>0.34879973370047967</v>
      </c>
      <c r="Q125">
        <v>0.33819345756078228</v>
      </c>
      <c r="R125">
        <v>0.32378136795966189</v>
      </c>
      <c r="S125">
        <v>0.66180654243921777</v>
      </c>
      <c r="T125">
        <v>0.67621863204033816</v>
      </c>
      <c r="U125">
        <v>0.15648720110110262</v>
      </c>
      <c r="V125">
        <v>7.5244595080111568E-2</v>
      </c>
    </row>
    <row r="126" spans="1:22" x14ac:dyDescent="0.25">
      <c r="A126" t="str">
        <f t="shared" si="2"/>
        <v>BelgiumVegyi a. gy.</v>
      </c>
      <c r="B126" t="s">
        <v>19</v>
      </c>
      <c r="C126">
        <v>11</v>
      </c>
      <c r="D126" s="267" t="s">
        <v>157</v>
      </c>
      <c r="E126" s="3" t="s">
        <v>2289</v>
      </c>
      <c r="F126" s="3" t="s">
        <v>2289</v>
      </c>
      <c r="G126" s="3" t="s">
        <v>136</v>
      </c>
      <c r="H126">
        <v>21649.276228139035</v>
      </c>
      <c r="I126">
        <v>43897.360268271288</v>
      </c>
      <c r="J126">
        <v>2.0276594841177604</v>
      </c>
      <c r="K126">
        <v>6542.9671199999984</v>
      </c>
      <c r="L126">
        <v>10090.62175</v>
      </c>
      <c r="M126">
        <v>1.5422088427062128</v>
      </c>
      <c r="N126">
        <v>0.30222567493945407</v>
      </c>
      <c r="O126">
        <v>0.22986853169149291</v>
      </c>
      <c r="P126">
        <v>0.76058571707232769</v>
      </c>
      <c r="Q126">
        <v>0.44570111930631223</v>
      </c>
      <c r="R126">
        <v>0.40780203000228538</v>
      </c>
      <c r="S126">
        <v>0.55429888069368771</v>
      </c>
      <c r="T126">
        <v>0.59219796999771457</v>
      </c>
      <c r="U126">
        <v>4.9426308822773594E-2</v>
      </c>
      <c r="V126">
        <v>2.7277721745659272E-2</v>
      </c>
    </row>
    <row r="127" spans="1:22" x14ac:dyDescent="0.25">
      <c r="A127" t="str">
        <f t="shared" si="2"/>
        <v>BelgiumGyógyszergy.</v>
      </c>
      <c r="B127" t="s">
        <v>19</v>
      </c>
      <c r="C127">
        <v>12</v>
      </c>
      <c r="D127" s="267" t="s">
        <v>158</v>
      </c>
      <c r="E127" s="3" t="s">
        <v>2289</v>
      </c>
      <c r="F127" s="3" t="s">
        <v>2289</v>
      </c>
      <c r="G127" s="3" t="s">
        <v>136</v>
      </c>
      <c r="H127">
        <v>5936.2542621602752</v>
      </c>
      <c r="I127">
        <v>19415.363303954568</v>
      </c>
      <c r="J127">
        <v>3.2706421333255156</v>
      </c>
      <c r="K127">
        <v>2564.8372000000004</v>
      </c>
      <c r="L127">
        <v>8237.6299500000005</v>
      </c>
      <c r="M127">
        <v>3.2117554868589706</v>
      </c>
      <c r="N127">
        <v>0.43206323158176602</v>
      </c>
      <c r="O127">
        <v>0.42428410022706814</v>
      </c>
      <c r="P127">
        <v>0.98199538681822385</v>
      </c>
      <c r="Q127">
        <v>0.3264041639829553</v>
      </c>
      <c r="R127">
        <v>0.28563668472119047</v>
      </c>
      <c r="S127">
        <v>0.67359583601704465</v>
      </c>
      <c r="T127">
        <v>0.71436331527880959</v>
      </c>
      <c r="U127">
        <v>0.25188441736019279</v>
      </c>
      <c r="V127">
        <v>0.1082235112387305</v>
      </c>
    </row>
    <row r="128" spans="1:22" x14ac:dyDescent="0.25">
      <c r="A128" t="str">
        <f t="shared" si="2"/>
        <v>BelgiumGumigy.</v>
      </c>
      <c r="B128" t="s">
        <v>19</v>
      </c>
      <c r="C128">
        <v>13</v>
      </c>
      <c r="D128" s="267" t="s">
        <v>159</v>
      </c>
      <c r="E128" s="3" t="s">
        <v>2289</v>
      </c>
      <c r="F128" s="3" t="s">
        <v>2289</v>
      </c>
      <c r="G128" s="3" t="s">
        <v>136</v>
      </c>
      <c r="H128">
        <v>4639.0581074788934</v>
      </c>
      <c r="I128">
        <v>7159.6100054412291</v>
      </c>
      <c r="J128">
        <v>1.5433326851195954</v>
      </c>
      <c r="K128">
        <v>1482.65508</v>
      </c>
      <c r="L128">
        <v>2558.6911458693553</v>
      </c>
      <c r="M128">
        <v>1.7257494210112276</v>
      </c>
      <c r="N128">
        <v>0.31960261019574776</v>
      </c>
      <c r="O128">
        <v>0.35737856446437399</v>
      </c>
      <c r="P128">
        <v>1.1181966387742877</v>
      </c>
      <c r="Q128">
        <v>0.42347938059073242</v>
      </c>
      <c r="R128">
        <v>0.46747951728253517</v>
      </c>
      <c r="S128">
        <v>0.5765206194092678</v>
      </c>
      <c r="T128">
        <v>0.53252048271746477</v>
      </c>
      <c r="U128">
        <v>5.422236754085636E-2</v>
      </c>
      <c r="V128">
        <v>5.9227980731655659E-2</v>
      </c>
    </row>
    <row r="129" spans="1:22" x14ac:dyDescent="0.25">
      <c r="A129" t="str">
        <f t="shared" si="2"/>
        <v>BelgiumNemfémgy.</v>
      </c>
      <c r="B129" t="s">
        <v>19</v>
      </c>
      <c r="C129">
        <v>14</v>
      </c>
      <c r="D129" s="267" t="s">
        <v>160</v>
      </c>
      <c r="E129" s="3" t="s">
        <v>2289</v>
      </c>
      <c r="F129" s="3" t="s">
        <v>2289</v>
      </c>
      <c r="G129" s="3" t="s">
        <v>136</v>
      </c>
      <c r="H129">
        <v>6053.9208926616229</v>
      </c>
      <c r="I129">
        <v>9616.9772519464641</v>
      </c>
      <c r="J129">
        <v>1.5885535048209614</v>
      </c>
      <c r="K129">
        <v>2098.1421199999995</v>
      </c>
      <c r="L129">
        <v>2937.9498711478518</v>
      </c>
      <c r="M129">
        <v>1.4002625671266979</v>
      </c>
      <c r="N129">
        <v>0.3465757411107408</v>
      </c>
      <c r="O129">
        <v>0.3054961859822653</v>
      </c>
      <c r="P129">
        <v>0.88147019466273202</v>
      </c>
      <c r="Q129">
        <v>0.51573559508248479</v>
      </c>
      <c r="R129">
        <v>0.58463840065860273</v>
      </c>
      <c r="S129">
        <v>0.48426440491751538</v>
      </c>
      <c r="T129">
        <v>0.41536159934139721</v>
      </c>
      <c r="U129">
        <v>6.4555254464721906E-2</v>
      </c>
      <c r="V129">
        <v>6.0148072469885662E-2</v>
      </c>
    </row>
    <row r="130" spans="1:22" x14ac:dyDescent="0.25">
      <c r="A130" t="str">
        <f t="shared" si="2"/>
        <v>BelgiumFémalapa. Gy.</v>
      </c>
      <c r="B130" t="s">
        <v>19</v>
      </c>
      <c r="C130">
        <v>15</v>
      </c>
      <c r="D130" s="267" t="s">
        <v>161</v>
      </c>
      <c r="E130" s="3" t="s">
        <v>2289</v>
      </c>
      <c r="F130" s="3" t="s">
        <v>2289</v>
      </c>
      <c r="G130" s="3" t="s">
        <v>136</v>
      </c>
      <c r="H130">
        <v>13083.809694273721</v>
      </c>
      <c r="I130">
        <v>24997.989398789101</v>
      </c>
      <c r="J130">
        <v>1.9106047843029814</v>
      </c>
      <c r="K130">
        <v>2968.2656800000022</v>
      </c>
      <c r="L130">
        <v>3321.4924930761567</v>
      </c>
      <c r="M130">
        <v>1.1190010771125294</v>
      </c>
      <c r="N130">
        <v>0.22686554981758086</v>
      </c>
      <c r="O130">
        <v>0.1328703856973813</v>
      </c>
      <c r="P130">
        <v>0.58567898830042886</v>
      </c>
      <c r="Q130">
        <v>0.47386544320613977</v>
      </c>
      <c r="R130">
        <v>0.4439872279249063</v>
      </c>
      <c r="S130">
        <v>0.52613455679386023</v>
      </c>
      <c r="T130">
        <v>0.55601277207509381</v>
      </c>
      <c r="U130">
        <v>6.230369137850719E-3</v>
      </c>
      <c r="V130">
        <v>7.6278804652209807E-3</v>
      </c>
    </row>
    <row r="131" spans="1:22" x14ac:dyDescent="0.25">
      <c r="A131" t="str">
        <f t="shared" si="2"/>
        <v>BelgiumFémfeldolg.</v>
      </c>
      <c r="B131" t="s">
        <v>19</v>
      </c>
      <c r="C131">
        <v>16</v>
      </c>
      <c r="D131" s="267" t="s">
        <v>162</v>
      </c>
      <c r="E131" s="3" t="s">
        <v>2289</v>
      </c>
      <c r="F131" s="3" t="s">
        <v>2289</v>
      </c>
      <c r="G131" s="3" t="s">
        <v>136</v>
      </c>
      <c r="H131">
        <v>8942.8491760920551</v>
      </c>
      <c r="I131">
        <v>15307.462295714857</v>
      </c>
      <c r="J131">
        <v>1.7116985866918177</v>
      </c>
      <c r="K131">
        <v>3102.8342000000016</v>
      </c>
      <c r="L131">
        <v>4927.4182496736876</v>
      </c>
      <c r="M131">
        <v>1.588037881519317</v>
      </c>
      <c r="N131">
        <v>0.34696259982726357</v>
      </c>
      <c r="O131">
        <v>0.32189648123798159</v>
      </c>
      <c r="P131">
        <v>0.92775556039249985</v>
      </c>
      <c r="Q131">
        <v>0.45281577402598139</v>
      </c>
      <c r="R131">
        <v>0.46249345052003005</v>
      </c>
      <c r="S131">
        <v>0.54718422597401861</v>
      </c>
      <c r="T131">
        <v>0.53750654947997001</v>
      </c>
      <c r="U131">
        <v>3.0708286483477825E-2</v>
      </c>
      <c r="V131">
        <v>2.6836506475139178E-2</v>
      </c>
    </row>
    <row r="132" spans="1:22" x14ac:dyDescent="0.25">
      <c r="A132" t="str">
        <f t="shared" si="2"/>
        <v>BelgiumSzámítógép gy.</v>
      </c>
      <c r="B132" t="s">
        <v>19</v>
      </c>
      <c r="C132">
        <v>17</v>
      </c>
      <c r="D132" s="267" t="s">
        <v>163</v>
      </c>
      <c r="E132" s="3" t="s">
        <v>2289</v>
      </c>
      <c r="F132" s="3" t="s">
        <v>2289</v>
      </c>
      <c r="G132" s="3" t="s">
        <v>136</v>
      </c>
      <c r="H132">
        <v>6685.4785903279426</v>
      </c>
      <c r="I132">
        <v>4232.0695881895135</v>
      </c>
      <c r="J132">
        <v>0.63302417785200293</v>
      </c>
      <c r="K132">
        <v>2228.1850000000009</v>
      </c>
      <c r="L132">
        <v>1608.4149500000001</v>
      </c>
      <c r="M132">
        <v>0.72184982395985942</v>
      </c>
      <c r="N132">
        <v>0.33328728375909761</v>
      </c>
      <c r="O132">
        <v>0.38005399402897877</v>
      </c>
      <c r="P132">
        <v>1.1403195157715182</v>
      </c>
      <c r="Q132">
        <v>0.27635859141026109</v>
      </c>
      <c r="R132">
        <v>0.35381328501113091</v>
      </c>
      <c r="S132">
        <v>0.7236414085897388</v>
      </c>
      <c r="T132">
        <v>0.64618671498886904</v>
      </c>
      <c r="U132">
        <v>0.11666161108027361</v>
      </c>
      <c r="V132">
        <v>8.5495097927008379E-2</v>
      </c>
    </row>
    <row r="133" spans="1:22" x14ac:dyDescent="0.25">
      <c r="A133" t="str">
        <f t="shared" si="2"/>
        <v>BelgiumVillamos b. gy.</v>
      </c>
      <c r="B133" t="s">
        <v>19</v>
      </c>
      <c r="C133">
        <v>18</v>
      </c>
      <c r="D133" s="267" t="s">
        <v>164</v>
      </c>
      <c r="E133" s="3" t="s">
        <v>2289</v>
      </c>
      <c r="F133" s="3" t="s">
        <v>2289</v>
      </c>
      <c r="G133" s="3" t="s">
        <v>136</v>
      </c>
      <c r="H133">
        <v>4378.8799437272937</v>
      </c>
      <c r="I133">
        <v>4946.005577797654</v>
      </c>
      <c r="J133">
        <v>1.1295138577349586</v>
      </c>
      <c r="K133">
        <v>1602.1689200000001</v>
      </c>
      <c r="L133">
        <v>1805.2986500000006</v>
      </c>
      <c r="M133">
        <v>1.1267842157367529</v>
      </c>
      <c r="N133">
        <v>0.36588555534505868</v>
      </c>
      <c r="O133">
        <v>0.36500133726170603</v>
      </c>
      <c r="P133">
        <v>0.99758334793370362</v>
      </c>
      <c r="Q133">
        <v>0.3940093431857899</v>
      </c>
      <c r="R133">
        <v>0.34170558858052391</v>
      </c>
      <c r="S133">
        <v>0.60599065681421005</v>
      </c>
      <c r="T133">
        <v>0.65829441141947609</v>
      </c>
      <c r="U133">
        <v>0.11246776900786094</v>
      </c>
      <c r="V133">
        <v>0.11241008675920143</v>
      </c>
    </row>
    <row r="134" spans="1:22" x14ac:dyDescent="0.25">
      <c r="A134" t="str">
        <f t="shared" si="2"/>
        <v>BelgiumEgyéb gépgy.</v>
      </c>
      <c r="B134" t="s">
        <v>19</v>
      </c>
      <c r="C134">
        <v>19</v>
      </c>
      <c r="D134" s="267" t="s">
        <v>165</v>
      </c>
      <c r="E134" s="3" t="s">
        <v>2289</v>
      </c>
      <c r="F134" s="3" t="s">
        <v>2289</v>
      </c>
      <c r="G134" s="3" t="s">
        <v>136</v>
      </c>
      <c r="H134">
        <v>7243.6100490118306</v>
      </c>
      <c r="I134">
        <v>12512.211946015897</v>
      </c>
      <c r="J134">
        <v>1.727344771647779</v>
      </c>
      <c r="K134">
        <v>2488.1783999999989</v>
      </c>
      <c r="L134">
        <v>4605.9095000000034</v>
      </c>
      <c r="M134">
        <v>1.8511170662039367</v>
      </c>
      <c r="N134">
        <v>0.34349977195962322</v>
      </c>
      <c r="O134">
        <v>0.36811312978650462</v>
      </c>
      <c r="P134">
        <v>1.0716546555081108</v>
      </c>
      <c r="Q134">
        <v>0.21785619895891534</v>
      </c>
      <c r="R134">
        <v>0.26266905161163567</v>
      </c>
      <c r="S134">
        <v>0.78214380104108483</v>
      </c>
      <c r="T134">
        <v>0.73733094838836433</v>
      </c>
      <c r="U134">
        <v>3.0328990384858354E-2</v>
      </c>
      <c r="V134">
        <v>2.4737784481525433E-2</v>
      </c>
    </row>
    <row r="135" spans="1:22" x14ac:dyDescent="0.25">
      <c r="A135" t="str">
        <f t="shared" si="2"/>
        <v>BelgiumKözúti jármű gy.</v>
      </c>
      <c r="B135" t="s">
        <v>19</v>
      </c>
      <c r="C135">
        <v>20</v>
      </c>
      <c r="D135" s="267" t="s">
        <v>166</v>
      </c>
      <c r="E135" s="3" t="s">
        <v>2289</v>
      </c>
      <c r="F135" s="3" t="s">
        <v>2289</v>
      </c>
      <c r="G135" s="3" t="s">
        <v>136</v>
      </c>
      <c r="H135">
        <v>16345.688250421063</v>
      </c>
      <c r="I135">
        <v>22193.46808417618</v>
      </c>
      <c r="J135">
        <v>1.3577567211710697</v>
      </c>
      <c r="K135">
        <v>3227.7972800000007</v>
      </c>
      <c r="L135">
        <v>3779.4678192948995</v>
      </c>
      <c r="M135">
        <v>1.1709123874393061</v>
      </c>
      <c r="N135">
        <v>0.19747087002695363</v>
      </c>
      <c r="O135">
        <v>0.17029640455290712</v>
      </c>
      <c r="P135">
        <v>0.86238747279364625</v>
      </c>
      <c r="Q135">
        <v>0.21260492773834974</v>
      </c>
      <c r="R135">
        <v>0.23251288938316533</v>
      </c>
      <c r="S135">
        <v>0.78739507226165018</v>
      </c>
      <c r="T135">
        <v>0.76748711061683483</v>
      </c>
      <c r="U135">
        <v>9.0937878061738017E-2</v>
      </c>
      <c r="V135">
        <v>0.11201118103791556</v>
      </c>
    </row>
    <row r="136" spans="1:22" x14ac:dyDescent="0.25">
      <c r="A136" t="str">
        <f t="shared" si="2"/>
        <v>BelgiumEgyéb jármű gy.</v>
      </c>
      <c r="B136" t="s">
        <v>19</v>
      </c>
      <c r="C136">
        <v>21</v>
      </c>
      <c r="D136" s="267" t="s">
        <v>167</v>
      </c>
      <c r="E136" s="3" t="s">
        <v>2289</v>
      </c>
      <c r="F136" s="3" t="s">
        <v>2289</v>
      </c>
      <c r="G136" s="3" t="s">
        <v>136</v>
      </c>
      <c r="H136">
        <v>1461.8740879704378</v>
      </c>
      <c r="I136">
        <v>2700.6168203291827</v>
      </c>
      <c r="J136">
        <v>1.8473662284270511</v>
      </c>
      <c r="K136">
        <v>563.8578</v>
      </c>
      <c r="L136">
        <v>1033.3561949963648</v>
      </c>
      <c r="M136">
        <v>1.8326538978380096</v>
      </c>
      <c r="N136">
        <v>0.38570886825336659</v>
      </c>
      <c r="O136">
        <v>0.38263710246402421</v>
      </c>
      <c r="P136">
        <v>0.99203605091256397</v>
      </c>
      <c r="Q136">
        <v>0.26639838328791676</v>
      </c>
      <c r="R136">
        <v>0.2123541149946562</v>
      </c>
      <c r="S136">
        <v>0.73360161671208335</v>
      </c>
      <c r="T136">
        <v>0.78764588500534383</v>
      </c>
      <c r="U136">
        <v>0.13658143214004601</v>
      </c>
      <c r="V136">
        <v>0.12049073617609715</v>
      </c>
    </row>
    <row r="137" spans="1:22" x14ac:dyDescent="0.25">
      <c r="A137" t="str">
        <f t="shared" si="2"/>
        <v>BelgiumBútorgy.</v>
      </c>
      <c r="B137" t="s">
        <v>19</v>
      </c>
      <c r="C137">
        <v>22</v>
      </c>
      <c r="D137" s="267" t="s">
        <v>168</v>
      </c>
      <c r="E137" s="3" t="s">
        <v>2289</v>
      </c>
      <c r="F137" s="3" t="s">
        <v>2289</v>
      </c>
      <c r="G137" s="3" t="s">
        <v>136</v>
      </c>
      <c r="H137">
        <v>3773.4601658402089</v>
      </c>
      <c r="I137">
        <v>4763.0883169743684</v>
      </c>
      <c r="J137">
        <v>1.2622601293351154</v>
      </c>
      <c r="K137">
        <v>1095.0201599999994</v>
      </c>
      <c r="L137">
        <v>1678.8858714146158</v>
      </c>
      <c r="M137">
        <v>1.5332008786163507</v>
      </c>
      <c r="N137">
        <v>0.29018993493367889</v>
      </c>
      <c r="O137">
        <v>0.35247842569526106</v>
      </c>
      <c r="P137">
        <v>1.2146473163372045</v>
      </c>
      <c r="Q137">
        <v>0.17733004424203364</v>
      </c>
      <c r="R137">
        <v>0.18994185498458413</v>
      </c>
      <c r="S137">
        <v>0.82266995575796631</v>
      </c>
      <c r="T137">
        <v>0.81005814501541584</v>
      </c>
      <c r="U137">
        <v>0.26955541633994529</v>
      </c>
      <c r="V137">
        <v>0.2582741289976756</v>
      </c>
    </row>
    <row r="138" spans="1:22" x14ac:dyDescent="0.25">
      <c r="A138" t="str">
        <f t="shared" si="2"/>
        <v>BelgiumGépjavítás</v>
      </c>
      <c r="B138" t="s">
        <v>19</v>
      </c>
      <c r="C138">
        <v>23</v>
      </c>
      <c r="D138" s="267" t="s">
        <v>169</v>
      </c>
      <c r="E138" s="3" t="s">
        <v>2289</v>
      </c>
      <c r="F138" s="3" t="s">
        <v>1</v>
      </c>
      <c r="G138" s="3" t="s">
        <v>0</v>
      </c>
      <c r="H138">
        <v>1205.9445150226713</v>
      </c>
      <c r="I138">
        <v>5245.8427885610463</v>
      </c>
      <c r="J138">
        <v>4.3499868552927792</v>
      </c>
      <c r="K138">
        <v>434.46143999999975</v>
      </c>
      <c r="L138">
        <v>2055.7349048275919</v>
      </c>
      <c r="M138">
        <v>4.7316855204171695</v>
      </c>
      <c r="N138">
        <v>0.36026652519069835</v>
      </c>
      <c r="O138">
        <v>0.39187886249856285</v>
      </c>
      <c r="P138">
        <v>1.0877470847204893</v>
      </c>
      <c r="Q138">
        <v>0.45102923829309571</v>
      </c>
      <c r="R138">
        <v>0.683530985201518</v>
      </c>
      <c r="S138">
        <v>0.54897076170690429</v>
      </c>
      <c r="T138">
        <v>0.31646901479848211</v>
      </c>
      <c r="U138">
        <v>6.0815355309481921E-2</v>
      </c>
      <c r="V138">
        <v>4.5363481431204895E-2</v>
      </c>
    </row>
    <row r="139" spans="1:22" x14ac:dyDescent="0.25">
      <c r="A139" t="str">
        <f t="shared" si="2"/>
        <v>BelgiumVillamosene., gáz, gőzellátás</v>
      </c>
      <c r="B139" t="s">
        <v>19</v>
      </c>
      <c r="C139">
        <v>24</v>
      </c>
      <c r="D139" s="267" t="s">
        <v>170</v>
      </c>
      <c r="E139" s="3" t="s">
        <v>2289</v>
      </c>
      <c r="F139" s="3" t="s">
        <v>2289</v>
      </c>
      <c r="G139" s="3" t="s">
        <v>136</v>
      </c>
      <c r="H139">
        <v>8333.642759989596</v>
      </c>
      <c r="I139">
        <v>18774.362211309304</v>
      </c>
      <c r="J139">
        <v>2.2528398147142008</v>
      </c>
      <c r="K139">
        <v>4844.9285199999995</v>
      </c>
      <c r="L139">
        <v>7981.2294500000016</v>
      </c>
      <c r="M139">
        <v>1.6473368837235194</v>
      </c>
      <c r="N139">
        <v>0.581369835441092</v>
      </c>
      <c r="O139">
        <v>0.4251132134433982</v>
      </c>
      <c r="P139">
        <v>0.73122681557920854</v>
      </c>
      <c r="Q139">
        <v>0.45601547599373354</v>
      </c>
      <c r="R139">
        <v>0.55347392604859003</v>
      </c>
      <c r="S139">
        <v>0.54398452400626662</v>
      </c>
      <c r="T139">
        <v>0.44652607395140986</v>
      </c>
      <c r="U139">
        <v>0.30162058698853894</v>
      </c>
      <c r="V139">
        <v>0.25775040937199101</v>
      </c>
    </row>
    <row r="140" spans="1:22" x14ac:dyDescent="0.25">
      <c r="A140" t="str">
        <f t="shared" si="2"/>
        <v>BelgiumVízellátás</v>
      </c>
      <c r="B140" t="s">
        <v>19</v>
      </c>
      <c r="C140">
        <v>25</v>
      </c>
      <c r="D140" s="267" t="s">
        <v>171</v>
      </c>
      <c r="E140" s="3" t="s">
        <v>2289</v>
      </c>
      <c r="F140" s="3" t="s">
        <v>2289</v>
      </c>
      <c r="G140" s="3" t="s">
        <v>136</v>
      </c>
      <c r="H140">
        <v>869.01524783122636</v>
      </c>
      <c r="I140">
        <v>3254.8470624974229</v>
      </c>
      <c r="J140">
        <v>3.7454429834464249</v>
      </c>
      <c r="K140">
        <v>609.66836000000001</v>
      </c>
      <c r="L140">
        <v>1285.433630551996</v>
      </c>
      <c r="M140">
        <v>2.1084145330290651</v>
      </c>
      <c r="N140">
        <v>0.70156232761338755</v>
      </c>
      <c r="O140">
        <v>0.39492904147873881</v>
      </c>
      <c r="P140">
        <v>0.56292794800175439</v>
      </c>
      <c r="Q140">
        <v>0.36403850563284051</v>
      </c>
      <c r="R140">
        <v>0.44562321748436312</v>
      </c>
      <c r="S140">
        <v>0.63596149436715954</v>
      </c>
      <c r="T140">
        <v>0.55437678251563705</v>
      </c>
      <c r="U140">
        <v>0.59772592640733313</v>
      </c>
      <c r="V140">
        <v>0.43992154715222059</v>
      </c>
    </row>
    <row r="141" spans="1:22" x14ac:dyDescent="0.25">
      <c r="A141" t="str">
        <f t="shared" si="2"/>
        <v>BelgiumSzennyvíz k.</v>
      </c>
      <c r="B141" t="s">
        <v>19</v>
      </c>
      <c r="C141">
        <v>26</v>
      </c>
      <c r="D141" s="267" t="s">
        <v>172</v>
      </c>
      <c r="E141" s="3" t="s">
        <v>2289</v>
      </c>
      <c r="F141" s="3" t="s">
        <v>1</v>
      </c>
      <c r="G141" s="3" t="s">
        <v>0</v>
      </c>
      <c r="H141">
        <v>2821.7827068664938</v>
      </c>
      <c r="I141">
        <v>11597.51741370838</v>
      </c>
      <c r="J141">
        <v>4.1099966292539509</v>
      </c>
      <c r="K141">
        <v>874.55684000000042</v>
      </c>
      <c r="L141">
        <v>3334.557969448002</v>
      </c>
      <c r="M141">
        <v>3.8128544846187475</v>
      </c>
      <c r="N141">
        <v>0.30993061154987728</v>
      </c>
      <c r="O141">
        <v>0.28752342854915847</v>
      </c>
      <c r="P141">
        <v>0.92770258191449151</v>
      </c>
      <c r="Q141">
        <v>0.51504307189653087</v>
      </c>
      <c r="R141">
        <v>0.65330608691763681</v>
      </c>
      <c r="S141">
        <v>0.48495692810346913</v>
      </c>
      <c r="T141">
        <v>0.34669391308236319</v>
      </c>
      <c r="U141">
        <v>9.2698622224318392E-2</v>
      </c>
      <c r="V141">
        <v>0.16181961318037258</v>
      </c>
    </row>
    <row r="142" spans="1:22" x14ac:dyDescent="0.25">
      <c r="A142" t="str">
        <f t="shared" si="2"/>
        <v>BelgiumÉpítőipar</v>
      </c>
      <c r="B142" t="s">
        <v>19</v>
      </c>
      <c r="C142">
        <v>27</v>
      </c>
      <c r="D142" s="267" t="s">
        <v>139</v>
      </c>
      <c r="E142" s="3" t="s">
        <v>2289</v>
      </c>
      <c r="F142" s="3" t="s">
        <v>2289</v>
      </c>
      <c r="G142" s="3" t="s">
        <v>136</v>
      </c>
      <c r="H142">
        <v>34352.74786272351</v>
      </c>
      <c r="I142">
        <v>90431.659063223633</v>
      </c>
      <c r="J142">
        <v>2.6324432451399873</v>
      </c>
      <c r="K142">
        <v>10909.286119999997</v>
      </c>
      <c r="L142">
        <v>26993.525799999992</v>
      </c>
      <c r="M142">
        <v>2.4743622546036952</v>
      </c>
      <c r="N142">
        <v>0.31756662272242175</v>
      </c>
      <c r="O142">
        <v>0.29849641242485625</v>
      </c>
      <c r="P142">
        <v>0.93994894635311099</v>
      </c>
      <c r="Q142">
        <v>0.38827920757637741</v>
      </c>
      <c r="R142">
        <v>0.40555280982923286</v>
      </c>
      <c r="S142">
        <v>0.61172079242362265</v>
      </c>
      <c r="T142">
        <v>0.59444719017076697</v>
      </c>
      <c r="U142">
        <v>2.3686892885443907E-2</v>
      </c>
      <c r="V142">
        <v>1.307714596400399E-2</v>
      </c>
    </row>
    <row r="143" spans="1:22" x14ac:dyDescent="0.25">
      <c r="A143" t="str">
        <f t="shared" si="2"/>
        <v>BelgiumGépj. Ker. jav.</v>
      </c>
      <c r="B143" t="s">
        <v>19</v>
      </c>
      <c r="C143">
        <v>28</v>
      </c>
      <c r="D143" s="267" t="s">
        <v>173</v>
      </c>
      <c r="E143" s="3" t="s">
        <v>2289</v>
      </c>
      <c r="F143" s="3" t="s">
        <v>2289</v>
      </c>
      <c r="G143" s="3" t="s">
        <v>136</v>
      </c>
      <c r="H143">
        <v>7849.9534660262143</v>
      </c>
      <c r="I143">
        <v>14761.2560767213</v>
      </c>
      <c r="J143">
        <v>1.8804259338104981</v>
      </c>
      <c r="K143">
        <v>3226.5966000000012</v>
      </c>
      <c r="L143">
        <v>7742.5745305917981</v>
      </c>
      <c r="M143">
        <v>2.3996103295316789</v>
      </c>
      <c r="N143">
        <v>0.41103385057814384</v>
      </c>
      <c r="O143">
        <v>0.52452003341381925</v>
      </c>
      <c r="P143">
        <v>1.2760993593983812</v>
      </c>
      <c r="Q143">
        <v>0.48731874627378907</v>
      </c>
      <c r="R143">
        <v>0.28771494221114069</v>
      </c>
      <c r="S143">
        <v>0.51268125372621087</v>
      </c>
      <c r="T143">
        <v>0.7122850577888592</v>
      </c>
      <c r="U143">
        <v>0.38496386794719795</v>
      </c>
      <c r="V143">
        <v>0.32751828634257024</v>
      </c>
    </row>
    <row r="144" spans="1:22" x14ac:dyDescent="0.25">
      <c r="A144" t="str">
        <f t="shared" si="2"/>
        <v>BelgiumNagyker.</v>
      </c>
      <c r="B144" t="s">
        <v>19</v>
      </c>
      <c r="C144">
        <v>29</v>
      </c>
      <c r="D144" s="267" t="s">
        <v>174</v>
      </c>
      <c r="E144" s="3" t="s">
        <v>2289</v>
      </c>
      <c r="F144" s="3" t="s">
        <v>2289</v>
      </c>
      <c r="G144" s="3" t="s">
        <v>136</v>
      </c>
      <c r="H144">
        <v>32457.612807169207</v>
      </c>
      <c r="I144">
        <v>66068.892371065114</v>
      </c>
      <c r="J144">
        <v>2.0355437956445113</v>
      </c>
      <c r="K144">
        <v>12878.955480000002</v>
      </c>
      <c r="L144">
        <v>29689.804791449489</v>
      </c>
      <c r="M144">
        <v>2.3052960185750626</v>
      </c>
      <c r="N144">
        <v>0.39679305919735758</v>
      </c>
      <c r="O144">
        <v>0.44937645730007947</v>
      </c>
      <c r="P144">
        <v>1.1325209624611097</v>
      </c>
      <c r="Q144">
        <v>0.5425465668338354</v>
      </c>
      <c r="R144">
        <v>0.36948121217367819</v>
      </c>
      <c r="S144">
        <v>0.45745343316616477</v>
      </c>
      <c r="T144">
        <v>0.63051878782632187</v>
      </c>
      <c r="U144">
        <v>0.23427342513740723</v>
      </c>
      <c r="V144">
        <v>0.28530650365295718</v>
      </c>
    </row>
    <row r="145" spans="1:22" x14ac:dyDescent="0.25">
      <c r="A145" t="str">
        <f t="shared" si="2"/>
        <v>BelgiumKisker.</v>
      </c>
      <c r="B145" t="s">
        <v>19</v>
      </c>
      <c r="C145">
        <v>30</v>
      </c>
      <c r="D145" s="267" t="s">
        <v>175</v>
      </c>
      <c r="E145" s="3" t="s">
        <v>2289</v>
      </c>
      <c r="F145" s="3" t="s">
        <v>2289</v>
      </c>
      <c r="G145" s="3" t="s">
        <v>136</v>
      </c>
      <c r="H145">
        <v>18379.455201893972</v>
      </c>
      <c r="I145">
        <v>36231.692046980141</v>
      </c>
      <c r="J145">
        <v>1.9713147995402238</v>
      </c>
      <c r="K145">
        <v>7873.9670799999985</v>
      </c>
      <c r="L145">
        <v>21788.03232795871</v>
      </c>
      <c r="M145">
        <v>2.7670972086358678</v>
      </c>
      <c r="N145">
        <v>0.42841134263808861</v>
      </c>
      <c r="O145">
        <v>0.60135287912325674</v>
      </c>
      <c r="P145">
        <v>1.4036810403296556</v>
      </c>
      <c r="Q145">
        <v>0.55453944849469994</v>
      </c>
      <c r="R145">
        <v>0.29668694882433577</v>
      </c>
      <c r="S145">
        <v>0.44546055150530001</v>
      </c>
      <c r="T145">
        <v>0.70331305117566423</v>
      </c>
      <c r="U145">
        <v>0.26089114475082192</v>
      </c>
      <c r="V145">
        <v>0.35343104615456561</v>
      </c>
    </row>
    <row r="146" spans="1:22" x14ac:dyDescent="0.25">
      <c r="A146" t="str">
        <f t="shared" si="2"/>
        <v>BelgiumSzf. Szállítás</v>
      </c>
      <c r="B146" t="s">
        <v>19</v>
      </c>
      <c r="C146">
        <v>31</v>
      </c>
      <c r="D146" s="267" t="s">
        <v>176</v>
      </c>
      <c r="E146" s="3" t="s">
        <v>1</v>
      </c>
      <c r="F146" s="3" t="s">
        <v>1</v>
      </c>
      <c r="G146" s="3" t="s">
        <v>136</v>
      </c>
      <c r="H146">
        <v>11997.009829583694</v>
      </c>
      <c r="I146">
        <v>23076.47106340477</v>
      </c>
      <c r="J146">
        <v>1.9235185593080022</v>
      </c>
      <c r="K146">
        <v>5729.2755199999992</v>
      </c>
      <c r="L146">
        <v>9260.8988629738051</v>
      </c>
      <c r="M146">
        <v>1.6164170898476542</v>
      </c>
      <c r="N146">
        <v>0.47755862513941189</v>
      </c>
      <c r="O146">
        <v>0.40131347802394118</v>
      </c>
      <c r="P146">
        <v>0.84034390103788248</v>
      </c>
      <c r="Q146">
        <v>0.72089146682095639</v>
      </c>
      <c r="R146">
        <v>0.62048296006758408</v>
      </c>
      <c r="S146">
        <v>0.27910853317904355</v>
      </c>
      <c r="T146">
        <v>0.37951703993241587</v>
      </c>
      <c r="U146">
        <v>0.14080424531090732</v>
      </c>
      <c r="V146">
        <v>0.18328006128129343</v>
      </c>
    </row>
    <row r="147" spans="1:22" x14ac:dyDescent="0.25">
      <c r="A147" t="str">
        <f t="shared" si="2"/>
        <v>BelgiumVízi szállítás</v>
      </c>
      <c r="B147" t="s">
        <v>19</v>
      </c>
      <c r="C147">
        <v>32</v>
      </c>
      <c r="D147" s="267" t="s">
        <v>140</v>
      </c>
      <c r="E147" s="3" t="s">
        <v>2289</v>
      </c>
      <c r="F147" s="3" t="s">
        <v>2289</v>
      </c>
      <c r="G147" s="3" t="s">
        <v>136</v>
      </c>
      <c r="H147">
        <v>1991.7434673425239</v>
      </c>
      <c r="I147">
        <v>2564.9128296335357</v>
      </c>
      <c r="J147">
        <v>1.2877726834248191</v>
      </c>
      <c r="K147">
        <v>185.92068000000037</v>
      </c>
      <c r="L147">
        <v>522.01993902609047</v>
      </c>
      <c r="M147">
        <v>2.8077561841215801</v>
      </c>
      <c r="N147">
        <v>9.3345695893289074E-2</v>
      </c>
      <c r="O147">
        <v>0.20352346208220828</v>
      </c>
      <c r="P147">
        <v>2.1803197258807971</v>
      </c>
      <c r="Q147">
        <v>0.35029882723695244</v>
      </c>
      <c r="R147">
        <v>0.43029761297358965</v>
      </c>
      <c r="S147">
        <v>0.64970117276304773</v>
      </c>
      <c r="T147">
        <v>0.56970238702641041</v>
      </c>
      <c r="U147">
        <v>9.2041026954693232E-3</v>
      </c>
      <c r="V147">
        <v>1.8085779003084133E-2</v>
      </c>
    </row>
    <row r="148" spans="1:22" x14ac:dyDescent="0.25">
      <c r="A148" t="str">
        <f t="shared" si="2"/>
        <v>BelgiumLégi szállítás</v>
      </c>
      <c r="B148" t="s">
        <v>19</v>
      </c>
      <c r="C148">
        <v>33</v>
      </c>
      <c r="D148" s="267" t="s">
        <v>141</v>
      </c>
      <c r="E148" s="3" t="s">
        <v>1</v>
      </c>
      <c r="F148" s="3" t="s">
        <v>1</v>
      </c>
      <c r="G148" s="3" t="s">
        <v>136</v>
      </c>
      <c r="H148">
        <v>4430.0475359859538</v>
      </c>
      <c r="I148">
        <v>4120.0578407013872</v>
      </c>
      <c r="J148">
        <v>0.93002565034201712</v>
      </c>
      <c r="K148">
        <v>445.45228000000014</v>
      </c>
      <c r="L148">
        <v>549.71574167494714</v>
      </c>
      <c r="M148">
        <v>1.2340620227040862</v>
      </c>
      <c r="N148">
        <v>0.10055248310125865</v>
      </c>
      <c r="O148">
        <v>0.13342427774784954</v>
      </c>
      <c r="P148">
        <v>1.3269118139378839</v>
      </c>
      <c r="Q148">
        <v>0.75213092963843553</v>
      </c>
      <c r="R148">
        <v>0.6466149126801034</v>
      </c>
      <c r="S148">
        <v>0.24786907036156433</v>
      </c>
      <c r="T148">
        <v>0.35338508731989648</v>
      </c>
      <c r="U148">
        <v>0.14126375585892839</v>
      </c>
      <c r="V148">
        <v>7.67731399448945E-2</v>
      </c>
    </row>
    <row r="149" spans="1:22" x14ac:dyDescent="0.25">
      <c r="A149" t="str">
        <f t="shared" si="2"/>
        <v>BelgiumRaktározás</v>
      </c>
      <c r="B149" t="s">
        <v>19</v>
      </c>
      <c r="C149">
        <v>34</v>
      </c>
      <c r="D149" s="267" t="s">
        <v>177</v>
      </c>
      <c r="E149" s="3" t="s">
        <v>2289</v>
      </c>
      <c r="F149" s="3" t="s">
        <v>2289</v>
      </c>
      <c r="G149" s="3" t="s">
        <v>136</v>
      </c>
      <c r="H149">
        <v>13038.091969929748</v>
      </c>
      <c r="I149">
        <v>32721.047516061317</v>
      </c>
      <c r="J149">
        <v>2.5096500002858644</v>
      </c>
      <c r="K149">
        <v>4650.6030799999971</v>
      </c>
      <c r="L149">
        <v>12772.35911160996</v>
      </c>
      <c r="M149">
        <v>2.7463877032502992</v>
      </c>
      <c r="N149">
        <v>0.35669353236085938</v>
      </c>
      <c r="O149">
        <v>0.39034077699806441</v>
      </c>
      <c r="P149">
        <v>1.0943309636552783</v>
      </c>
      <c r="Q149">
        <v>0.5776041070981689</v>
      </c>
      <c r="R149">
        <v>0.49409641114485608</v>
      </c>
      <c r="S149">
        <v>0.42239589290183122</v>
      </c>
      <c r="T149">
        <v>0.50590358885514386</v>
      </c>
      <c r="U149">
        <v>0.12543902247803496</v>
      </c>
      <c r="V149">
        <v>0.18143323413107959</v>
      </c>
    </row>
    <row r="150" spans="1:22" x14ac:dyDescent="0.25">
      <c r="A150" t="str">
        <f t="shared" si="2"/>
        <v>BelgiumPostai tev.</v>
      </c>
      <c r="B150" t="s">
        <v>19</v>
      </c>
      <c r="C150">
        <v>35</v>
      </c>
      <c r="D150" s="267" t="s">
        <v>178</v>
      </c>
      <c r="E150" s="3" t="s">
        <v>1</v>
      </c>
      <c r="F150" s="3" t="s">
        <v>1</v>
      </c>
      <c r="G150" s="3" t="s">
        <v>136</v>
      </c>
      <c r="H150">
        <v>2604.6443610905808</v>
      </c>
      <c r="I150">
        <v>5023.1128743142781</v>
      </c>
      <c r="J150">
        <v>1.9285215860375924</v>
      </c>
      <c r="K150">
        <v>1716.41824</v>
      </c>
      <c r="L150">
        <v>2784.1500947152144</v>
      </c>
      <c r="M150">
        <v>1.6220697437445168</v>
      </c>
      <c r="N150">
        <v>0.65898372370549851</v>
      </c>
      <c r="O150">
        <v>0.5542678742004753</v>
      </c>
      <c r="P150">
        <v>0.8410949379505146</v>
      </c>
      <c r="Q150">
        <v>0.73917253037270014</v>
      </c>
      <c r="R150">
        <v>0.82401793883707553</v>
      </c>
      <c r="S150">
        <v>0.26082746962729969</v>
      </c>
      <c r="T150">
        <v>0.17598206116292453</v>
      </c>
      <c r="U150">
        <v>6.5694961752568046E-2</v>
      </c>
      <c r="V150">
        <v>5.2837282552009097E-2</v>
      </c>
    </row>
    <row r="151" spans="1:22" x14ac:dyDescent="0.25">
      <c r="A151" t="str">
        <f t="shared" si="2"/>
        <v>BelgiumVendéglátás</v>
      </c>
      <c r="B151" t="s">
        <v>19</v>
      </c>
      <c r="C151">
        <v>36</v>
      </c>
      <c r="D151" s="267" t="s">
        <v>179</v>
      </c>
      <c r="E151" s="3" t="s">
        <v>2289</v>
      </c>
      <c r="F151" s="3" t="s">
        <v>2289</v>
      </c>
      <c r="G151" s="3" t="s">
        <v>136</v>
      </c>
      <c r="H151">
        <v>8838.9443966402596</v>
      </c>
      <c r="I151">
        <v>21185.589997642219</v>
      </c>
      <c r="J151">
        <v>2.3968461670258949</v>
      </c>
      <c r="K151">
        <v>3462.4840400000003</v>
      </c>
      <c r="L151">
        <v>8982.1213500000067</v>
      </c>
      <c r="M151">
        <v>2.5941264266448449</v>
      </c>
      <c r="N151">
        <v>0.39173049231038415</v>
      </c>
      <c r="O151">
        <v>0.42397315113714756</v>
      </c>
      <c r="P151">
        <v>1.082308269230204</v>
      </c>
      <c r="Q151">
        <v>0.33842309403992793</v>
      </c>
      <c r="R151">
        <v>0.33893303852630752</v>
      </c>
      <c r="S151">
        <v>0.66157690596007201</v>
      </c>
      <c r="T151">
        <v>0.66106696147369248</v>
      </c>
      <c r="U151">
        <v>0.55706597739101604</v>
      </c>
      <c r="V151">
        <v>0.57963427857153593</v>
      </c>
    </row>
    <row r="152" spans="1:22" x14ac:dyDescent="0.25">
      <c r="A152" t="str">
        <f t="shared" si="2"/>
        <v>BelgiumKiadói tev.</v>
      </c>
      <c r="B152" t="s">
        <v>19</v>
      </c>
      <c r="C152">
        <v>37</v>
      </c>
      <c r="D152" s="267" t="s">
        <v>180</v>
      </c>
      <c r="E152" s="3" t="s">
        <v>2289</v>
      </c>
      <c r="F152" s="3" t="s">
        <v>2289</v>
      </c>
      <c r="G152" s="3" t="s">
        <v>136</v>
      </c>
      <c r="H152">
        <v>2531.772257720258</v>
      </c>
      <c r="I152">
        <v>3822.2901032591544</v>
      </c>
      <c r="J152">
        <v>1.5097290412293825</v>
      </c>
      <c r="K152">
        <v>907.43699999999956</v>
      </c>
      <c r="L152">
        <v>1406.9843524647179</v>
      </c>
      <c r="M152">
        <v>1.5505036189451373</v>
      </c>
      <c r="N152">
        <v>0.35841967903428407</v>
      </c>
      <c r="O152">
        <v>0.36809983398827412</v>
      </c>
      <c r="P152">
        <v>1.0270078779716336</v>
      </c>
      <c r="Q152">
        <v>0.55267895075090612</v>
      </c>
      <c r="R152">
        <v>0.50144787493889886</v>
      </c>
      <c r="S152">
        <v>0.44732104924909394</v>
      </c>
      <c r="T152">
        <v>0.49855212506110125</v>
      </c>
      <c r="U152">
        <v>0.18742351703875018</v>
      </c>
      <c r="V152">
        <v>0.19773060465671471</v>
      </c>
    </row>
    <row r="153" spans="1:22" x14ac:dyDescent="0.25">
      <c r="A153" t="str">
        <f t="shared" si="2"/>
        <v>BelgiumMűsorszolgáltatás</v>
      </c>
      <c r="B153" t="s">
        <v>19</v>
      </c>
      <c r="C153">
        <v>38</v>
      </c>
      <c r="D153" s="267" t="s">
        <v>181</v>
      </c>
      <c r="E153" s="3" t="s">
        <v>1</v>
      </c>
      <c r="F153" s="3" t="s">
        <v>2289</v>
      </c>
      <c r="G153" s="3" t="s">
        <v>0</v>
      </c>
      <c r="H153">
        <v>2402.7453707887953</v>
      </c>
      <c r="I153">
        <v>5227.4519084985877</v>
      </c>
      <c r="J153">
        <v>2.1756162646491632</v>
      </c>
      <c r="K153">
        <v>1062.6941599999993</v>
      </c>
      <c r="L153">
        <v>2446.32989753528</v>
      </c>
      <c r="M153">
        <v>2.3020074727194149</v>
      </c>
      <c r="N153">
        <v>0.4422833034742788</v>
      </c>
      <c r="O153">
        <v>0.46797750421350259</v>
      </c>
      <c r="P153">
        <v>1.0580944397796332</v>
      </c>
      <c r="Q153">
        <v>0.63382942978195822</v>
      </c>
      <c r="R153">
        <v>0.52860894694993554</v>
      </c>
      <c r="S153">
        <v>0.36617057021804167</v>
      </c>
      <c r="T153">
        <v>0.47139105305006457</v>
      </c>
      <c r="U153">
        <v>0.24508536149676599</v>
      </c>
      <c r="V153">
        <v>0.28565525108796214</v>
      </c>
    </row>
    <row r="154" spans="1:22" x14ac:dyDescent="0.25">
      <c r="A154" t="str">
        <f t="shared" si="2"/>
        <v>BelgiumTávközlés</v>
      </c>
      <c r="B154" t="s">
        <v>19</v>
      </c>
      <c r="C154">
        <v>39</v>
      </c>
      <c r="D154" s="267" t="s">
        <v>142</v>
      </c>
      <c r="E154" s="3" t="s">
        <v>2289</v>
      </c>
      <c r="F154" s="3" t="s">
        <v>2289</v>
      </c>
      <c r="G154" s="3" t="s">
        <v>136</v>
      </c>
      <c r="H154">
        <v>7128.714157937542</v>
      </c>
      <c r="I154">
        <v>15803.171807013485</v>
      </c>
      <c r="J154">
        <v>2.2168334228154283</v>
      </c>
      <c r="K154">
        <v>3575.8097600000006</v>
      </c>
      <c r="L154">
        <v>6725.1326999999983</v>
      </c>
      <c r="M154">
        <v>1.8807300028175988</v>
      </c>
      <c r="N154">
        <v>0.50160655635469376</v>
      </c>
      <c r="O154">
        <v>0.42555588094127844</v>
      </c>
      <c r="P154">
        <v>0.84838580267750985</v>
      </c>
      <c r="Q154">
        <v>0.45756646066406959</v>
      </c>
      <c r="R154">
        <v>0.51888654977403725</v>
      </c>
      <c r="S154">
        <v>0.54243353933593041</v>
      </c>
      <c r="T154">
        <v>0.4811134502259628</v>
      </c>
      <c r="U154">
        <v>0.33530093681289297</v>
      </c>
      <c r="V154">
        <v>0.25615473304423486</v>
      </c>
    </row>
    <row r="155" spans="1:22" x14ac:dyDescent="0.25">
      <c r="A155" t="str">
        <f t="shared" si="2"/>
        <v>BelgiumInfotech.</v>
      </c>
      <c r="B155" t="s">
        <v>19</v>
      </c>
      <c r="C155">
        <v>40</v>
      </c>
      <c r="D155" s="267" t="s">
        <v>182</v>
      </c>
      <c r="E155" s="3" t="s">
        <v>2289</v>
      </c>
      <c r="F155" s="3" t="s">
        <v>2289</v>
      </c>
      <c r="G155" s="3" t="s">
        <v>136</v>
      </c>
      <c r="H155">
        <v>5709.6951412424996</v>
      </c>
      <c r="I155">
        <v>18809.035681720612</v>
      </c>
      <c r="J155">
        <v>3.2942276630250236</v>
      </c>
      <c r="K155">
        <v>2575.9203999999986</v>
      </c>
      <c r="L155">
        <v>9151.5051000000003</v>
      </c>
      <c r="M155">
        <v>3.5527126925195378</v>
      </c>
      <c r="N155">
        <v>0.4511485002751735</v>
      </c>
      <c r="O155">
        <v>0.48654834064107849</v>
      </c>
      <c r="P155">
        <v>1.0784660490820943</v>
      </c>
      <c r="Q155">
        <v>0.55626180858921837</v>
      </c>
      <c r="R155">
        <v>0.5080081903312651</v>
      </c>
      <c r="S155">
        <v>0.44373819141078158</v>
      </c>
      <c r="T155">
        <v>0.49199180966873479</v>
      </c>
      <c r="U155">
        <v>9.6251126273189366E-2</v>
      </c>
      <c r="V155">
        <v>3.2392165026803664E-2</v>
      </c>
    </row>
    <row r="156" spans="1:22" x14ac:dyDescent="0.25">
      <c r="A156" t="str">
        <f t="shared" si="2"/>
        <v>BelgiumPénzügyi tev.</v>
      </c>
      <c r="B156" t="s">
        <v>19</v>
      </c>
      <c r="C156">
        <v>41</v>
      </c>
      <c r="D156" s="267" t="s">
        <v>183</v>
      </c>
      <c r="E156" s="3" t="s">
        <v>2289</v>
      </c>
      <c r="F156" s="3" t="s">
        <v>1</v>
      </c>
      <c r="G156" s="3" t="s">
        <v>0</v>
      </c>
      <c r="H156">
        <v>15362.88519354617</v>
      </c>
      <c r="I156">
        <v>33258.698368071106</v>
      </c>
      <c r="J156">
        <v>2.1648731959568916</v>
      </c>
      <c r="K156">
        <v>8861.1107600000014</v>
      </c>
      <c r="L156">
        <v>19068.225593712232</v>
      </c>
      <c r="M156">
        <v>2.1519001522685208</v>
      </c>
      <c r="N156">
        <v>0.57678688920506194</v>
      </c>
      <c r="O156">
        <v>0.57333048283146404</v>
      </c>
      <c r="P156">
        <v>0.99400748103279257</v>
      </c>
      <c r="Q156">
        <v>0.52634758228456591</v>
      </c>
      <c r="R156">
        <v>0.61031231776085282</v>
      </c>
      <c r="S156">
        <v>0.47365241771543409</v>
      </c>
      <c r="T156">
        <v>0.38968768223914702</v>
      </c>
      <c r="U156">
        <v>0.28522849003106804</v>
      </c>
      <c r="V156">
        <v>0.19257473474033127</v>
      </c>
    </row>
    <row r="157" spans="1:22" x14ac:dyDescent="0.25">
      <c r="A157" t="str">
        <f t="shared" si="2"/>
        <v>BelgiumBiztosítás</v>
      </c>
      <c r="B157" t="s">
        <v>19</v>
      </c>
      <c r="C157">
        <v>42</v>
      </c>
      <c r="D157" s="267" t="s">
        <v>184</v>
      </c>
      <c r="E157" s="3" t="s">
        <v>2289</v>
      </c>
      <c r="F157" s="3" t="s">
        <v>2289</v>
      </c>
      <c r="G157" s="3" t="s">
        <v>136</v>
      </c>
      <c r="H157">
        <v>5212.1518108979017</v>
      </c>
      <c r="I157">
        <v>12930.290250929502</v>
      </c>
      <c r="J157">
        <v>2.4807969376283361</v>
      </c>
      <c r="K157">
        <v>2422.2333599999997</v>
      </c>
      <c r="L157">
        <v>5582.4085569152749</v>
      </c>
      <c r="M157">
        <v>2.304653485952846</v>
      </c>
      <c r="N157">
        <v>0.46472809079264321</v>
      </c>
      <c r="O157">
        <v>0.43173110955602717</v>
      </c>
      <c r="P157">
        <v>0.92899723108982679</v>
      </c>
      <c r="Q157">
        <v>0.37808320814373381</v>
      </c>
      <c r="R157">
        <v>0.37381681977778503</v>
      </c>
      <c r="S157">
        <v>0.62191679185626614</v>
      </c>
      <c r="T157">
        <v>0.62618318022221497</v>
      </c>
      <c r="U157">
        <v>0.55182039905863767</v>
      </c>
      <c r="V157">
        <v>0.5166907214899793</v>
      </c>
    </row>
    <row r="158" spans="1:22" x14ac:dyDescent="0.25">
      <c r="A158" t="str">
        <f t="shared" si="2"/>
        <v>BelgiumEgyéb pénzügy</v>
      </c>
      <c r="B158" t="s">
        <v>19</v>
      </c>
      <c r="C158">
        <v>43</v>
      </c>
      <c r="D158" s="267" t="s">
        <v>185</v>
      </c>
      <c r="E158" s="3" t="s">
        <v>1</v>
      </c>
      <c r="F158" s="3" t="s">
        <v>1</v>
      </c>
      <c r="G158" s="3" t="s">
        <v>136</v>
      </c>
      <c r="H158">
        <v>4289.5677717831668</v>
      </c>
      <c r="I158">
        <v>11100.049629657364</v>
      </c>
      <c r="J158">
        <v>2.5876848718124088</v>
      </c>
      <c r="K158">
        <v>1803.4213599999998</v>
      </c>
      <c r="L158">
        <v>4748.0080493724927</v>
      </c>
      <c r="M158">
        <v>2.6327779822750315</v>
      </c>
      <c r="N158">
        <v>0.42042029778919199</v>
      </c>
      <c r="O158">
        <v>0.42774656040155506</v>
      </c>
      <c r="P158">
        <v>1.0174260440109308</v>
      </c>
      <c r="Q158">
        <v>0.76324874311188362</v>
      </c>
      <c r="R158">
        <v>0.69549864486898794</v>
      </c>
      <c r="S158">
        <v>0.23675125688811638</v>
      </c>
      <c r="T158">
        <v>0.30450135513101223</v>
      </c>
      <c r="U158">
        <v>0.12952434900246076</v>
      </c>
      <c r="V158">
        <v>0.13393877588906972</v>
      </c>
    </row>
    <row r="159" spans="1:22" x14ac:dyDescent="0.25">
      <c r="A159" t="str">
        <f t="shared" si="2"/>
        <v>BelgiumIngatlanügyletek</v>
      </c>
      <c r="B159" t="s">
        <v>19</v>
      </c>
      <c r="C159">
        <v>44</v>
      </c>
      <c r="D159" s="267" t="s">
        <v>143</v>
      </c>
      <c r="E159" s="3" t="s">
        <v>135</v>
      </c>
      <c r="F159" s="3" t="s">
        <v>135</v>
      </c>
      <c r="G159" s="3" t="s">
        <v>136</v>
      </c>
      <c r="H159">
        <v>24662.983152492892</v>
      </c>
      <c r="I159">
        <v>60327.052146386108</v>
      </c>
      <c r="J159">
        <v>2.4460565769104194</v>
      </c>
      <c r="K159">
        <v>19885.846880000001</v>
      </c>
      <c r="L159">
        <v>41109.901099999995</v>
      </c>
      <c r="M159">
        <v>2.0672944606319925</v>
      </c>
      <c r="N159">
        <v>0.8063033882415791</v>
      </c>
      <c r="O159">
        <v>0.68145052074225521</v>
      </c>
      <c r="P159">
        <v>0.84515398382287799</v>
      </c>
      <c r="Q159">
        <v>0.27402593756448879</v>
      </c>
      <c r="R159">
        <v>0.30668337713709515</v>
      </c>
      <c r="S159">
        <v>0.72597406243551121</v>
      </c>
      <c r="T159">
        <v>0.69331662286290485</v>
      </c>
      <c r="U159">
        <v>0.72089872310436887</v>
      </c>
      <c r="V159">
        <v>0.68244075330208165</v>
      </c>
    </row>
    <row r="160" spans="1:22" x14ac:dyDescent="0.25">
      <c r="A160" t="str">
        <f t="shared" si="2"/>
        <v>BelgiumJogi tev.</v>
      </c>
      <c r="B160" t="s">
        <v>19</v>
      </c>
      <c r="C160">
        <v>45</v>
      </c>
      <c r="D160" s="267" t="s">
        <v>186</v>
      </c>
      <c r="E160" s="3" t="s">
        <v>1</v>
      </c>
      <c r="F160" s="3" t="s">
        <v>1</v>
      </c>
      <c r="G160" s="3" t="s">
        <v>136</v>
      </c>
      <c r="H160">
        <v>19216.606058297322</v>
      </c>
      <c r="I160">
        <v>64274.064841350009</v>
      </c>
      <c r="J160">
        <v>3.3447147038536409</v>
      </c>
      <c r="K160">
        <v>10815.633079999994</v>
      </c>
      <c r="L160">
        <v>34298.195308110451</v>
      </c>
      <c r="M160">
        <v>3.1711685348806666</v>
      </c>
      <c r="N160">
        <v>0.56282743410509961</v>
      </c>
      <c r="O160">
        <v>0.53362418251856203</v>
      </c>
      <c r="P160">
        <v>0.94811331179516689</v>
      </c>
      <c r="Q160">
        <v>0.72442405263471021</v>
      </c>
      <c r="R160">
        <v>0.73740018314021349</v>
      </c>
      <c r="S160">
        <v>0.27557594736528968</v>
      </c>
      <c r="T160">
        <v>0.26259981685978656</v>
      </c>
      <c r="U160">
        <v>3.2148830692210605E-2</v>
      </c>
      <c r="V160">
        <v>1.2555684508038007E-2</v>
      </c>
    </row>
    <row r="161" spans="1:22" x14ac:dyDescent="0.25">
      <c r="A161" t="str">
        <f t="shared" si="2"/>
        <v>BelgiumMérnöki tev.</v>
      </c>
      <c r="B161" t="s">
        <v>19</v>
      </c>
      <c r="C161">
        <v>46</v>
      </c>
      <c r="D161" s="267" t="s">
        <v>187</v>
      </c>
      <c r="E161" s="3" t="s">
        <v>2289</v>
      </c>
      <c r="F161" s="3" t="s">
        <v>1</v>
      </c>
      <c r="G161" s="3" t="s">
        <v>0</v>
      </c>
      <c r="H161">
        <v>4932.485732445246</v>
      </c>
      <c r="I161">
        <v>13079.809311519042</v>
      </c>
      <c r="J161">
        <v>2.6517683012201672</v>
      </c>
      <c r="K161">
        <v>2117.8148000000006</v>
      </c>
      <c r="L161">
        <v>5075.2389706873055</v>
      </c>
      <c r="M161">
        <v>2.3964507995162299</v>
      </c>
      <c r="N161">
        <v>0.42936055264575662</v>
      </c>
      <c r="O161">
        <v>0.38802086863893931</v>
      </c>
      <c r="P161">
        <v>0.90371802031630843</v>
      </c>
      <c r="Q161">
        <v>0.53481650086920252</v>
      </c>
      <c r="R161">
        <v>0.67670307635936466</v>
      </c>
      <c r="S161">
        <v>0.46518349913079754</v>
      </c>
      <c r="T161">
        <v>0.32329692364063528</v>
      </c>
      <c r="U161">
        <v>2.1067955581535836E-2</v>
      </c>
      <c r="V161">
        <v>2.5965216271165881E-2</v>
      </c>
    </row>
    <row r="162" spans="1:22" x14ac:dyDescent="0.25">
      <c r="A162" t="str">
        <f t="shared" si="2"/>
        <v>BelgiumK+F</v>
      </c>
      <c r="B162" t="s">
        <v>19</v>
      </c>
      <c r="C162">
        <v>47</v>
      </c>
      <c r="D162" s="267" t="s">
        <v>188</v>
      </c>
      <c r="E162" s="3" t="s">
        <v>2289</v>
      </c>
      <c r="F162" s="3" t="s">
        <v>2289</v>
      </c>
      <c r="G162" s="3" t="s">
        <v>136</v>
      </c>
      <c r="H162">
        <v>649.10607936393455</v>
      </c>
      <c r="I162">
        <v>3962.5169913636464</v>
      </c>
      <c r="J162">
        <v>6.1045753804163345</v>
      </c>
      <c r="K162">
        <v>530.23875999999996</v>
      </c>
      <c r="L162">
        <v>1935.8902000000003</v>
      </c>
      <c r="M162">
        <v>3.6509782875925563</v>
      </c>
      <c r="N162">
        <v>0.81687535652044141</v>
      </c>
      <c r="O162">
        <v>0.48855063693589107</v>
      </c>
      <c r="P162">
        <v>0.59807243912574271</v>
      </c>
      <c r="Q162">
        <v>0.46831774037986873</v>
      </c>
      <c r="R162">
        <v>0.15895801696852022</v>
      </c>
      <c r="S162">
        <v>0.53168225962013138</v>
      </c>
      <c r="T162">
        <v>0.8410419830314797</v>
      </c>
      <c r="U162">
        <v>0.27123464318723023</v>
      </c>
      <c r="V162">
        <v>0.11348586356327296</v>
      </c>
    </row>
    <row r="163" spans="1:22" x14ac:dyDescent="0.25">
      <c r="A163" t="str">
        <f t="shared" si="2"/>
        <v>BelgiumMarketing</v>
      </c>
      <c r="B163" t="s">
        <v>19</v>
      </c>
      <c r="C163">
        <v>48</v>
      </c>
      <c r="D163" s="267" t="s">
        <v>13</v>
      </c>
      <c r="E163" s="3" t="s">
        <v>1</v>
      </c>
      <c r="F163" s="3" t="s">
        <v>2289</v>
      </c>
      <c r="G163" s="3" t="s">
        <v>0</v>
      </c>
      <c r="H163">
        <v>5975.3223849169108</v>
      </c>
      <c r="I163">
        <v>7767.490732941842</v>
      </c>
      <c r="J163">
        <v>1.2999283105709538</v>
      </c>
      <c r="K163">
        <v>1263.7618800000009</v>
      </c>
      <c r="L163">
        <v>1954.9362072916338</v>
      </c>
      <c r="M163">
        <v>1.5469181641177785</v>
      </c>
      <c r="N163">
        <v>0.21149685298822149</v>
      </c>
      <c r="O163">
        <v>0.25168182035940784</v>
      </c>
      <c r="P163">
        <v>1.1900026728692001</v>
      </c>
      <c r="Q163">
        <v>0.85613076625765805</v>
      </c>
      <c r="R163">
        <v>0.54191190795443289</v>
      </c>
      <c r="S163">
        <v>0.14386923374234198</v>
      </c>
      <c r="T163">
        <v>0.45808809204556716</v>
      </c>
      <c r="U163">
        <v>1.1435809707417843E-2</v>
      </c>
      <c r="V163">
        <v>6.1028812833068009E-3</v>
      </c>
    </row>
    <row r="164" spans="1:22" x14ac:dyDescent="0.25">
      <c r="A164" t="str">
        <f t="shared" si="2"/>
        <v>BelgiumEgyéb tudományos</v>
      </c>
      <c r="B164" t="s">
        <v>19</v>
      </c>
      <c r="C164">
        <v>49</v>
      </c>
      <c r="D164" s="267" t="s">
        <v>189</v>
      </c>
      <c r="E164" s="3" t="s">
        <v>1</v>
      </c>
      <c r="F164" s="3" t="s">
        <v>1</v>
      </c>
      <c r="G164" s="3" t="s">
        <v>136</v>
      </c>
      <c r="H164">
        <v>898.29335594912448</v>
      </c>
      <c r="I164">
        <v>3231.4581881647937</v>
      </c>
      <c r="J164">
        <v>3.5973306122814179</v>
      </c>
      <c r="K164">
        <v>371.84136000000001</v>
      </c>
      <c r="L164">
        <v>1196.6488139106073</v>
      </c>
      <c r="M164">
        <v>3.2181702807632999</v>
      </c>
      <c r="N164">
        <v>0.41394201297093813</v>
      </c>
      <c r="O164">
        <v>0.37031233091405302</v>
      </c>
      <c r="P164">
        <v>0.8945995316016685</v>
      </c>
      <c r="Q164">
        <v>0.75287071133254801</v>
      </c>
      <c r="R164">
        <v>0.76181996967503296</v>
      </c>
      <c r="S164">
        <v>0.24712928866745199</v>
      </c>
      <c r="T164">
        <v>0.23818003032496704</v>
      </c>
      <c r="U164">
        <v>0.16679550857706088</v>
      </c>
      <c r="V164">
        <v>0.11526046164162081</v>
      </c>
    </row>
    <row r="165" spans="1:22" x14ac:dyDescent="0.25">
      <c r="A165" t="str">
        <f t="shared" si="2"/>
        <v>BelgiumAminisztratív</v>
      </c>
      <c r="B165" t="s">
        <v>19</v>
      </c>
      <c r="C165">
        <v>50</v>
      </c>
      <c r="D165" s="267" t="s">
        <v>190</v>
      </c>
      <c r="E165" s="3" t="s">
        <v>1</v>
      </c>
      <c r="F165" s="3" t="s">
        <v>1</v>
      </c>
      <c r="G165" s="3" t="s">
        <v>136</v>
      </c>
      <c r="H165">
        <v>15387.175994271023</v>
      </c>
      <c r="I165">
        <v>40067.560402866176</v>
      </c>
      <c r="J165">
        <v>2.6039580243823943</v>
      </c>
      <c r="K165">
        <v>7961.9861600000004</v>
      </c>
      <c r="L165">
        <v>20105.2533</v>
      </c>
      <c r="M165">
        <v>2.5251555197378037</v>
      </c>
      <c r="N165">
        <v>0.51744297738353151</v>
      </c>
      <c r="O165">
        <v>0.50178381458337551</v>
      </c>
      <c r="P165">
        <v>0.96973741361929944</v>
      </c>
      <c r="Q165">
        <v>0.70639846860195166</v>
      </c>
      <c r="R165">
        <v>0.69053826121962048</v>
      </c>
      <c r="S165">
        <v>0.2936015313980484</v>
      </c>
      <c r="T165">
        <v>0.30946173878037958</v>
      </c>
      <c r="U165">
        <v>0.22303977716415221</v>
      </c>
      <c r="V165">
        <v>0.16014884869535617</v>
      </c>
    </row>
    <row r="166" spans="1:22" x14ac:dyDescent="0.25">
      <c r="A166" t="str">
        <f t="shared" si="2"/>
        <v>BelgiumKözigazgatás és védelem</v>
      </c>
      <c r="B166" t="s">
        <v>19</v>
      </c>
      <c r="C166">
        <v>51</v>
      </c>
      <c r="D166" s="267" t="s">
        <v>201</v>
      </c>
      <c r="E166" s="3" t="s">
        <v>135</v>
      </c>
      <c r="F166" s="3" t="s">
        <v>135</v>
      </c>
      <c r="G166" s="3" t="s">
        <v>136</v>
      </c>
      <c r="H166">
        <v>20515.926750508163</v>
      </c>
      <c r="I166">
        <v>51889.217407787226</v>
      </c>
      <c r="J166">
        <v>2.5292163517059727</v>
      </c>
      <c r="K166">
        <v>15218.249559999997</v>
      </c>
      <c r="L166">
        <v>38050.099899999994</v>
      </c>
      <c r="M166">
        <v>2.500294120554559</v>
      </c>
      <c r="N166">
        <v>0.74177733938453705</v>
      </c>
      <c r="O166">
        <v>0.73329492717093203</v>
      </c>
      <c r="P166">
        <v>0.98856474609935785</v>
      </c>
      <c r="Q166">
        <v>0.10285518252818779</v>
      </c>
      <c r="R166">
        <v>9.6074859570692964E-2</v>
      </c>
      <c r="S166">
        <v>0.89714481747181218</v>
      </c>
      <c r="T166">
        <v>0.90392514042930694</v>
      </c>
      <c r="U166">
        <v>0.88445878379339837</v>
      </c>
      <c r="V166">
        <v>0.81317867149709633</v>
      </c>
    </row>
    <row r="167" spans="1:22" x14ac:dyDescent="0.25">
      <c r="A167" t="str">
        <f t="shared" si="2"/>
        <v>BelgiumOktatás</v>
      </c>
      <c r="B167" t="s">
        <v>19</v>
      </c>
      <c r="C167">
        <v>52</v>
      </c>
      <c r="D167" s="267" t="s">
        <v>144</v>
      </c>
      <c r="E167" s="3" t="s">
        <v>135</v>
      </c>
      <c r="F167" s="3" t="s">
        <v>135</v>
      </c>
      <c r="G167" s="3" t="s">
        <v>136</v>
      </c>
      <c r="H167">
        <v>15670.721161626479</v>
      </c>
      <c r="I167">
        <v>39496.703482649194</v>
      </c>
      <c r="J167">
        <v>2.5204139027989565</v>
      </c>
      <c r="K167">
        <v>13343.89572</v>
      </c>
      <c r="L167">
        <v>33632.305999999997</v>
      </c>
      <c r="M167">
        <v>2.5204263211972999</v>
      </c>
      <c r="N167">
        <v>0.85151765399768142</v>
      </c>
      <c r="O167">
        <v>0.85152184953295118</v>
      </c>
      <c r="P167">
        <v>1.0000049271265841</v>
      </c>
      <c r="Q167">
        <v>6.4134634969788801E-2</v>
      </c>
      <c r="R167">
        <v>9.0303872371199551E-2</v>
      </c>
      <c r="S167">
        <v>0.93586536503021123</v>
      </c>
      <c r="T167">
        <v>0.90969612762880048</v>
      </c>
      <c r="U167">
        <v>0.89242649757215775</v>
      </c>
      <c r="V167">
        <v>0.82389289663601306</v>
      </c>
    </row>
    <row r="168" spans="1:22" x14ac:dyDescent="0.25">
      <c r="A168" t="str">
        <f t="shared" si="2"/>
        <v>BelgiumEgészségügy</v>
      </c>
      <c r="B168" t="s">
        <v>19</v>
      </c>
      <c r="C168">
        <v>53</v>
      </c>
      <c r="D168" s="267" t="s">
        <v>191</v>
      </c>
      <c r="E168" s="3" t="s">
        <v>135</v>
      </c>
      <c r="F168" s="3" t="s">
        <v>135</v>
      </c>
      <c r="G168" s="3" t="s">
        <v>136</v>
      </c>
      <c r="H168">
        <v>21586.102099090378</v>
      </c>
      <c r="I168">
        <v>61561.361917842754</v>
      </c>
      <c r="J168">
        <v>2.8518980237954543</v>
      </c>
      <c r="K168">
        <v>13352.762280000001</v>
      </c>
      <c r="L168">
        <v>36088.303950000001</v>
      </c>
      <c r="M168">
        <v>2.7026845227413125</v>
      </c>
      <c r="N168">
        <v>0.6185814473916843</v>
      </c>
      <c r="O168">
        <v>0.58621678965065716</v>
      </c>
      <c r="P168">
        <v>0.94767922982899633</v>
      </c>
      <c r="Q168">
        <v>8.1505481668537674E-2</v>
      </c>
      <c r="R168">
        <v>0.10671512024919579</v>
      </c>
      <c r="S168">
        <v>0.91849451833146245</v>
      </c>
      <c r="T168">
        <v>0.89328487975080428</v>
      </c>
      <c r="U168">
        <v>0.91609938235137567</v>
      </c>
      <c r="V168">
        <v>0.88681937294164859</v>
      </c>
    </row>
    <row r="169" spans="1:22" x14ac:dyDescent="0.25">
      <c r="A169" t="str">
        <f t="shared" si="2"/>
        <v>BelgiumEgyéb szolgáltatás</v>
      </c>
      <c r="B169" t="s">
        <v>19</v>
      </c>
      <c r="C169">
        <v>54</v>
      </c>
      <c r="D169" s="267" t="s">
        <v>192</v>
      </c>
      <c r="E169" s="3" t="s">
        <v>135</v>
      </c>
      <c r="F169" s="3" t="s">
        <v>135</v>
      </c>
      <c r="G169" s="3" t="s">
        <v>136</v>
      </c>
      <c r="H169">
        <v>8211.4504855822124</v>
      </c>
      <c r="I169">
        <v>23200.259848336766</v>
      </c>
      <c r="J169">
        <v>2.8253546543417789</v>
      </c>
      <c r="K169">
        <v>4191.573879999999</v>
      </c>
      <c r="L169">
        <v>10165.681999999999</v>
      </c>
      <c r="M169">
        <v>2.4252660912182229</v>
      </c>
      <c r="N169">
        <v>0.51045474698527715</v>
      </c>
      <c r="O169">
        <v>0.43817104060275341</v>
      </c>
      <c r="P169">
        <v>0.8583935073394301</v>
      </c>
      <c r="Q169">
        <v>0.29869252856791123</v>
      </c>
      <c r="R169">
        <v>0.32032312585787226</v>
      </c>
      <c r="S169">
        <v>0.70130747143208894</v>
      </c>
      <c r="T169">
        <v>0.67967687414212763</v>
      </c>
      <c r="U169">
        <v>0.65032990799977186</v>
      </c>
      <c r="V169">
        <v>0.61705007282624724</v>
      </c>
    </row>
    <row r="170" spans="1:22" x14ac:dyDescent="0.25">
      <c r="A170" t="str">
        <f t="shared" si="2"/>
        <v>BelgiumHáztartási</v>
      </c>
      <c r="B170" t="s">
        <v>19</v>
      </c>
      <c r="C170">
        <v>55</v>
      </c>
      <c r="D170" s="267" t="s">
        <v>193</v>
      </c>
      <c r="E170" s="3" t="s">
        <v>135</v>
      </c>
      <c r="F170" s="3" t="s">
        <v>135</v>
      </c>
      <c r="G170" s="3" t="s">
        <v>136</v>
      </c>
      <c r="H170">
        <v>464.46247999999997</v>
      </c>
      <c r="I170">
        <v>525.09325000000001</v>
      </c>
      <c r="J170">
        <v>1.1305396509100154</v>
      </c>
      <c r="K170">
        <v>463.46247999999997</v>
      </c>
      <c r="L170">
        <v>524.09325000000001</v>
      </c>
      <c r="M170">
        <v>1.1308213126551259</v>
      </c>
      <c r="N170">
        <v>0.99784697355962959</v>
      </c>
      <c r="O170">
        <v>0.99809557635715185</v>
      </c>
      <c r="P170">
        <v>1.0002491392008088</v>
      </c>
      <c r="Q170">
        <v>2.5327838762111694E-3</v>
      </c>
      <c r="R170">
        <v>6.1984067868638788E-3</v>
      </c>
      <c r="S170">
        <v>0.99746721612378886</v>
      </c>
      <c r="T170">
        <v>0.9938015932131361</v>
      </c>
      <c r="U170">
        <v>0.99746555049878216</v>
      </c>
      <c r="V170">
        <v>0.98911543729205575</v>
      </c>
    </row>
    <row r="171" spans="1:22" x14ac:dyDescent="0.25">
      <c r="A171" t="str">
        <f t="shared" si="2"/>
        <v>BelgiumTerületen kívüli</v>
      </c>
      <c r="B171" t="s">
        <v>19</v>
      </c>
      <c r="C171">
        <v>56</v>
      </c>
      <c r="D171" s="267" t="s">
        <v>194</v>
      </c>
      <c r="E171" s="3">
        <v>0</v>
      </c>
      <c r="F171" s="3">
        <v>0</v>
      </c>
      <c r="G171" s="3" t="s">
        <v>136</v>
      </c>
      <c r="H171">
        <v>2</v>
      </c>
      <c r="I171">
        <v>2</v>
      </c>
      <c r="J171">
        <v>1</v>
      </c>
      <c r="K171">
        <v>1</v>
      </c>
      <c r="L171">
        <v>1</v>
      </c>
      <c r="M171">
        <v>1</v>
      </c>
      <c r="N171">
        <v>0.5</v>
      </c>
      <c r="O171">
        <v>0.5</v>
      </c>
      <c r="P171">
        <v>1</v>
      </c>
      <c r="Q171">
        <v>1</v>
      </c>
      <c r="R171">
        <v>1</v>
      </c>
      <c r="S171">
        <v>0</v>
      </c>
      <c r="T171">
        <v>0</v>
      </c>
      <c r="U171">
        <v>0</v>
      </c>
      <c r="V171">
        <v>0</v>
      </c>
    </row>
    <row r="172" spans="1:22" x14ac:dyDescent="0.25">
      <c r="A172" t="str">
        <f>CONCATENATE(B172,D172)</f>
        <v>BulgáriaNövényterm.</v>
      </c>
      <c r="B172" t="s">
        <v>76</v>
      </c>
      <c r="C172">
        <v>1</v>
      </c>
      <c r="D172" s="267" t="s">
        <v>147</v>
      </c>
      <c r="E172" s="3" t="s">
        <v>2289</v>
      </c>
      <c r="F172" s="3" t="s">
        <v>2289</v>
      </c>
      <c r="G172" s="3" t="s">
        <v>136</v>
      </c>
      <c r="H172">
        <v>2936.6784958427379</v>
      </c>
      <c r="I172">
        <v>5746.9949788815893</v>
      </c>
      <c r="J172">
        <v>1.9569711110757377</v>
      </c>
      <c r="K172">
        <v>1403.13312</v>
      </c>
      <c r="L172">
        <v>2309.5009900461046</v>
      </c>
      <c r="M172">
        <v>1.6459599998937411</v>
      </c>
      <c r="N172">
        <v>0.47779595961434762</v>
      </c>
      <c r="O172">
        <v>0.40186236433697942</v>
      </c>
      <c r="P172">
        <v>0.84107526706869207</v>
      </c>
      <c r="Q172">
        <v>0.51374087501795795</v>
      </c>
      <c r="R172">
        <v>0.4003901785655456</v>
      </c>
      <c r="S172">
        <v>0.4862591249820421</v>
      </c>
      <c r="T172">
        <v>0.5996098214344544</v>
      </c>
      <c r="U172">
        <v>0.42555469466899565</v>
      </c>
      <c r="V172">
        <v>0.26780339064833958</v>
      </c>
    </row>
    <row r="173" spans="1:22" x14ac:dyDescent="0.25">
      <c r="A173" t="str">
        <f t="shared" ref="A173:A227" si="3">CONCATENATE(B173,D173)</f>
        <v>BulgáriaErdőgazd.</v>
      </c>
      <c r="B173" t="s">
        <v>76</v>
      </c>
      <c r="C173">
        <v>2</v>
      </c>
      <c r="D173" s="267" t="s">
        <v>148</v>
      </c>
      <c r="E173" s="3" t="s">
        <v>2289</v>
      </c>
      <c r="F173" s="3" t="s">
        <v>2289</v>
      </c>
      <c r="G173" s="3" t="s">
        <v>136</v>
      </c>
      <c r="H173">
        <v>105.19803894133238</v>
      </c>
      <c r="I173">
        <v>504.51629987503304</v>
      </c>
      <c r="J173">
        <v>4.7958717192094751</v>
      </c>
      <c r="K173">
        <v>49.227879999999992</v>
      </c>
      <c r="L173">
        <v>257.81385047061542</v>
      </c>
      <c r="M173">
        <v>5.2371511929950154</v>
      </c>
      <c r="N173">
        <v>0.46795435062676177</v>
      </c>
      <c r="O173">
        <v>0.51101193466786909</v>
      </c>
      <c r="P173">
        <v>1.0920123597172191</v>
      </c>
      <c r="Q173">
        <v>0.59463739609218746</v>
      </c>
      <c r="R173">
        <v>0.59540901467246576</v>
      </c>
      <c r="S173">
        <v>0.40536260390781237</v>
      </c>
      <c r="T173">
        <v>0.40459098532753435</v>
      </c>
      <c r="U173">
        <v>0.39346267228635845</v>
      </c>
      <c r="V173">
        <v>0.28701861644751026</v>
      </c>
    </row>
    <row r="174" spans="1:22" x14ac:dyDescent="0.25">
      <c r="A174" t="str">
        <f t="shared" si="3"/>
        <v>BulgáriaHalászat</v>
      </c>
      <c r="B174" t="s">
        <v>76</v>
      </c>
      <c r="C174">
        <v>3</v>
      </c>
      <c r="D174" s="267" t="s">
        <v>149</v>
      </c>
      <c r="E174" s="3" t="s">
        <v>135</v>
      </c>
      <c r="F174" s="3" t="s">
        <v>2289</v>
      </c>
      <c r="G174" s="3" t="s">
        <v>0</v>
      </c>
      <c r="H174">
        <v>15.147040947337864</v>
      </c>
      <c r="I174">
        <v>61.519919302787848</v>
      </c>
      <c r="J174">
        <v>4.0615140288242335</v>
      </c>
      <c r="K174">
        <v>5.7263199999999994</v>
      </c>
      <c r="L174">
        <v>30.433018874997515</v>
      </c>
      <c r="M174">
        <v>5.3145857854603857</v>
      </c>
      <c r="N174">
        <v>0.3780487568435878</v>
      </c>
      <c r="O174">
        <v>0.49468561109797177</v>
      </c>
      <c r="P174">
        <v>1.3085233111945949</v>
      </c>
      <c r="Q174">
        <v>0.27872117459048668</v>
      </c>
      <c r="R174">
        <v>0.31233278416598437</v>
      </c>
      <c r="S174">
        <v>0.72127882540951327</v>
      </c>
      <c r="T174">
        <v>0.68766721583401558</v>
      </c>
      <c r="U174">
        <v>0.7123137241069214</v>
      </c>
      <c r="V174">
        <v>0.57428910756794416</v>
      </c>
    </row>
    <row r="175" spans="1:22" x14ac:dyDescent="0.25">
      <c r="A175" t="str">
        <f t="shared" si="3"/>
        <v>BulgáriaBányászat</v>
      </c>
      <c r="B175" t="s">
        <v>76</v>
      </c>
      <c r="C175">
        <v>4</v>
      </c>
      <c r="D175" s="267" t="s">
        <v>150</v>
      </c>
      <c r="E175" s="3" t="s">
        <v>1</v>
      </c>
      <c r="F175" s="3" t="s">
        <v>1</v>
      </c>
      <c r="G175" s="3" t="s">
        <v>136</v>
      </c>
      <c r="H175">
        <v>474.26858814085335</v>
      </c>
      <c r="I175">
        <v>2039.0590049222337</v>
      </c>
      <c r="J175">
        <v>4.2993760411487596</v>
      </c>
      <c r="K175">
        <v>208.7336</v>
      </c>
      <c r="L175">
        <v>1293.504832663172</v>
      </c>
      <c r="M175">
        <v>6.1969171837364563</v>
      </c>
      <c r="N175">
        <v>0.44011685618531426</v>
      </c>
      <c r="O175">
        <v>0.63436361063641911</v>
      </c>
      <c r="P175">
        <v>1.4413526810464081</v>
      </c>
      <c r="Q175">
        <v>0.93099484524932719</v>
      </c>
      <c r="R175">
        <v>0.85270072838738065</v>
      </c>
      <c r="S175">
        <v>6.900515475067287E-2</v>
      </c>
      <c r="T175">
        <v>0.14729927161261944</v>
      </c>
      <c r="U175">
        <v>2.5405988475416905E-2</v>
      </c>
      <c r="V175">
        <v>5.1900873764464958E-3</v>
      </c>
    </row>
    <row r="176" spans="1:22" x14ac:dyDescent="0.25">
      <c r="A176" t="str">
        <f t="shared" si="3"/>
        <v>BulgáriaÉlelmiszergy.</v>
      </c>
      <c r="B176" t="s">
        <v>76</v>
      </c>
      <c r="C176">
        <v>5</v>
      </c>
      <c r="D176" s="267" t="s">
        <v>151</v>
      </c>
      <c r="E176" s="3" t="s">
        <v>135</v>
      </c>
      <c r="F176" s="3" t="s">
        <v>135</v>
      </c>
      <c r="G176" s="3" t="s">
        <v>136</v>
      </c>
      <c r="H176">
        <v>1655.9224096667563</v>
      </c>
      <c r="I176">
        <v>6493.8704073469798</v>
      </c>
      <c r="J176">
        <v>3.9216030711570777</v>
      </c>
      <c r="K176">
        <v>331.84947999999997</v>
      </c>
      <c r="L176">
        <v>1727.3450509218824</v>
      </c>
      <c r="M176">
        <v>5.2052064415526056</v>
      </c>
      <c r="N176">
        <v>0.20040158769684296</v>
      </c>
      <c r="O176">
        <v>0.26599623068665079</v>
      </c>
      <c r="P176">
        <v>1.3273159845870881</v>
      </c>
      <c r="Q176">
        <v>0.19483062718284924</v>
      </c>
      <c r="R176">
        <v>0.21126124621551531</v>
      </c>
      <c r="S176">
        <v>0.80516937281715073</v>
      </c>
      <c r="T176">
        <v>0.78873875378448466</v>
      </c>
      <c r="U176">
        <v>0.7759955460494381</v>
      </c>
      <c r="V176">
        <v>0.60060633786780504</v>
      </c>
    </row>
    <row r="177" spans="1:22" x14ac:dyDescent="0.25">
      <c r="A177" t="str">
        <f t="shared" si="3"/>
        <v>BulgáriaTextilgy.</v>
      </c>
      <c r="B177" t="s">
        <v>76</v>
      </c>
      <c r="C177">
        <v>6</v>
      </c>
      <c r="D177" s="267" t="s">
        <v>152</v>
      </c>
      <c r="E177" s="3" t="s">
        <v>2289</v>
      </c>
      <c r="F177" s="3" t="s">
        <v>2289</v>
      </c>
      <c r="G177" s="3" t="s">
        <v>136</v>
      </c>
      <c r="H177">
        <v>602.46428077900168</v>
      </c>
      <c r="I177">
        <v>2670.6013318448577</v>
      </c>
      <c r="J177">
        <v>4.4327961292438811</v>
      </c>
      <c r="K177">
        <v>233.76315999999997</v>
      </c>
      <c r="L177">
        <v>1004.2637465917568</v>
      </c>
      <c r="M177">
        <v>4.2960736267928485</v>
      </c>
      <c r="N177">
        <v>0.38801165057908205</v>
      </c>
      <c r="O177">
        <v>0.37604405218281273</v>
      </c>
      <c r="P177">
        <v>0.96915660037937401</v>
      </c>
      <c r="Q177">
        <v>0.42449617746234086</v>
      </c>
      <c r="R177">
        <v>0.41763988237367233</v>
      </c>
      <c r="S177">
        <v>0.57550382253765908</v>
      </c>
      <c r="T177">
        <v>0.58236011762632756</v>
      </c>
      <c r="U177">
        <v>0.47753502295982275</v>
      </c>
      <c r="V177">
        <v>0.25105115801848954</v>
      </c>
    </row>
    <row r="178" spans="1:22" x14ac:dyDescent="0.25">
      <c r="A178" t="str">
        <f t="shared" si="3"/>
        <v>BulgáriaFafeldolg.</v>
      </c>
      <c r="B178" t="s">
        <v>76</v>
      </c>
      <c r="C178">
        <v>7</v>
      </c>
      <c r="D178" s="267" t="s">
        <v>153</v>
      </c>
      <c r="E178" s="3" t="s">
        <v>2289</v>
      </c>
      <c r="F178" s="3" t="s">
        <v>2289</v>
      </c>
      <c r="G178" s="3" t="s">
        <v>136</v>
      </c>
      <c r="H178">
        <v>131.79771660887192</v>
      </c>
      <c r="I178">
        <v>605.10066744874757</v>
      </c>
      <c r="J178">
        <v>4.5911316449014672</v>
      </c>
      <c r="K178">
        <v>22.997639999999997</v>
      </c>
      <c r="L178">
        <v>140.39136693262643</v>
      </c>
      <c r="M178">
        <v>6.1045988602581156</v>
      </c>
      <c r="N178">
        <v>0.17449194562489043</v>
      </c>
      <c r="O178">
        <v>0.23201324091171602</v>
      </c>
      <c r="P178">
        <v>1.3296501456318248</v>
      </c>
      <c r="Q178">
        <v>0.46599709863561584</v>
      </c>
      <c r="R178">
        <v>0.48625048045158359</v>
      </c>
      <c r="S178">
        <v>0.53400290136438433</v>
      </c>
      <c r="T178">
        <v>0.51374951954841641</v>
      </c>
      <c r="U178">
        <v>0.3928606747560226</v>
      </c>
      <c r="V178">
        <v>0.19639162992443698</v>
      </c>
    </row>
    <row r="179" spans="1:22" x14ac:dyDescent="0.25">
      <c r="A179" t="str">
        <f t="shared" si="3"/>
        <v>BulgáriaPapírgy.</v>
      </c>
      <c r="B179" t="s">
        <v>76</v>
      </c>
      <c r="C179">
        <v>8</v>
      </c>
      <c r="D179" s="267" t="s">
        <v>154</v>
      </c>
      <c r="E179" s="3" t="s">
        <v>1</v>
      </c>
      <c r="F179" s="3" t="s">
        <v>1</v>
      </c>
      <c r="G179" s="3" t="s">
        <v>136</v>
      </c>
      <c r="H179">
        <v>132.35187886520586</v>
      </c>
      <c r="I179">
        <v>664.76034659213815</v>
      </c>
      <c r="J179">
        <v>5.0226740435560053</v>
      </c>
      <c r="K179">
        <v>17.456039999999998</v>
      </c>
      <c r="L179">
        <v>169.36270060692368</v>
      </c>
      <c r="M179">
        <v>9.7022406345840011</v>
      </c>
      <c r="N179">
        <v>0.13189113860467483</v>
      </c>
      <c r="O179">
        <v>0.25477256800161652</v>
      </c>
      <c r="P179">
        <v>1.9316882900318384</v>
      </c>
      <c r="Q179">
        <v>0.66763967037321947</v>
      </c>
      <c r="R179">
        <v>0.64266777451599222</v>
      </c>
      <c r="S179">
        <v>0.33236032962678058</v>
      </c>
      <c r="T179">
        <v>0.35733222548400756</v>
      </c>
      <c r="U179">
        <v>0.25628587344290299</v>
      </c>
      <c r="V179">
        <v>0.13496900841458187</v>
      </c>
    </row>
    <row r="180" spans="1:22" x14ac:dyDescent="0.25">
      <c r="A180" t="str">
        <f t="shared" si="3"/>
        <v>BulgáriaNyomdai tev.</v>
      </c>
      <c r="B180" t="s">
        <v>76</v>
      </c>
      <c r="C180">
        <v>9</v>
      </c>
      <c r="D180" s="267" t="s">
        <v>155</v>
      </c>
      <c r="E180" s="3" t="s">
        <v>1</v>
      </c>
      <c r="F180" s="3" t="s">
        <v>1</v>
      </c>
      <c r="G180" s="3" t="s">
        <v>136</v>
      </c>
      <c r="H180">
        <v>72.502600294561688</v>
      </c>
      <c r="I180">
        <v>468.9065160595801</v>
      </c>
      <c r="J180">
        <v>6.4674441213765963</v>
      </c>
      <c r="K180">
        <v>20.780999999999999</v>
      </c>
      <c r="L180">
        <v>142.09551155143586</v>
      </c>
      <c r="M180">
        <v>6.8377610101263588</v>
      </c>
      <c r="N180">
        <v>0.28662420265716665</v>
      </c>
      <c r="O180">
        <v>0.3030359073393234</v>
      </c>
      <c r="P180">
        <v>1.0572586143459313</v>
      </c>
      <c r="Q180">
        <v>0.819249906881102</v>
      </c>
      <c r="R180">
        <v>0.84067014248827188</v>
      </c>
      <c r="S180">
        <v>0.18075009311889817</v>
      </c>
      <c r="T180">
        <v>0.1593298575117281</v>
      </c>
      <c r="U180">
        <v>0.15873954150087663</v>
      </c>
      <c r="V180">
        <v>0.11538081996211762</v>
      </c>
    </row>
    <row r="181" spans="1:22" x14ac:dyDescent="0.25">
      <c r="A181" t="str">
        <f t="shared" si="3"/>
        <v>BulgáriaKokszgy.</v>
      </c>
      <c r="B181" t="s">
        <v>76</v>
      </c>
      <c r="C181">
        <v>10</v>
      </c>
      <c r="D181" s="267" t="s">
        <v>156</v>
      </c>
      <c r="E181" s="3" t="s">
        <v>2289</v>
      </c>
      <c r="F181" s="3" t="s">
        <v>2289</v>
      </c>
      <c r="G181" s="3" t="s">
        <v>136</v>
      </c>
      <c r="H181">
        <v>1351.0420492861713</v>
      </c>
      <c r="I181">
        <v>4596.9843511431836</v>
      </c>
      <c r="J181">
        <v>3.4025472068556413</v>
      </c>
      <c r="K181">
        <v>229.97639999999998</v>
      </c>
      <c r="L181">
        <v>-203.94872075799785</v>
      </c>
      <c r="M181">
        <v>-0.88682456442486213</v>
      </c>
      <c r="N181">
        <v>0.17022149689679086</v>
      </c>
      <c r="O181">
        <v>-4.4365763548287834E-2</v>
      </c>
      <c r="P181">
        <v>-0.26063549173925898</v>
      </c>
      <c r="Q181">
        <v>0.50796793093706327</v>
      </c>
      <c r="R181">
        <v>0.5064922965580515</v>
      </c>
      <c r="S181">
        <v>0.49203206906293673</v>
      </c>
      <c r="T181">
        <v>0.49350770344194844</v>
      </c>
      <c r="U181">
        <v>0.40614209539359702</v>
      </c>
      <c r="V181">
        <v>0.2188169277411747</v>
      </c>
    </row>
    <row r="182" spans="1:22" x14ac:dyDescent="0.25">
      <c r="A182" t="str">
        <f t="shared" si="3"/>
        <v>BulgáriaVegyi a. gy.</v>
      </c>
      <c r="B182" t="s">
        <v>76</v>
      </c>
      <c r="C182">
        <v>11</v>
      </c>
      <c r="D182" s="267" t="s">
        <v>157</v>
      </c>
      <c r="E182" s="3" t="s">
        <v>2289</v>
      </c>
      <c r="F182" s="3" t="s">
        <v>2289</v>
      </c>
      <c r="G182" s="3" t="s">
        <v>136</v>
      </c>
      <c r="H182">
        <v>485.81359532142028</v>
      </c>
      <c r="I182">
        <v>1695.1853119883322</v>
      </c>
      <c r="J182">
        <v>3.4893739662982806</v>
      </c>
      <c r="K182">
        <v>112.67919999999999</v>
      </c>
      <c r="L182">
        <v>439.88574936900488</v>
      </c>
      <c r="M182">
        <v>3.9038771074786198</v>
      </c>
      <c r="N182">
        <v>0.23193916573176598</v>
      </c>
      <c r="O182">
        <v>0.25949124633049708</v>
      </c>
      <c r="P182">
        <v>1.118790116847254</v>
      </c>
      <c r="Q182">
        <v>0.52032732946889237</v>
      </c>
      <c r="R182">
        <v>0.59011739264881813</v>
      </c>
      <c r="S182">
        <v>0.47967267053110757</v>
      </c>
      <c r="T182">
        <v>0.40988260735118182</v>
      </c>
      <c r="U182">
        <v>0.29300164530048184</v>
      </c>
      <c r="V182">
        <v>0.11071543488233648</v>
      </c>
    </row>
    <row r="183" spans="1:22" x14ac:dyDescent="0.25">
      <c r="A183" t="str">
        <f t="shared" si="3"/>
        <v>BulgáriaGyógyszergy.</v>
      </c>
      <c r="B183" t="s">
        <v>76</v>
      </c>
      <c r="C183">
        <v>12</v>
      </c>
      <c r="D183" s="267" t="s">
        <v>158</v>
      </c>
      <c r="E183" s="3" t="s">
        <v>135</v>
      </c>
      <c r="F183" s="3" t="s">
        <v>135</v>
      </c>
      <c r="G183" s="3" t="s">
        <v>136</v>
      </c>
      <c r="H183">
        <v>223.6959244671138</v>
      </c>
      <c r="I183">
        <v>644.69661403522446</v>
      </c>
      <c r="J183">
        <v>2.8820221717092713</v>
      </c>
      <c r="K183">
        <v>53.199359999999999</v>
      </c>
      <c r="L183">
        <v>219.04522625320675</v>
      </c>
      <c r="M183">
        <v>4.1174410040498</v>
      </c>
      <c r="N183">
        <v>0.23781997873555802</v>
      </c>
      <c r="O183">
        <v>0.33976481570483125</v>
      </c>
      <c r="P183">
        <v>1.4286638890108974</v>
      </c>
      <c r="Q183">
        <v>0.147852962289062</v>
      </c>
      <c r="R183">
        <v>0.11550016329552906</v>
      </c>
      <c r="S183">
        <v>0.85214703771093803</v>
      </c>
      <c r="T183">
        <v>0.88449983670447097</v>
      </c>
      <c r="U183">
        <v>0.81950516632410686</v>
      </c>
      <c r="V183">
        <v>0.64631405836113887</v>
      </c>
    </row>
    <row r="184" spans="1:22" x14ac:dyDescent="0.25">
      <c r="A184" t="str">
        <f t="shared" si="3"/>
        <v>BulgáriaGumigy.</v>
      </c>
      <c r="B184" t="s">
        <v>76</v>
      </c>
      <c r="C184">
        <v>13</v>
      </c>
      <c r="D184" s="267" t="s">
        <v>159</v>
      </c>
      <c r="E184" s="3" t="s">
        <v>1</v>
      </c>
      <c r="F184" s="3" t="s">
        <v>2289</v>
      </c>
      <c r="G184" s="3" t="s">
        <v>0</v>
      </c>
      <c r="H184">
        <v>166.8945185926994</v>
      </c>
      <c r="I184">
        <v>1616.6577918333319</v>
      </c>
      <c r="J184">
        <v>9.686703946093834</v>
      </c>
      <c r="K184">
        <v>35.928039999999996</v>
      </c>
      <c r="L184">
        <v>351.92582011469773</v>
      </c>
      <c r="M184">
        <v>9.7952969356162427</v>
      </c>
      <c r="N184">
        <v>0.21527393651364429</v>
      </c>
      <c r="O184">
        <v>0.21768726931109195</v>
      </c>
      <c r="P184">
        <v>1.0112105201239476</v>
      </c>
      <c r="Q184">
        <v>0.62367082032530485</v>
      </c>
      <c r="R184">
        <v>0.57222985253928904</v>
      </c>
      <c r="S184">
        <v>0.3763291796746952</v>
      </c>
      <c r="T184">
        <v>0.4277701474607109</v>
      </c>
      <c r="U184">
        <v>0.33697904932773459</v>
      </c>
      <c r="V184">
        <v>0.12475071395284916</v>
      </c>
    </row>
    <row r="185" spans="1:22" x14ac:dyDescent="0.25">
      <c r="A185" t="str">
        <f t="shared" si="3"/>
        <v>BulgáriaNemfémgy.</v>
      </c>
      <c r="B185" t="s">
        <v>76</v>
      </c>
      <c r="C185">
        <v>14</v>
      </c>
      <c r="D185" s="267" t="s">
        <v>160</v>
      </c>
      <c r="E185" s="3" t="s">
        <v>2289</v>
      </c>
      <c r="F185" s="3" t="s">
        <v>2289</v>
      </c>
      <c r="G185" s="3" t="s">
        <v>136</v>
      </c>
      <c r="H185">
        <v>319.75031365712073</v>
      </c>
      <c r="I185">
        <v>1645.8897098867531</v>
      </c>
      <c r="J185">
        <v>5.1474217212236963</v>
      </c>
      <c r="K185">
        <v>71.117199999999997</v>
      </c>
      <c r="L185">
        <v>472.29285873834971</v>
      </c>
      <c r="M185">
        <v>6.6410496861286683</v>
      </c>
      <c r="N185">
        <v>0.22241479355126267</v>
      </c>
      <c r="O185">
        <v>0.28695292029673497</v>
      </c>
      <c r="P185">
        <v>1.2901701173514675</v>
      </c>
      <c r="Q185">
        <v>0.48331504358568361</v>
      </c>
      <c r="R185">
        <v>0.52357592007600984</v>
      </c>
      <c r="S185">
        <v>0.51668495641431644</v>
      </c>
      <c r="T185">
        <v>0.47642407992399011</v>
      </c>
      <c r="U185">
        <v>0.29066752989487471</v>
      </c>
      <c r="V185">
        <v>0.12982270765519877</v>
      </c>
    </row>
    <row r="186" spans="1:22" x14ac:dyDescent="0.25">
      <c r="A186" t="str">
        <f t="shared" si="3"/>
        <v>BulgáriaFémalapa. Gy.</v>
      </c>
      <c r="B186" t="s">
        <v>76</v>
      </c>
      <c r="C186">
        <v>15</v>
      </c>
      <c r="D186" s="267" t="s">
        <v>161</v>
      </c>
      <c r="E186" s="3" t="s">
        <v>1</v>
      </c>
      <c r="F186" s="3" t="s">
        <v>2289</v>
      </c>
      <c r="G186" s="3" t="s">
        <v>0</v>
      </c>
      <c r="H186">
        <v>897.83155445098987</v>
      </c>
      <c r="I186">
        <v>5034.5330787356752</v>
      </c>
      <c r="J186">
        <v>5.6074361095653567</v>
      </c>
      <c r="K186">
        <v>124.03948</v>
      </c>
      <c r="L186">
        <v>366.31704462237252</v>
      </c>
      <c r="M186">
        <v>2.9532294445475951</v>
      </c>
      <c r="N186">
        <v>0.13815451170665105</v>
      </c>
      <c r="O186">
        <v>7.2760877502142843E-2</v>
      </c>
      <c r="P186">
        <v>0.52666305720539119</v>
      </c>
      <c r="Q186">
        <v>0.60658738781346933</v>
      </c>
      <c r="R186">
        <v>0.47401587801998102</v>
      </c>
      <c r="S186">
        <v>0.39341261218653067</v>
      </c>
      <c r="T186">
        <v>0.52598412198001909</v>
      </c>
      <c r="U186">
        <v>1.379858523291305E-2</v>
      </c>
      <c r="V186">
        <v>4.3285924173919466E-3</v>
      </c>
    </row>
    <row r="187" spans="1:22" x14ac:dyDescent="0.25">
      <c r="A187" t="str">
        <f t="shared" si="3"/>
        <v>BulgáriaFémfeldolg.</v>
      </c>
      <c r="B187" t="s">
        <v>76</v>
      </c>
      <c r="C187">
        <v>16</v>
      </c>
      <c r="D187" s="267" t="s">
        <v>162</v>
      </c>
      <c r="E187" s="3" t="s">
        <v>2289</v>
      </c>
      <c r="F187" s="3" t="s">
        <v>2289</v>
      </c>
      <c r="G187" s="3" t="s">
        <v>136</v>
      </c>
      <c r="H187">
        <v>274.67863590192314</v>
      </c>
      <c r="I187">
        <v>2072.6757490571604</v>
      </c>
      <c r="J187">
        <v>7.545820745218899</v>
      </c>
      <c r="K187">
        <v>72.04079999999999</v>
      </c>
      <c r="L187">
        <v>683.99468638165138</v>
      </c>
      <c r="M187">
        <v>9.4945459570361717</v>
      </c>
      <c r="N187">
        <v>0.26227303686524389</v>
      </c>
      <c r="O187">
        <v>0.33000563966302676</v>
      </c>
      <c r="P187">
        <v>1.2582522534811078</v>
      </c>
      <c r="Q187">
        <v>0.53966198391666209</v>
      </c>
      <c r="R187">
        <v>0.52157611322980402</v>
      </c>
      <c r="S187">
        <v>0.46033801608333802</v>
      </c>
      <c r="T187">
        <v>0.47842388677019593</v>
      </c>
      <c r="U187">
        <v>0.19683349551273749</v>
      </c>
      <c r="V187">
        <v>7.882137782680039E-2</v>
      </c>
    </row>
    <row r="188" spans="1:22" x14ac:dyDescent="0.25">
      <c r="A188" t="str">
        <f t="shared" si="3"/>
        <v>BulgáriaSzámítógép gy.</v>
      </c>
      <c r="B188" t="s">
        <v>76</v>
      </c>
      <c r="C188">
        <v>17</v>
      </c>
      <c r="D188" s="267" t="s">
        <v>163</v>
      </c>
      <c r="E188" s="3" t="s">
        <v>2289</v>
      </c>
      <c r="F188" s="3" t="s">
        <v>2289</v>
      </c>
      <c r="G188" s="3" t="s">
        <v>136</v>
      </c>
      <c r="H188">
        <v>131.15119761961893</v>
      </c>
      <c r="I188">
        <v>515.54472806959404</v>
      </c>
      <c r="J188">
        <v>3.9309189502397164</v>
      </c>
      <c r="K188">
        <v>30.755879999999994</v>
      </c>
      <c r="L188">
        <v>211.18537759453736</v>
      </c>
      <c r="M188">
        <v>6.8665041479722708</v>
      </c>
      <c r="N188">
        <v>0.23450704650980037</v>
      </c>
      <c r="O188">
        <v>0.40963541298404893</v>
      </c>
      <c r="P188">
        <v>1.7467936212608848</v>
      </c>
      <c r="Q188">
        <v>0.33603093998205918</v>
      </c>
      <c r="R188">
        <v>0.29801833818567386</v>
      </c>
      <c r="S188">
        <v>0.66396906001794076</v>
      </c>
      <c r="T188">
        <v>0.70198166181432631</v>
      </c>
      <c r="U188">
        <v>0.42848247100825881</v>
      </c>
      <c r="V188">
        <v>0.2260558433221658</v>
      </c>
    </row>
    <row r="189" spans="1:22" x14ac:dyDescent="0.25">
      <c r="A189" t="str">
        <f t="shared" si="3"/>
        <v>BulgáriaVillamos b. gy.</v>
      </c>
      <c r="B189" t="s">
        <v>76</v>
      </c>
      <c r="C189">
        <v>18</v>
      </c>
      <c r="D189" s="267" t="s">
        <v>164</v>
      </c>
      <c r="E189" s="3" t="s">
        <v>2289</v>
      </c>
      <c r="F189" s="3" t="s">
        <v>2289</v>
      </c>
      <c r="G189" s="3" t="s">
        <v>136</v>
      </c>
      <c r="H189">
        <v>141.31079760628845</v>
      </c>
      <c r="I189">
        <v>1586.0971667106048</v>
      </c>
      <c r="J189">
        <v>11.224175318362382</v>
      </c>
      <c r="K189">
        <v>36.205120000000001</v>
      </c>
      <c r="L189">
        <v>333.9859527173391</v>
      </c>
      <c r="M189">
        <v>9.2248265636832336</v>
      </c>
      <c r="N189">
        <v>0.25620915466681116</v>
      </c>
      <c r="O189">
        <v>0.21057092826790058</v>
      </c>
      <c r="P189">
        <v>0.82187121120530959</v>
      </c>
      <c r="Q189">
        <v>0.2787096763394496</v>
      </c>
      <c r="R189">
        <v>0.2535952769714831</v>
      </c>
      <c r="S189">
        <v>0.72129032366055057</v>
      </c>
      <c r="T189">
        <v>0.74640472302851679</v>
      </c>
      <c r="U189">
        <v>0.55554852192603521</v>
      </c>
      <c r="V189">
        <v>0.20758809780818058</v>
      </c>
    </row>
    <row r="190" spans="1:22" x14ac:dyDescent="0.25">
      <c r="A190" t="str">
        <f t="shared" si="3"/>
        <v>BulgáriaEgyéb gépgy.</v>
      </c>
      <c r="B190" t="s">
        <v>76</v>
      </c>
      <c r="C190">
        <v>19</v>
      </c>
      <c r="D190" s="267" t="s">
        <v>165</v>
      </c>
      <c r="E190" s="3" t="s">
        <v>2289</v>
      </c>
      <c r="F190" s="3" t="s">
        <v>2289</v>
      </c>
      <c r="G190" s="3" t="s">
        <v>136</v>
      </c>
      <c r="H190">
        <v>312.36151151531453</v>
      </c>
      <c r="I190">
        <v>1754.1807104342392</v>
      </c>
      <c r="J190">
        <v>5.6158670187131392</v>
      </c>
      <c r="K190">
        <v>94.022479999999987</v>
      </c>
      <c r="L190">
        <v>533.15637130973539</v>
      </c>
      <c r="M190">
        <v>5.6705201916577339</v>
      </c>
      <c r="N190">
        <v>0.3010053304707172</v>
      </c>
      <c r="O190">
        <v>0.30393469050161598</v>
      </c>
      <c r="P190">
        <v>1.0097319207813289</v>
      </c>
      <c r="Q190">
        <v>0.10647730969388389</v>
      </c>
      <c r="R190">
        <v>9.2892128347824038E-2</v>
      </c>
      <c r="S190">
        <v>0.89352269030611597</v>
      </c>
      <c r="T190">
        <v>0.90710787165217588</v>
      </c>
      <c r="U190">
        <v>0.11325569717397449</v>
      </c>
      <c r="V190">
        <v>5.3620859587336381E-2</v>
      </c>
    </row>
    <row r="191" spans="1:22" x14ac:dyDescent="0.25">
      <c r="A191" t="str">
        <f t="shared" si="3"/>
        <v>BulgáriaKözúti jármű gy.</v>
      </c>
      <c r="B191" t="s">
        <v>76</v>
      </c>
      <c r="C191">
        <v>20</v>
      </c>
      <c r="D191" s="267" t="s">
        <v>166</v>
      </c>
      <c r="E191" s="3" t="s">
        <v>135</v>
      </c>
      <c r="F191" s="3" t="s">
        <v>2289</v>
      </c>
      <c r="G191" s="3" t="s">
        <v>0</v>
      </c>
      <c r="H191">
        <v>58.925679951479182</v>
      </c>
      <c r="I191">
        <v>1065.6362518843353</v>
      </c>
      <c r="J191">
        <v>18.084411631088614</v>
      </c>
      <c r="K191">
        <v>15.054679999999999</v>
      </c>
      <c r="L191">
        <v>247.0145429878342</v>
      </c>
      <c r="M191">
        <v>16.40782421066633</v>
      </c>
      <c r="N191">
        <v>0.25548589362730112</v>
      </c>
      <c r="O191">
        <v>0.23180005611769042</v>
      </c>
      <c r="P191">
        <v>0.9072910164497644</v>
      </c>
      <c r="Q191">
        <v>0.12937295184012548</v>
      </c>
      <c r="R191">
        <v>0.20746276051284451</v>
      </c>
      <c r="S191">
        <v>0.87062704815987457</v>
      </c>
      <c r="T191">
        <v>0.79253723948715549</v>
      </c>
      <c r="U191">
        <v>0.74518446621220635</v>
      </c>
      <c r="V191">
        <v>0.40624654771099356</v>
      </c>
    </row>
    <row r="192" spans="1:22" x14ac:dyDescent="0.25">
      <c r="A192" t="str">
        <f t="shared" si="3"/>
        <v>BulgáriaEgyéb jármű gy.</v>
      </c>
      <c r="B192" t="s">
        <v>76</v>
      </c>
      <c r="C192">
        <v>21</v>
      </c>
      <c r="D192" s="267" t="s">
        <v>167</v>
      </c>
      <c r="E192" s="3" t="s">
        <v>2289</v>
      </c>
      <c r="F192" s="3" t="s">
        <v>2289</v>
      </c>
      <c r="G192" s="3" t="s">
        <v>136</v>
      </c>
      <c r="H192">
        <v>57.81735945619829</v>
      </c>
      <c r="I192">
        <v>370.58097918985976</v>
      </c>
      <c r="J192">
        <v>6.4095106154165915</v>
      </c>
      <c r="K192">
        <v>16.624799999999997</v>
      </c>
      <c r="L192">
        <v>81.100824983551888</v>
      </c>
      <c r="M192">
        <v>4.8783037981540769</v>
      </c>
      <c r="N192">
        <v>0.28753993880669593</v>
      </c>
      <c r="O192">
        <v>0.21884778101900773</v>
      </c>
      <c r="P192">
        <v>0.76110394238531232</v>
      </c>
      <c r="Q192">
        <v>0.28644315494140371</v>
      </c>
      <c r="R192">
        <v>0.26556271622364602</v>
      </c>
      <c r="S192">
        <v>0.71355684505859629</v>
      </c>
      <c r="T192">
        <v>0.73443728377635387</v>
      </c>
      <c r="U192">
        <v>0.30027596174544657</v>
      </c>
      <c r="V192">
        <v>0.12056768834640308</v>
      </c>
    </row>
    <row r="193" spans="1:22" x14ac:dyDescent="0.25">
      <c r="A193" t="str">
        <f t="shared" si="3"/>
        <v>BulgáriaBútorgy.</v>
      </c>
      <c r="B193" t="s">
        <v>76</v>
      </c>
      <c r="C193">
        <v>22</v>
      </c>
      <c r="D193" s="267" t="s">
        <v>168</v>
      </c>
      <c r="E193" s="3" t="s">
        <v>135</v>
      </c>
      <c r="F193" s="3" t="s">
        <v>2289</v>
      </c>
      <c r="G193" s="3" t="s">
        <v>0</v>
      </c>
      <c r="H193">
        <v>131.70535804475315</v>
      </c>
      <c r="I193">
        <v>998.26998110550016</v>
      </c>
      <c r="J193">
        <v>7.5795700032666131</v>
      </c>
      <c r="K193">
        <v>37.959959999999995</v>
      </c>
      <c r="L193">
        <v>323.65764085744905</v>
      </c>
      <c r="M193">
        <v>8.5262903558762737</v>
      </c>
      <c r="N193">
        <v>0.28821879810767681</v>
      </c>
      <c r="O193">
        <v>0.32421854506636111</v>
      </c>
      <c r="P193">
        <v>1.1249042296860701</v>
      </c>
      <c r="Q193">
        <v>0.11930229889965478</v>
      </c>
      <c r="R193">
        <v>0.13453014191833004</v>
      </c>
      <c r="S193">
        <v>0.88069770110034507</v>
      </c>
      <c r="T193">
        <v>0.86546985808166987</v>
      </c>
      <c r="U193">
        <v>0.74941439414735023</v>
      </c>
      <c r="V193">
        <v>0.46583929583986422</v>
      </c>
    </row>
    <row r="194" spans="1:22" x14ac:dyDescent="0.25">
      <c r="A194" t="str">
        <f t="shared" si="3"/>
        <v>BulgáriaGépjavítás</v>
      </c>
      <c r="B194" t="s">
        <v>76</v>
      </c>
      <c r="C194">
        <v>23</v>
      </c>
      <c r="D194" s="267" t="s">
        <v>169</v>
      </c>
      <c r="E194" s="3" t="s">
        <v>1</v>
      </c>
      <c r="F194" s="3" t="s">
        <v>1</v>
      </c>
      <c r="G194" s="3" t="s">
        <v>136</v>
      </c>
      <c r="H194">
        <v>137.06223775600742</v>
      </c>
      <c r="I194">
        <v>612.67436278537104</v>
      </c>
      <c r="J194">
        <v>4.4700449432033125</v>
      </c>
      <c r="K194">
        <v>40.084239999999994</v>
      </c>
      <c r="L194">
        <v>263.81026834857443</v>
      </c>
      <c r="M194">
        <v>6.5813962881315566</v>
      </c>
      <c r="N194">
        <v>0.29245283497673746</v>
      </c>
      <c r="O194">
        <v>0.43058806500279673</v>
      </c>
      <c r="P194">
        <v>1.4723333594528052</v>
      </c>
      <c r="Q194">
        <v>0.73679466771056235</v>
      </c>
      <c r="R194">
        <v>0.64768725378131287</v>
      </c>
      <c r="S194">
        <v>0.26320533228943765</v>
      </c>
      <c r="T194">
        <v>0.3523127462186873</v>
      </c>
      <c r="U194">
        <v>5.2608203692205459E-2</v>
      </c>
      <c r="V194">
        <v>4.0439808330083996E-2</v>
      </c>
    </row>
    <row r="195" spans="1:22" x14ac:dyDescent="0.25">
      <c r="A195" t="str">
        <f t="shared" si="3"/>
        <v>BulgáriaVillamosene., gáz, gőzellátás</v>
      </c>
      <c r="B195" t="s">
        <v>76</v>
      </c>
      <c r="C195">
        <v>24</v>
      </c>
      <c r="D195" s="267" t="s">
        <v>170</v>
      </c>
      <c r="E195" s="3" t="s">
        <v>1</v>
      </c>
      <c r="F195" s="3" t="s">
        <v>1</v>
      </c>
      <c r="G195" s="3" t="s">
        <v>136</v>
      </c>
      <c r="H195">
        <v>1294.1482970178399</v>
      </c>
      <c r="I195">
        <v>4981.6499264444219</v>
      </c>
      <c r="J195">
        <v>3.8493655927406825</v>
      </c>
      <c r="K195">
        <v>516.75419999999997</v>
      </c>
      <c r="L195">
        <v>1916.2691229771697</v>
      </c>
      <c r="M195">
        <v>3.7082797255971403</v>
      </c>
      <c r="N195">
        <v>0.39930060657714289</v>
      </c>
      <c r="O195">
        <v>0.38466555283319115</v>
      </c>
      <c r="P195">
        <v>0.96334828071160383</v>
      </c>
      <c r="Q195">
        <v>0.64253078442451006</v>
      </c>
      <c r="R195">
        <v>0.61583631724433852</v>
      </c>
      <c r="S195">
        <v>0.35746921557549005</v>
      </c>
      <c r="T195">
        <v>0.38416368275566148</v>
      </c>
      <c r="U195">
        <v>0.33212892570457297</v>
      </c>
      <c r="V195">
        <v>0.23768968398446252</v>
      </c>
    </row>
    <row r="196" spans="1:22" x14ac:dyDescent="0.25">
      <c r="A196" t="str">
        <f t="shared" si="3"/>
        <v>BulgáriaVízellátás</v>
      </c>
      <c r="B196" t="s">
        <v>76</v>
      </c>
      <c r="C196">
        <v>25</v>
      </c>
      <c r="D196" s="267" t="s">
        <v>171</v>
      </c>
      <c r="E196" s="3" t="s">
        <v>135</v>
      </c>
      <c r="F196" s="3" t="s">
        <v>135</v>
      </c>
      <c r="G196" s="3" t="s">
        <v>136</v>
      </c>
      <c r="H196">
        <v>141.03371953569444</v>
      </c>
      <c r="I196">
        <v>423.06553496715679</v>
      </c>
      <c r="J196">
        <v>2.9997474104771267</v>
      </c>
      <c r="K196">
        <v>82.015679999999989</v>
      </c>
      <c r="L196">
        <v>258.33155193532781</v>
      </c>
      <c r="M196">
        <v>3.1497824798298062</v>
      </c>
      <c r="N196">
        <v>0.58153241841744463</v>
      </c>
      <c r="O196">
        <v>0.61061828625530201</v>
      </c>
      <c r="P196">
        <v>1.050015900948412</v>
      </c>
      <c r="Q196">
        <v>0.17840574739722243</v>
      </c>
      <c r="R196">
        <v>0.25282172521250512</v>
      </c>
      <c r="S196">
        <v>0.82159425260277763</v>
      </c>
      <c r="T196">
        <v>0.74717827478749488</v>
      </c>
      <c r="U196">
        <v>0.77740954105908744</v>
      </c>
      <c r="V196">
        <v>0.64010836606935673</v>
      </c>
    </row>
    <row r="197" spans="1:22" x14ac:dyDescent="0.25">
      <c r="A197" t="str">
        <f t="shared" si="3"/>
        <v>BulgáriaSzennyvíz k.</v>
      </c>
      <c r="B197" t="s">
        <v>76</v>
      </c>
      <c r="C197">
        <v>26</v>
      </c>
      <c r="D197" s="267" t="s">
        <v>172</v>
      </c>
      <c r="E197" s="3" t="s">
        <v>2289</v>
      </c>
      <c r="F197" s="3" t="s">
        <v>2289</v>
      </c>
      <c r="G197" s="3" t="s">
        <v>136</v>
      </c>
      <c r="H197">
        <v>85.525358323639054</v>
      </c>
      <c r="I197">
        <v>621.70970716389775</v>
      </c>
      <c r="J197">
        <v>7.2693025711890913</v>
      </c>
      <c r="K197">
        <v>17.363679999999999</v>
      </c>
      <c r="L197">
        <v>240.69591027179609</v>
      </c>
      <c r="M197">
        <v>13.862033294312964</v>
      </c>
      <c r="N197">
        <v>0.20302376207876943</v>
      </c>
      <c r="O197">
        <v>0.38715160387280684</v>
      </c>
      <c r="P197">
        <v>1.9069275434005564</v>
      </c>
      <c r="Q197">
        <v>0.39011852239982719</v>
      </c>
      <c r="R197">
        <v>0.39694503051508362</v>
      </c>
      <c r="S197">
        <v>0.60988147760017264</v>
      </c>
      <c r="T197">
        <v>0.60305496948491633</v>
      </c>
      <c r="U197">
        <v>0.45880799539492612</v>
      </c>
      <c r="V197">
        <v>0.15346699791484139</v>
      </c>
    </row>
    <row r="198" spans="1:22" x14ac:dyDescent="0.25">
      <c r="A198" t="str">
        <f t="shared" si="3"/>
        <v>BulgáriaÉpítőipar</v>
      </c>
      <c r="B198" t="s">
        <v>76</v>
      </c>
      <c r="C198">
        <v>27</v>
      </c>
      <c r="D198" s="267" t="s">
        <v>139</v>
      </c>
      <c r="E198" s="3" t="s">
        <v>2289</v>
      </c>
      <c r="F198" s="3" t="s">
        <v>2289</v>
      </c>
      <c r="G198" s="3" t="s">
        <v>136</v>
      </c>
      <c r="H198">
        <v>1482.3779668725267</v>
      </c>
      <c r="I198">
        <v>10351.154438254187</v>
      </c>
      <c r="J198">
        <v>6.9828037582700446</v>
      </c>
      <c r="K198">
        <v>574.38683999999989</v>
      </c>
      <c r="L198">
        <v>2192.7030760106281</v>
      </c>
      <c r="M198">
        <v>3.8174674684584149</v>
      </c>
      <c r="N198">
        <v>0.38747664417316102</v>
      </c>
      <c r="O198">
        <v>0.21183174196562821</v>
      </c>
      <c r="P198">
        <v>0.54669551094533031</v>
      </c>
      <c r="Q198">
        <v>0.36850071072976709</v>
      </c>
      <c r="R198">
        <v>0.42516771536936915</v>
      </c>
      <c r="S198">
        <v>0.63149928927023302</v>
      </c>
      <c r="T198">
        <v>0.57483228463063085</v>
      </c>
      <c r="U198">
        <v>4.2904187824163588E-2</v>
      </c>
      <c r="V198">
        <v>2.8053291245029279E-2</v>
      </c>
    </row>
    <row r="199" spans="1:22" x14ac:dyDescent="0.25">
      <c r="A199" t="str">
        <f t="shared" si="3"/>
        <v>BulgáriaGépj. Ker. jav.</v>
      </c>
      <c r="B199" t="s">
        <v>76</v>
      </c>
      <c r="C199">
        <v>28</v>
      </c>
      <c r="D199" s="267" t="s">
        <v>173</v>
      </c>
      <c r="E199" s="3" t="s">
        <v>135</v>
      </c>
      <c r="F199" s="3" t="s">
        <v>2289</v>
      </c>
      <c r="G199" s="3" t="s">
        <v>0</v>
      </c>
      <c r="H199">
        <v>217.69251893539274</v>
      </c>
      <c r="I199">
        <v>1149.6115085955903</v>
      </c>
      <c r="J199">
        <v>5.2808957984301452</v>
      </c>
      <c r="K199">
        <v>102.61195999999998</v>
      </c>
      <c r="L199">
        <v>568.65849376396227</v>
      </c>
      <c r="M199">
        <v>5.5418344388311302</v>
      </c>
      <c r="N199">
        <v>0.47136190302641212</v>
      </c>
      <c r="O199">
        <v>0.49465274965684486</v>
      </c>
      <c r="P199">
        <v>1.0494118138969064</v>
      </c>
      <c r="Q199">
        <v>0.19921566194465176</v>
      </c>
      <c r="R199">
        <v>0.33086012522928532</v>
      </c>
      <c r="S199">
        <v>0.80078433805534832</v>
      </c>
      <c r="T199">
        <v>0.66913987477071468</v>
      </c>
      <c r="U199">
        <v>0.77425054380044156</v>
      </c>
      <c r="V199">
        <v>0.5563177748863859</v>
      </c>
    </row>
    <row r="200" spans="1:22" x14ac:dyDescent="0.25">
      <c r="A200" t="str">
        <f t="shared" si="3"/>
        <v>BulgáriaNagyker.</v>
      </c>
      <c r="B200" t="s">
        <v>76</v>
      </c>
      <c r="C200">
        <v>29</v>
      </c>
      <c r="D200" s="267" t="s">
        <v>174</v>
      </c>
      <c r="E200" s="3" t="s">
        <v>1</v>
      </c>
      <c r="F200" s="3" t="s">
        <v>2289</v>
      </c>
      <c r="G200" s="3" t="s">
        <v>0</v>
      </c>
      <c r="H200">
        <v>1253.3251722619004</v>
      </c>
      <c r="I200">
        <v>7639.7613522896409</v>
      </c>
      <c r="J200">
        <v>6.0955939618622788</v>
      </c>
      <c r="K200">
        <v>518.78611999999998</v>
      </c>
      <c r="L200">
        <v>3505.0707913245842</v>
      </c>
      <c r="M200">
        <v>6.7562925379048</v>
      </c>
      <c r="N200">
        <v>0.41392779103266275</v>
      </c>
      <c r="O200">
        <v>0.45879323053384546</v>
      </c>
      <c r="P200">
        <v>1.1083895318776564</v>
      </c>
      <c r="Q200">
        <v>0.79082612738171509</v>
      </c>
      <c r="R200">
        <v>0.54290042382103287</v>
      </c>
      <c r="S200">
        <v>0.20917387261828493</v>
      </c>
      <c r="T200">
        <v>0.45709957617896702</v>
      </c>
      <c r="U200">
        <v>6.9579419723057936E-2</v>
      </c>
      <c r="V200">
        <v>0.11140094334932717</v>
      </c>
    </row>
    <row r="201" spans="1:22" x14ac:dyDescent="0.25">
      <c r="A201" t="str">
        <f t="shared" si="3"/>
        <v>BulgáriaKisker.</v>
      </c>
      <c r="B201" t="s">
        <v>76</v>
      </c>
      <c r="C201">
        <v>30</v>
      </c>
      <c r="D201" s="267" t="s">
        <v>175</v>
      </c>
      <c r="E201" s="3" t="s">
        <v>1</v>
      </c>
      <c r="F201" s="3" t="s">
        <v>2289</v>
      </c>
      <c r="G201" s="3" t="s">
        <v>0</v>
      </c>
      <c r="H201">
        <v>993.70121862435633</v>
      </c>
      <c r="I201">
        <v>4216.3052827599149</v>
      </c>
      <c r="J201">
        <v>4.243031208713635</v>
      </c>
      <c r="K201">
        <v>581.86799999999994</v>
      </c>
      <c r="L201">
        <v>2220.3669059082349</v>
      </c>
      <c r="M201">
        <v>3.8159288806193761</v>
      </c>
      <c r="N201">
        <v>0.58555629106052298</v>
      </c>
      <c r="O201">
        <v>0.52661435949315893</v>
      </c>
      <c r="P201">
        <v>0.89934028125526222</v>
      </c>
      <c r="Q201">
        <v>0.77387400410509732</v>
      </c>
      <c r="R201">
        <v>0.56572486060214222</v>
      </c>
      <c r="S201">
        <v>0.22612599589490276</v>
      </c>
      <c r="T201">
        <v>0.43427513939785789</v>
      </c>
      <c r="U201">
        <v>6.575174998995649E-2</v>
      </c>
      <c r="V201">
        <v>8.8129725969560008E-2</v>
      </c>
    </row>
    <row r="202" spans="1:22" x14ac:dyDescent="0.25">
      <c r="A202" t="str">
        <f t="shared" si="3"/>
        <v>BulgáriaSzf. Szállítás</v>
      </c>
      <c r="B202" t="s">
        <v>76</v>
      </c>
      <c r="C202">
        <v>31</v>
      </c>
      <c r="D202" s="267" t="s">
        <v>176</v>
      </c>
      <c r="E202" s="3" t="s">
        <v>2289</v>
      </c>
      <c r="F202" s="3" t="s">
        <v>2289</v>
      </c>
      <c r="G202" s="3" t="s">
        <v>136</v>
      </c>
      <c r="H202">
        <v>1266.1632085531071</v>
      </c>
      <c r="I202">
        <v>5815.6898037083029</v>
      </c>
      <c r="J202">
        <v>4.5931596846461149</v>
      </c>
      <c r="K202">
        <v>499.85232000000002</v>
      </c>
      <c r="L202">
        <v>1727.0981656436236</v>
      </c>
      <c r="M202">
        <v>3.4552168641402394</v>
      </c>
      <c r="N202">
        <v>0.39477716349948305</v>
      </c>
      <c r="O202">
        <v>0.29697219486196819</v>
      </c>
      <c r="P202">
        <v>0.75225271955822504</v>
      </c>
      <c r="Q202">
        <v>0.50692043076025817</v>
      </c>
      <c r="R202">
        <v>0.50285368481997805</v>
      </c>
      <c r="S202">
        <v>0.49307956923974189</v>
      </c>
      <c r="T202">
        <v>0.49714631518002184</v>
      </c>
      <c r="U202">
        <v>0.44787643136401822</v>
      </c>
      <c r="V202">
        <v>0.28757876758031747</v>
      </c>
    </row>
    <row r="203" spans="1:22" x14ac:dyDescent="0.25">
      <c r="A203" t="str">
        <f t="shared" si="3"/>
        <v>BulgáriaVízi szállítás</v>
      </c>
      <c r="B203" t="s">
        <v>76</v>
      </c>
      <c r="C203">
        <v>32</v>
      </c>
      <c r="D203" s="267" t="s">
        <v>140</v>
      </c>
      <c r="E203" s="3" t="s">
        <v>1</v>
      </c>
      <c r="F203" s="3" t="s">
        <v>1</v>
      </c>
      <c r="G203" s="3" t="s">
        <v>136</v>
      </c>
      <c r="H203">
        <v>285.6694683921495</v>
      </c>
      <c r="I203">
        <v>404.19768165845892</v>
      </c>
      <c r="J203">
        <v>1.4149138300758175</v>
      </c>
      <c r="K203">
        <v>72.594959999999986</v>
      </c>
      <c r="L203">
        <v>233.75112870203117</v>
      </c>
      <c r="M203">
        <v>3.2199360493074343</v>
      </c>
      <c r="N203">
        <v>0.25412222177116278</v>
      </c>
      <c r="O203">
        <v>0.57830892978635995</v>
      </c>
      <c r="P203">
        <v>2.2757117648181415</v>
      </c>
      <c r="Q203">
        <v>0.88641745473192235</v>
      </c>
      <c r="R203">
        <v>0.89581128014648648</v>
      </c>
      <c r="S203">
        <v>0.11358254526807773</v>
      </c>
      <c r="T203">
        <v>0.10418871985351352</v>
      </c>
      <c r="U203">
        <v>9.4001794664442098E-2</v>
      </c>
      <c r="V203">
        <v>4.7328118590258914E-2</v>
      </c>
    </row>
    <row r="204" spans="1:22" x14ac:dyDescent="0.25">
      <c r="A204" t="str">
        <f t="shared" si="3"/>
        <v>BulgáriaLégi szállítás</v>
      </c>
      <c r="B204" t="s">
        <v>76</v>
      </c>
      <c r="C204">
        <v>33</v>
      </c>
      <c r="D204" s="267" t="s">
        <v>141</v>
      </c>
      <c r="E204" s="3" t="s">
        <v>135</v>
      </c>
      <c r="F204" s="3" t="s">
        <v>2289</v>
      </c>
      <c r="G204" s="3" t="s">
        <v>0</v>
      </c>
      <c r="H204">
        <v>252.69695015409459</v>
      </c>
      <c r="I204">
        <v>844.5366499486754</v>
      </c>
      <c r="J204">
        <v>3.3420927693574338</v>
      </c>
      <c r="K204">
        <v>38.883559999999996</v>
      </c>
      <c r="L204">
        <v>139.23598571009535</v>
      </c>
      <c r="M204">
        <v>3.5808445962791309</v>
      </c>
      <c r="N204">
        <v>0.15387427500129622</v>
      </c>
      <c r="O204">
        <v>0.16486671800277355</v>
      </c>
      <c r="P204">
        <v>1.071437821568191</v>
      </c>
      <c r="Q204">
        <v>0.1600776142936203</v>
      </c>
      <c r="R204">
        <v>9.6905047867111238E-2</v>
      </c>
      <c r="S204">
        <v>0.83992238570637967</v>
      </c>
      <c r="T204">
        <v>0.90309495213288882</v>
      </c>
      <c r="U204">
        <v>0.68290127883723739</v>
      </c>
      <c r="V204">
        <v>0.34605637163731651</v>
      </c>
    </row>
    <row r="205" spans="1:22" x14ac:dyDescent="0.25">
      <c r="A205" t="str">
        <f t="shared" si="3"/>
        <v>BulgáriaRaktározás</v>
      </c>
      <c r="B205" t="s">
        <v>76</v>
      </c>
      <c r="C205">
        <v>34</v>
      </c>
      <c r="D205" s="267" t="s">
        <v>177</v>
      </c>
      <c r="E205" s="3" t="s">
        <v>1</v>
      </c>
      <c r="F205" s="3" t="s">
        <v>2289</v>
      </c>
      <c r="G205" s="3" t="s">
        <v>0</v>
      </c>
      <c r="H205">
        <v>373.13438748643966</v>
      </c>
      <c r="I205">
        <v>2373.4987341491146</v>
      </c>
      <c r="J205">
        <v>6.3609755995361636</v>
      </c>
      <c r="K205">
        <v>119.97564</v>
      </c>
      <c r="L205">
        <v>803.07890168740448</v>
      </c>
      <c r="M205">
        <v>6.6936829983770414</v>
      </c>
      <c r="N205">
        <v>0.32153466424844085</v>
      </c>
      <c r="O205">
        <v>0.33835236148769365</v>
      </c>
      <c r="P205">
        <v>1.0523044607913821</v>
      </c>
      <c r="Q205">
        <v>0.62939730271307126</v>
      </c>
      <c r="R205">
        <v>0.55020457937475997</v>
      </c>
      <c r="S205">
        <v>0.37060269728692868</v>
      </c>
      <c r="T205">
        <v>0.44979542062524008</v>
      </c>
      <c r="U205">
        <v>0.32050293287050313</v>
      </c>
      <c r="V205">
        <v>0.20948880774968898</v>
      </c>
    </row>
    <row r="206" spans="1:22" x14ac:dyDescent="0.25">
      <c r="A206" t="str">
        <f t="shared" si="3"/>
        <v>BulgáriaPostai tev.</v>
      </c>
      <c r="B206" t="s">
        <v>76</v>
      </c>
      <c r="C206">
        <v>35</v>
      </c>
      <c r="D206" s="267" t="s">
        <v>178</v>
      </c>
      <c r="E206" s="3" t="s">
        <v>2289</v>
      </c>
      <c r="F206" s="3" t="s">
        <v>2289</v>
      </c>
      <c r="G206" s="3" t="s">
        <v>136</v>
      </c>
      <c r="H206">
        <v>414.41930694318785</v>
      </c>
      <c r="I206">
        <v>406.72225800564212</v>
      </c>
      <c r="J206">
        <v>0.98142690553121137</v>
      </c>
      <c r="K206">
        <v>231.82359999999997</v>
      </c>
      <c r="L206">
        <v>167.32655328958492</v>
      </c>
      <c r="M206">
        <v>0.7217839481812246</v>
      </c>
      <c r="N206">
        <v>0.55939382194802123</v>
      </c>
      <c r="O206">
        <v>0.4114024988700366</v>
      </c>
      <c r="P206">
        <v>0.7354434080758655</v>
      </c>
      <c r="Q206">
        <v>0.48897151343323525</v>
      </c>
      <c r="R206">
        <v>0.53243801564660342</v>
      </c>
      <c r="S206">
        <v>0.51102848656676469</v>
      </c>
      <c r="T206">
        <v>0.46756198435339663</v>
      </c>
      <c r="U206">
        <v>0.48689281202480655</v>
      </c>
      <c r="V206">
        <v>0.42707386039978285</v>
      </c>
    </row>
    <row r="207" spans="1:22" x14ac:dyDescent="0.25">
      <c r="A207" t="str">
        <f t="shared" si="3"/>
        <v>BulgáriaVendéglátás</v>
      </c>
      <c r="B207" t="s">
        <v>76</v>
      </c>
      <c r="C207">
        <v>36</v>
      </c>
      <c r="D207" s="267" t="s">
        <v>179</v>
      </c>
      <c r="E207" s="3" t="s">
        <v>135</v>
      </c>
      <c r="F207" s="3" t="s">
        <v>135</v>
      </c>
      <c r="G207" s="3" t="s">
        <v>136</v>
      </c>
      <c r="H207">
        <v>479.44075649505942</v>
      </c>
      <c r="I207">
        <v>2384.5271008361251</v>
      </c>
      <c r="J207">
        <v>4.9735594409373025</v>
      </c>
      <c r="K207">
        <v>251.77336</v>
      </c>
      <c r="L207">
        <v>1157.7902117711865</v>
      </c>
      <c r="M207">
        <v>4.5985413697906186</v>
      </c>
      <c r="N207">
        <v>0.52513966864349071</v>
      </c>
      <c r="O207">
        <v>0.48554290339799949</v>
      </c>
      <c r="P207">
        <v>0.92459764971140879</v>
      </c>
      <c r="Q207">
        <v>6.587369457925854E-2</v>
      </c>
      <c r="R207">
        <v>8.2893261570447671E-2</v>
      </c>
      <c r="S207">
        <v>0.93412630542074138</v>
      </c>
      <c r="T207">
        <v>0.91710673842955248</v>
      </c>
      <c r="U207">
        <v>0.92454964363183156</v>
      </c>
      <c r="V207">
        <v>0.88900403482815538</v>
      </c>
    </row>
    <row r="208" spans="1:22" x14ac:dyDescent="0.25">
      <c r="A208" t="str">
        <f t="shared" si="3"/>
        <v>BulgáriaKiadói tev.</v>
      </c>
      <c r="B208" t="s">
        <v>76</v>
      </c>
      <c r="C208">
        <v>37</v>
      </c>
      <c r="D208" s="267" t="s">
        <v>180</v>
      </c>
      <c r="E208" s="3" t="s">
        <v>135</v>
      </c>
      <c r="F208" s="3" t="s">
        <v>2289</v>
      </c>
      <c r="G208" s="3" t="s">
        <v>0</v>
      </c>
      <c r="H208">
        <v>109.16952069740309</v>
      </c>
      <c r="I208">
        <v>254.71630923144346</v>
      </c>
      <c r="J208">
        <v>2.3332181693594505</v>
      </c>
      <c r="K208">
        <v>32.233639999999994</v>
      </c>
      <c r="L208">
        <v>112.30111099621818</v>
      </c>
      <c r="M208">
        <v>3.4839723653989498</v>
      </c>
      <c r="N208">
        <v>0.29526226545727396</v>
      </c>
      <c r="O208">
        <v>0.44088700615624016</v>
      </c>
      <c r="P208">
        <v>1.4932047123374756</v>
      </c>
      <c r="Q208">
        <v>0.29789356748525458</v>
      </c>
      <c r="R208">
        <v>0.31404518117387664</v>
      </c>
      <c r="S208">
        <v>0.70210643251474547</v>
      </c>
      <c r="T208">
        <v>0.68595481882612319</v>
      </c>
      <c r="U208">
        <v>0.63736422993154906</v>
      </c>
      <c r="V208">
        <v>0.53538497908672633</v>
      </c>
    </row>
    <row r="209" spans="1:22" x14ac:dyDescent="0.25">
      <c r="A209" t="str">
        <f t="shared" si="3"/>
        <v>BulgáriaMűsorszolgáltatás</v>
      </c>
      <c r="B209" t="s">
        <v>76</v>
      </c>
      <c r="C209">
        <v>38</v>
      </c>
      <c r="D209" s="267" t="s">
        <v>181</v>
      </c>
      <c r="E209" s="3" t="s">
        <v>2289</v>
      </c>
      <c r="F209" s="3" t="s">
        <v>2289</v>
      </c>
      <c r="G209" s="3" t="s">
        <v>136</v>
      </c>
      <c r="H209">
        <v>108.43063870152244</v>
      </c>
      <c r="I209">
        <v>505.4464096990194</v>
      </c>
      <c r="J209">
        <v>4.6614722162650377</v>
      </c>
      <c r="K209">
        <v>52.922279999999994</v>
      </c>
      <c r="L209">
        <v>246.65460689760891</v>
      </c>
      <c r="M209">
        <v>4.6606950210310085</v>
      </c>
      <c r="N209">
        <v>0.48807496325535271</v>
      </c>
      <c r="O209">
        <v>0.48799358777617102</v>
      </c>
      <c r="P209">
        <v>0.99983327258042709</v>
      </c>
      <c r="Q209">
        <v>0.30789373407721604</v>
      </c>
      <c r="R209">
        <v>0.36182311080950169</v>
      </c>
      <c r="S209">
        <v>0.69210626592278401</v>
      </c>
      <c r="T209">
        <v>0.63817688919049842</v>
      </c>
      <c r="U209">
        <v>0.50337290382264488</v>
      </c>
      <c r="V209">
        <v>0.3930207276915717</v>
      </c>
    </row>
    <row r="210" spans="1:22" x14ac:dyDescent="0.25">
      <c r="A210" t="str">
        <f t="shared" si="3"/>
        <v>BulgáriaTávközlés</v>
      </c>
      <c r="B210" t="s">
        <v>76</v>
      </c>
      <c r="C210">
        <v>39</v>
      </c>
      <c r="D210" s="267" t="s">
        <v>142</v>
      </c>
      <c r="E210" s="3" t="s">
        <v>135</v>
      </c>
      <c r="F210" s="3" t="s">
        <v>2289</v>
      </c>
      <c r="G210" s="3" t="s">
        <v>0</v>
      </c>
      <c r="H210">
        <v>446.37587132284943</v>
      </c>
      <c r="I210">
        <v>2178.4421203859624</v>
      </c>
      <c r="J210">
        <v>4.8802864588761894</v>
      </c>
      <c r="K210">
        <v>250.94211999999996</v>
      </c>
      <c r="L210">
        <v>1185.6540743654834</v>
      </c>
      <c r="M210">
        <v>4.7248109419235149</v>
      </c>
      <c r="N210">
        <v>0.56217671276972214</v>
      </c>
      <c r="O210">
        <v>0.54426696182105438</v>
      </c>
      <c r="P210">
        <v>0.96814213299510343</v>
      </c>
      <c r="Q210">
        <v>0.34473601624998146</v>
      </c>
      <c r="R210">
        <v>0.40878269922454369</v>
      </c>
      <c r="S210">
        <v>0.65526398375001871</v>
      </c>
      <c r="T210">
        <v>0.59121730077545631</v>
      </c>
      <c r="U210">
        <v>0.61543073808054349</v>
      </c>
      <c r="V210">
        <v>0.5049618558692256</v>
      </c>
    </row>
    <row r="211" spans="1:22" x14ac:dyDescent="0.25">
      <c r="A211" t="str">
        <f t="shared" si="3"/>
        <v>BulgáriaInfotech.</v>
      </c>
      <c r="B211" t="s">
        <v>76</v>
      </c>
      <c r="C211">
        <v>40</v>
      </c>
      <c r="D211" s="267" t="s">
        <v>182</v>
      </c>
      <c r="E211" s="3" t="s">
        <v>1</v>
      </c>
      <c r="F211" s="3" t="s">
        <v>2289</v>
      </c>
      <c r="G211" s="3" t="s">
        <v>0</v>
      </c>
      <c r="H211">
        <v>101.68835894860254</v>
      </c>
      <c r="I211">
        <v>2084.3684445486988</v>
      </c>
      <c r="J211">
        <v>20.497611192665858</v>
      </c>
      <c r="K211">
        <v>35.189160000000001</v>
      </c>
      <c r="L211">
        <v>1198.1261305457133</v>
      </c>
      <c r="M211">
        <v>34.048159448697078</v>
      </c>
      <c r="N211">
        <v>0.34604904989946828</v>
      </c>
      <c r="O211">
        <v>0.57481494391224486</v>
      </c>
      <c r="P211">
        <v>1.6610793876741925</v>
      </c>
      <c r="Q211">
        <v>0.64224906988443464</v>
      </c>
      <c r="R211">
        <v>0.3468278206798161</v>
      </c>
      <c r="S211">
        <v>0.35775093011556525</v>
      </c>
      <c r="T211">
        <v>0.65317217932018379</v>
      </c>
      <c r="U211">
        <v>0.12875647467509663</v>
      </c>
      <c r="V211">
        <v>4.9507891467898274E-2</v>
      </c>
    </row>
    <row r="212" spans="1:22" x14ac:dyDescent="0.25">
      <c r="A212" t="str">
        <f t="shared" si="3"/>
        <v>BulgáriaPénzügyi tev.</v>
      </c>
      <c r="B212" t="s">
        <v>76</v>
      </c>
      <c r="C212">
        <v>41</v>
      </c>
      <c r="D212" s="267" t="s">
        <v>183</v>
      </c>
      <c r="E212" s="3" t="s">
        <v>1</v>
      </c>
      <c r="F212" s="3" t="s">
        <v>1</v>
      </c>
      <c r="G212" s="3" t="s">
        <v>136</v>
      </c>
      <c r="H212">
        <v>381.44679722174703</v>
      </c>
      <c r="I212">
        <v>3861.2703617937045</v>
      </c>
      <c r="J212">
        <v>10.122697031190503</v>
      </c>
      <c r="K212">
        <v>240.69015999999999</v>
      </c>
      <c r="L212">
        <v>2857.9871731434332</v>
      </c>
      <c r="M212">
        <v>11.874133837226388</v>
      </c>
      <c r="N212">
        <v>0.63099274067329292</v>
      </c>
      <c r="O212">
        <v>0.74016758873517241</v>
      </c>
      <c r="P212">
        <v>1.17302076715714</v>
      </c>
      <c r="Q212">
        <v>0.81023398883079456</v>
      </c>
      <c r="R212">
        <v>0.83747085367577745</v>
      </c>
      <c r="S212">
        <v>0.18976601116920541</v>
      </c>
      <c r="T212">
        <v>0.16252914632422255</v>
      </c>
      <c r="U212">
        <v>0.17814199324148583</v>
      </c>
      <c r="V212">
        <v>0.109409288267074</v>
      </c>
    </row>
    <row r="213" spans="1:22" x14ac:dyDescent="0.25">
      <c r="A213" t="str">
        <f t="shared" si="3"/>
        <v>BulgáriaBiztosítás</v>
      </c>
      <c r="B213" t="s">
        <v>76</v>
      </c>
      <c r="C213">
        <v>42</v>
      </c>
      <c r="D213" s="267" t="s">
        <v>184</v>
      </c>
      <c r="E213" s="3" t="s">
        <v>1</v>
      </c>
      <c r="F213" s="3" t="s">
        <v>1</v>
      </c>
      <c r="G213" s="3" t="s">
        <v>136</v>
      </c>
      <c r="H213">
        <v>101.50364229242952</v>
      </c>
      <c r="I213">
        <v>1016.872072147564</v>
      </c>
      <c r="J213">
        <v>10.018084565063985</v>
      </c>
      <c r="K213">
        <v>29.462839999999996</v>
      </c>
      <c r="L213">
        <v>521.60726939731899</v>
      </c>
      <c r="M213">
        <v>17.703903269247604</v>
      </c>
      <c r="N213">
        <v>0.29026386969561419</v>
      </c>
      <c r="O213">
        <v>0.51295269452697256</v>
      </c>
      <c r="P213">
        <v>1.7671944326549545</v>
      </c>
      <c r="Q213">
        <v>0.75945970059282142</v>
      </c>
      <c r="R213">
        <v>0.76460646874719773</v>
      </c>
      <c r="S213">
        <v>0.2405402994071785</v>
      </c>
      <c r="T213">
        <v>0.23539353125280224</v>
      </c>
      <c r="U213">
        <v>0.23524113301281779</v>
      </c>
      <c r="V213">
        <v>0.16015648266105081</v>
      </c>
    </row>
    <row r="214" spans="1:22" x14ac:dyDescent="0.25">
      <c r="A214" t="str">
        <f t="shared" si="3"/>
        <v>BulgáriaEgyéb pénzügy</v>
      </c>
      <c r="B214" t="s">
        <v>76</v>
      </c>
      <c r="C214">
        <v>43</v>
      </c>
      <c r="D214" s="267" t="s">
        <v>185</v>
      </c>
      <c r="E214" s="3" t="s">
        <v>1</v>
      </c>
      <c r="F214" s="3" t="s">
        <v>1</v>
      </c>
      <c r="G214" s="3" t="s">
        <v>136</v>
      </c>
      <c r="H214">
        <v>13.853999820430552</v>
      </c>
      <c r="I214">
        <v>314.37597289052394</v>
      </c>
      <c r="J214">
        <v>22.692072828448602</v>
      </c>
      <c r="K214">
        <v>7.1117199999999992</v>
      </c>
      <c r="L214">
        <v>181.79167232380198</v>
      </c>
      <c r="M214">
        <v>25.562265151581052</v>
      </c>
      <c r="N214">
        <v>0.51333333998693398</v>
      </c>
      <c r="O214">
        <v>0.57826197928652712</v>
      </c>
      <c r="P214">
        <v>1.1264843606325001</v>
      </c>
      <c r="Q214">
        <v>0.87751748041132649</v>
      </c>
      <c r="R214">
        <v>0.87740745961348576</v>
      </c>
      <c r="S214">
        <v>0.12248251958867348</v>
      </c>
      <c r="T214">
        <v>0.12259254038651404</v>
      </c>
      <c r="U214">
        <v>0.11793648435545011</v>
      </c>
      <c r="V214">
        <v>8.0106634640693911E-2</v>
      </c>
    </row>
    <row r="215" spans="1:22" x14ac:dyDescent="0.25">
      <c r="A215" t="str">
        <f t="shared" si="3"/>
        <v>BulgáriaIngatlanügyletek</v>
      </c>
      <c r="B215" t="s">
        <v>76</v>
      </c>
      <c r="C215">
        <v>44</v>
      </c>
      <c r="D215" s="267" t="s">
        <v>143</v>
      </c>
      <c r="E215" s="3" t="s">
        <v>135</v>
      </c>
      <c r="F215" s="3" t="s">
        <v>135</v>
      </c>
      <c r="G215" s="3" t="s">
        <v>136</v>
      </c>
      <c r="H215">
        <v>1464.09071513956</v>
      </c>
      <c r="I215">
        <v>6718.8230157120643</v>
      </c>
      <c r="J215">
        <v>4.5890756264181434</v>
      </c>
      <c r="K215">
        <v>1338.2963999999999</v>
      </c>
      <c r="L215">
        <v>5089.1521339075953</v>
      </c>
      <c r="M215">
        <v>3.8027092756937817</v>
      </c>
      <c r="N215">
        <v>0.91408024527526011</v>
      </c>
      <c r="O215">
        <v>0.75744696980505954</v>
      </c>
      <c r="P215">
        <v>0.82864384578945471</v>
      </c>
      <c r="Q215">
        <v>0.23419967268351316</v>
      </c>
      <c r="R215">
        <v>0.34094253469027264</v>
      </c>
      <c r="S215">
        <v>0.76580032731648684</v>
      </c>
      <c r="T215">
        <v>0.65905746530972742</v>
      </c>
      <c r="U215">
        <v>0.74620580112822177</v>
      </c>
      <c r="V215">
        <v>0.63078588646969824</v>
      </c>
    </row>
    <row r="216" spans="1:22" x14ac:dyDescent="0.25">
      <c r="A216" t="str">
        <f t="shared" si="3"/>
        <v>BulgáriaJogi tev.</v>
      </c>
      <c r="B216" t="s">
        <v>76</v>
      </c>
      <c r="C216">
        <v>45</v>
      </c>
      <c r="D216" s="267" t="s">
        <v>186</v>
      </c>
      <c r="E216" s="3" t="s">
        <v>1</v>
      </c>
      <c r="F216" s="3" t="s">
        <v>1</v>
      </c>
      <c r="G216" s="3" t="s">
        <v>136</v>
      </c>
      <c r="H216">
        <v>99.564081303759991</v>
      </c>
      <c r="I216">
        <v>1195.5853591383898</v>
      </c>
      <c r="J216">
        <v>12.00819957842808</v>
      </c>
      <c r="K216">
        <v>40.730759999999997</v>
      </c>
      <c r="L216">
        <v>542.4947757267837</v>
      </c>
      <c r="M216">
        <v>13.319043782310562</v>
      </c>
      <c r="N216">
        <v>0.40909090373399365</v>
      </c>
      <c r="O216">
        <v>0.45374825944484454</v>
      </c>
      <c r="P216">
        <v>1.1091624265004161</v>
      </c>
      <c r="Q216">
        <v>0.78819934104483225</v>
      </c>
      <c r="R216">
        <v>0.75133866070011746</v>
      </c>
      <c r="S216">
        <v>0.21180065895516775</v>
      </c>
      <c r="T216">
        <v>0.24866133929988268</v>
      </c>
      <c r="U216">
        <v>0.17037107073968874</v>
      </c>
      <c r="V216">
        <v>8.2404450467483362E-2</v>
      </c>
    </row>
    <row r="217" spans="1:22" x14ac:dyDescent="0.25">
      <c r="A217" t="str">
        <f t="shared" si="3"/>
        <v>BulgáriaMérnöki tev.</v>
      </c>
      <c r="B217" t="s">
        <v>76</v>
      </c>
      <c r="C217">
        <v>46</v>
      </c>
      <c r="D217" s="267" t="s">
        <v>187</v>
      </c>
      <c r="E217" s="3" t="s">
        <v>1</v>
      </c>
      <c r="F217" s="3" t="s">
        <v>1</v>
      </c>
      <c r="G217" s="3" t="s">
        <v>136</v>
      </c>
      <c r="H217">
        <v>92.821802017369151</v>
      </c>
      <c r="I217">
        <v>855.96364372610367</v>
      </c>
      <c r="J217">
        <v>9.2215796841127116</v>
      </c>
      <c r="K217">
        <v>38.514119999999998</v>
      </c>
      <c r="L217">
        <v>354.58775752744396</v>
      </c>
      <c r="M217">
        <v>9.2066950387921089</v>
      </c>
      <c r="N217">
        <v>0.41492536411642922</v>
      </c>
      <c r="O217">
        <v>0.41425562887681133</v>
      </c>
      <c r="P217">
        <v>0.99838588985504884</v>
      </c>
      <c r="Q217">
        <v>0.82160281881542185</v>
      </c>
      <c r="R217">
        <v>0.71082057575306523</v>
      </c>
      <c r="S217">
        <v>0.17839718118457826</v>
      </c>
      <c r="T217">
        <v>0.28917942424693482</v>
      </c>
      <c r="U217">
        <v>9.3256167388435132E-2</v>
      </c>
      <c r="V217">
        <v>4.1923796650476575E-2</v>
      </c>
    </row>
    <row r="218" spans="1:22" x14ac:dyDescent="0.25">
      <c r="A218" t="str">
        <f t="shared" si="3"/>
        <v>BulgáriaK+F</v>
      </c>
      <c r="B218" t="s">
        <v>76</v>
      </c>
      <c r="C218">
        <v>47</v>
      </c>
      <c r="D218" s="267" t="s">
        <v>188</v>
      </c>
      <c r="E218" s="3" t="s">
        <v>2289</v>
      </c>
      <c r="F218" s="3" t="s">
        <v>2289</v>
      </c>
      <c r="G218" s="3" t="s">
        <v>136</v>
      </c>
      <c r="H218">
        <v>79.244881384991899</v>
      </c>
      <c r="I218">
        <v>534.94405604031908</v>
      </c>
      <c r="J218">
        <v>6.7505187299281078</v>
      </c>
      <c r="K218">
        <v>54.677119999999995</v>
      </c>
      <c r="L218">
        <v>384.42501786797413</v>
      </c>
      <c r="M218">
        <v>7.0308205309272722</v>
      </c>
      <c r="N218">
        <v>0.68997667791771389</v>
      </c>
      <c r="O218">
        <v>0.71862658071856356</v>
      </c>
      <c r="P218">
        <v>1.0415230017445118</v>
      </c>
      <c r="Q218">
        <v>8.935418280036983E-2</v>
      </c>
      <c r="R218">
        <v>6.6929207087605913E-2</v>
      </c>
      <c r="S218">
        <v>0.91064581719963023</v>
      </c>
      <c r="T218">
        <v>0.93307079291239414</v>
      </c>
      <c r="U218">
        <v>0.33530867884120236</v>
      </c>
      <c r="V218">
        <v>0.16901275019794942</v>
      </c>
    </row>
    <row r="219" spans="1:22" x14ac:dyDescent="0.25">
      <c r="A219" t="str">
        <f t="shared" si="3"/>
        <v>BulgáriaMarketing</v>
      </c>
      <c r="B219" t="s">
        <v>76</v>
      </c>
      <c r="C219">
        <v>48</v>
      </c>
      <c r="D219" s="267" t="s">
        <v>13</v>
      </c>
      <c r="E219" s="3" t="s">
        <v>1</v>
      </c>
      <c r="F219" s="3" t="s">
        <v>1</v>
      </c>
      <c r="G219" s="3" t="s">
        <v>136</v>
      </c>
      <c r="H219">
        <v>53.014641629193321</v>
      </c>
      <c r="I219">
        <v>830.05354361326795</v>
      </c>
      <c r="J219">
        <v>15.657062239881036</v>
      </c>
      <c r="K219">
        <v>21.519880000000001</v>
      </c>
      <c r="L219">
        <v>218.01359991833939</v>
      </c>
      <c r="M219">
        <v>10.130799982078868</v>
      </c>
      <c r="N219">
        <v>0.40592333247330209</v>
      </c>
      <c r="O219">
        <v>0.26265004419993726</v>
      </c>
      <c r="P219">
        <v>0.64704347641118154</v>
      </c>
      <c r="Q219">
        <v>0.80829901492109191</v>
      </c>
      <c r="R219">
        <v>0.72123751135863212</v>
      </c>
      <c r="S219">
        <v>0.1917009850789082</v>
      </c>
      <c r="T219">
        <v>0.27876248864136788</v>
      </c>
      <c r="U219">
        <v>0.13419155599099725</v>
      </c>
      <c r="V219">
        <v>5.3041026366620787E-2</v>
      </c>
    </row>
    <row r="220" spans="1:22" x14ac:dyDescent="0.25">
      <c r="A220" t="str">
        <f t="shared" si="3"/>
        <v>BulgáriaEgyéb tudományos</v>
      </c>
      <c r="B220" t="s">
        <v>76</v>
      </c>
      <c r="C220">
        <v>49</v>
      </c>
      <c r="D220" s="267" t="s">
        <v>189</v>
      </c>
      <c r="E220" s="3" t="s">
        <v>1</v>
      </c>
      <c r="F220" s="3" t="s">
        <v>1</v>
      </c>
      <c r="G220" s="3" t="s">
        <v>136</v>
      </c>
      <c r="H220">
        <v>83.031640460401547</v>
      </c>
      <c r="I220">
        <v>589.02309337015845</v>
      </c>
      <c r="J220">
        <v>7.0939594846505321</v>
      </c>
      <c r="K220">
        <v>35.743319999999997</v>
      </c>
      <c r="L220">
        <v>251.84979063359691</v>
      </c>
      <c r="M220">
        <v>7.0460659679514084</v>
      </c>
      <c r="N220">
        <v>0.43047830684552441</v>
      </c>
      <c r="O220">
        <v>0.42757201452427185</v>
      </c>
      <c r="P220">
        <v>0.99324869041009434</v>
      </c>
      <c r="Q220">
        <v>0.67802004639498958</v>
      </c>
      <c r="R220">
        <v>0.66827358854892427</v>
      </c>
      <c r="S220">
        <v>0.32197995360501031</v>
      </c>
      <c r="T220">
        <v>0.33172641145107573</v>
      </c>
      <c r="U220">
        <v>0.28230212979171382</v>
      </c>
      <c r="V220">
        <v>0.23115962433779078</v>
      </c>
    </row>
    <row r="221" spans="1:22" x14ac:dyDescent="0.25">
      <c r="A221" t="str">
        <f t="shared" si="3"/>
        <v>BulgáriaAminisztratív</v>
      </c>
      <c r="B221" t="s">
        <v>76</v>
      </c>
      <c r="C221">
        <v>50</v>
      </c>
      <c r="D221" s="267" t="s">
        <v>190</v>
      </c>
      <c r="E221" s="3" t="s">
        <v>2289</v>
      </c>
      <c r="F221" s="3" t="s">
        <v>2289</v>
      </c>
      <c r="G221" s="3" t="s">
        <v>136</v>
      </c>
      <c r="H221">
        <v>719.76147381831879</v>
      </c>
      <c r="I221">
        <v>2604.1650976370606</v>
      </c>
      <c r="J221">
        <v>3.6180945943411253</v>
      </c>
      <c r="K221">
        <v>311.16084000000001</v>
      </c>
      <c r="L221">
        <v>1052.6099732350783</v>
      </c>
      <c r="M221">
        <v>3.3828484755185722</v>
      </c>
      <c r="N221">
        <v>0.4323110520896577</v>
      </c>
      <c r="O221">
        <v>0.40420247325723868</v>
      </c>
      <c r="P221">
        <v>0.93498066103896527</v>
      </c>
      <c r="Q221">
        <v>0.58275431794316579</v>
      </c>
      <c r="R221">
        <v>0.55495007862157819</v>
      </c>
      <c r="S221">
        <v>0.41724568205683404</v>
      </c>
      <c r="T221">
        <v>0.44504992137842181</v>
      </c>
      <c r="U221">
        <v>0.3763153829453747</v>
      </c>
      <c r="V221">
        <v>0.30869988760366229</v>
      </c>
    </row>
    <row r="222" spans="1:22" x14ac:dyDescent="0.25">
      <c r="A222" t="str">
        <f t="shared" si="3"/>
        <v>BulgáriaKözigazgatás és védelem</v>
      </c>
      <c r="B222" t="s">
        <v>76</v>
      </c>
      <c r="C222">
        <v>51</v>
      </c>
      <c r="D222" s="267" t="s">
        <v>201</v>
      </c>
      <c r="E222" s="3" t="s">
        <v>135</v>
      </c>
      <c r="F222" s="3" t="s">
        <v>135</v>
      </c>
      <c r="G222" s="3" t="s">
        <v>136</v>
      </c>
      <c r="H222">
        <v>1400.4546721129625</v>
      </c>
      <c r="I222">
        <v>4675.2463221478183</v>
      </c>
      <c r="J222">
        <v>3.3383774678647415</v>
      </c>
      <c r="K222">
        <v>892.47467999999992</v>
      </c>
      <c r="L222">
        <v>3460.7316691094561</v>
      </c>
      <c r="M222">
        <v>3.8776805064200324</v>
      </c>
      <c r="N222">
        <v>0.6372749491802272</v>
      </c>
      <c r="O222">
        <v>0.74022445677676907</v>
      </c>
      <c r="P222">
        <v>1.1615464529540558</v>
      </c>
      <c r="Q222">
        <v>2.7163210120393799E-2</v>
      </c>
      <c r="R222">
        <v>3.9854611102965849E-2</v>
      </c>
      <c r="S222">
        <v>0.9728367898796062</v>
      </c>
      <c r="T222">
        <v>0.96014538889703416</v>
      </c>
      <c r="U222">
        <v>0.96218842563744245</v>
      </c>
      <c r="V222">
        <v>0.9546632048036432</v>
      </c>
    </row>
    <row r="223" spans="1:22" x14ac:dyDescent="0.25">
      <c r="A223" t="str">
        <f t="shared" si="3"/>
        <v>BulgáriaOktatás</v>
      </c>
      <c r="B223" t="s">
        <v>76</v>
      </c>
      <c r="C223">
        <v>52</v>
      </c>
      <c r="D223" s="267" t="s">
        <v>144</v>
      </c>
      <c r="E223" s="3" t="s">
        <v>135</v>
      </c>
      <c r="F223" s="3" t="s">
        <v>135</v>
      </c>
      <c r="G223" s="3" t="s">
        <v>136</v>
      </c>
      <c r="H223">
        <v>811.38259906484836</v>
      </c>
      <c r="I223">
        <v>2900.4704130238551</v>
      </c>
      <c r="J223">
        <v>3.5747259262976132</v>
      </c>
      <c r="K223">
        <v>689.74447999999995</v>
      </c>
      <c r="L223">
        <v>2099.7834840591504</v>
      </c>
      <c r="M223">
        <v>3.0442918282711746</v>
      </c>
      <c r="N223">
        <v>0.85008537377429427</v>
      </c>
      <c r="O223">
        <v>0.72394583810632396</v>
      </c>
      <c r="P223">
        <v>0.85161544997777883</v>
      </c>
      <c r="Q223">
        <v>0.12453155593149264</v>
      </c>
      <c r="R223">
        <v>0.14798286013677117</v>
      </c>
      <c r="S223">
        <v>0.87546844406850732</v>
      </c>
      <c r="T223">
        <v>0.85201713986322891</v>
      </c>
      <c r="U223">
        <v>0.80633850396488693</v>
      </c>
      <c r="V223">
        <v>0.8139705748181606</v>
      </c>
    </row>
    <row r="224" spans="1:22" x14ac:dyDescent="0.25">
      <c r="A224" t="str">
        <f t="shared" si="3"/>
        <v>BulgáriaEgészségügy</v>
      </c>
      <c r="B224" t="s">
        <v>76</v>
      </c>
      <c r="C224">
        <v>53</v>
      </c>
      <c r="D224" s="267" t="s">
        <v>191</v>
      </c>
      <c r="E224" s="3" t="s">
        <v>135</v>
      </c>
      <c r="F224" s="3" t="s">
        <v>135</v>
      </c>
      <c r="G224" s="3" t="s">
        <v>136</v>
      </c>
      <c r="H224">
        <v>674.68980075592128</v>
      </c>
      <c r="I224">
        <v>3203.9508786703032</v>
      </c>
      <c r="J224">
        <v>4.7487762155002224</v>
      </c>
      <c r="K224">
        <v>402.96668</v>
      </c>
      <c r="L224">
        <v>1792.8181962991705</v>
      </c>
      <c r="M224">
        <v>4.4490482347055851</v>
      </c>
      <c r="N224">
        <v>0.59726214854369641</v>
      </c>
      <c r="O224">
        <v>0.55956481987115303</v>
      </c>
      <c r="P224">
        <v>0.93688311110211697</v>
      </c>
      <c r="Q224">
        <v>0.23596474150735941</v>
      </c>
      <c r="R224">
        <v>0.24105306353985703</v>
      </c>
      <c r="S224">
        <v>0.76403525849264065</v>
      </c>
      <c r="T224">
        <v>0.75894693646014288</v>
      </c>
      <c r="U224">
        <v>0.73847191609378793</v>
      </c>
      <c r="V224">
        <v>0.74395223339751149</v>
      </c>
    </row>
    <row r="225" spans="1:22" x14ac:dyDescent="0.25">
      <c r="A225" t="str">
        <f t="shared" si="3"/>
        <v>BulgáriaEgyéb szolgáltatás</v>
      </c>
      <c r="B225" t="s">
        <v>76</v>
      </c>
      <c r="C225">
        <v>54</v>
      </c>
      <c r="D225" s="267" t="s">
        <v>192</v>
      </c>
      <c r="E225" s="3" t="s">
        <v>2289</v>
      </c>
      <c r="F225" s="3" t="s">
        <v>2289</v>
      </c>
      <c r="G225" s="3" t="s">
        <v>136</v>
      </c>
      <c r="H225">
        <v>502.53077302508723</v>
      </c>
      <c r="I225">
        <v>3498.524369181092</v>
      </c>
      <c r="J225">
        <v>6.9618112103284853</v>
      </c>
      <c r="K225">
        <v>245.12343999999996</v>
      </c>
      <c r="L225">
        <v>1261.5960749265844</v>
      </c>
      <c r="M225">
        <v>5.1467785982710774</v>
      </c>
      <c r="N225">
        <v>0.48777796934589507</v>
      </c>
      <c r="O225">
        <v>0.36060805693970033</v>
      </c>
      <c r="P225">
        <v>0.73928729791399106</v>
      </c>
      <c r="Q225">
        <v>0.43347237982339482</v>
      </c>
      <c r="R225">
        <v>0.47975542182215691</v>
      </c>
      <c r="S225">
        <v>0.5665276201766053</v>
      </c>
      <c r="T225">
        <v>0.52024457817784309</v>
      </c>
      <c r="U225">
        <v>0.54744055453696172</v>
      </c>
      <c r="V225">
        <v>0.46091911736383534</v>
      </c>
    </row>
    <row r="226" spans="1:22" x14ac:dyDescent="0.25">
      <c r="A226" t="str">
        <f t="shared" si="3"/>
        <v>BulgáriaHáztartási</v>
      </c>
      <c r="B226" t="s">
        <v>76</v>
      </c>
      <c r="C226">
        <v>55</v>
      </c>
      <c r="D226" s="267" t="s">
        <v>193</v>
      </c>
      <c r="E226" s="3" t="s">
        <v>1</v>
      </c>
      <c r="F226" s="3" t="s">
        <v>1</v>
      </c>
      <c r="G226" s="3" t="s">
        <v>136</v>
      </c>
      <c r="H226">
        <v>2</v>
      </c>
      <c r="I226">
        <v>2</v>
      </c>
      <c r="J226">
        <v>1</v>
      </c>
      <c r="K226">
        <v>0</v>
      </c>
      <c r="L226">
        <v>0</v>
      </c>
      <c r="M226" t="e">
        <v>#DIV/0!</v>
      </c>
      <c r="N226">
        <v>0</v>
      </c>
      <c r="O226">
        <v>0</v>
      </c>
      <c r="P226" t="e">
        <v>#DIV/0!</v>
      </c>
      <c r="Q226">
        <v>0.9948632037492815</v>
      </c>
      <c r="R226">
        <v>0.98659318093741477</v>
      </c>
      <c r="S226">
        <v>5.1367962507184207E-3</v>
      </c>
      <c r="T226">
        <v>1.3406819062585182E-2</v>
      </c>
      <c r="U226">
        <v>5.0782369241905495E-3</v>
      </c>
      <c r="V226">
        <v>1.2324228416200364E-2</v>
      </c>
    </row>
    <row r="227" spans="1:22" x14ac:dyDescent="0.25">
      <c r="A227" t="str">
        <f t="shared" si="3"/>
        <v>BulgáriaTerületen kívüli</v>
      </c>
      <c r="B227" t="s">
        <v>76</v>
      </c>
      <c r="C227">
        <v>56</v>
      </c>
      <c r="D227" s="267" t="s">
        <v>194</v>
      </c>
      <c r="E227" s="3">
        <v>0</v>
      </c>
      <c r="F227" s="3">
        <v>0</v>
      </c>
      <c r="G227" s="3" t="s">
        <v>136</v>
      </c>
      <c r="H227">
        <v>2</v>
      </c>
      <c r="I227">
        <v>2</v>
      </c>
      <c r="J227">
        <v>1</v>
      </c>
      <c r="K227">
        <v>1</v>
      </c>
      <c r="L227">
        <v>1</v>
      </c>
      <c r="M227">
        <v>1</v>
      </c>
      <c r="N227">
        <v>0.5</v>
      </c>
      <c r="O227">
        <v>0.5</v>
      </c>
      <c r="P227">
        <v>1</v>
      </c>
      <c r="Q227">
        <v>1</v>
      </c>
      <c r="R227">
        <v>1</v>
      </c>
      <c r="S227">
        <v>0</v>
      </c>
      <c r="T227">
        <v>0</v>
      </c>
      <c r="U227">
        <v>0</v>
      </c>
      <c r="V227">
        <v>0</v>
      </c>
    </row>
    <row r="228" spans="1:22" x14ac:dyDescent="0.25">
      <c r="A228" t="str">
        <f>CONCATENATE(B228,D228)</f>
        <v>BrazíliaNövényterm.</v>
      </c>
      <c r="B228" t="s">
        <v>77</v>
      </c>
      <c r="C228">
        <v>1</v>
      </c>
      <c r="D228" s="267" t="s">
        <v>147</v>
      </c>
      <c r="E228" s="3" t="s">
        <v>1</v>
      </c>
      <c r="F228" s="3" t="s">
        <v>2289</v>
      </c>
      <c r="G228" s="3" t="s">
        <v>0</v>
      </c>
      <c r="H228">
        <v>44589.909019752755</v>
      </c>
      <c r="I228">
        <v>171385.1410645952</v>
      </c>
      <c r="J228">
        <v>3.843585798497005</v>
      </c>
      <c r="K228">
        <v>26896.000379822988</v>
      </c>
      <c r="L228">
        <v>98456.213962142472</v>
      </c>
      <c r="M228">
        <v>3.6606265828283888</v>
      </c>
      <c r="N228">
        <v>0.60318580977387526</v>
      </c>
      <c r="O228">
        <v>0.57447345406119099</v>
      </c>
      <c r="P228">
        <v>0.95239882098113671</v>
      </c>
      <c r="Q228">
        <v>0.60112460372527698</v>
      </c>
      <c r="R228">
        <v>0.52099808735291242</v>
      </c>
      <c r="S228">
        <v>0.39887539627472313</v>
      </c>
      <c r="T228">
        <v>0.47900191264708769</v>
      </c>
      <c r="U228">
        <v>0.25774584937756867</v>
      </c>
      <c r="V228">
        <v>0.22090755932630399</v>
      </c>
    </row>
    <row r="229" spans="1:22" x14ac:dyDescent="0.25">
      <c r="A229" t="str">
        <f t="shared" ref="A229:A283" si="4">CONCATENATE(B229,D229)</f>
        <v>BrazíliaErdőgazd.</v>
      </c>
      <c r="B229" t="s">
        <v>77</v>
      </c>
      <c r="C229">
        <v>2</v>
      </c>
      <c r="D229" s="267" t="s">
        <v>148</v>
      </c>
      <c r="E229" s="3" t="s">
        <v>2289</v>
      </c>
      <c r="F229" s="3" t="s">
        <v>2289</v>
      </c>
      <c r="G229" s="3" t="s">
        <v>136</v>
      </c>
      <c r="H229">
        <v>2675.1604561888071</v>
      </c>
      <c r="I229">
        <v>8751.8551756439119</v>
      </c>
      <c r="J229">
        <v>3.2715253230500894</v>
      </c>
      <c r="K229">
        <v>2015.6131086086355</v>
      </c>
      <c r="L229">
        <v>6547.0950608835547</v>
      </c>
      <c r="M229">
        <v>3.2481903560366163</v>
      </c>
      <c r="N229">
        <v>0.75345503255539215</v>
      </c>
      <c r="O229">
        <v>0.74808082737747728</v>
      </c>
      <c r="P229">
        <v>0.99286725160002198</v>
      </c>
      <c r="Q229">
        <v>0.5566857789450127</v>
      </c>
      <c r="R229">
        <v>0.5038336081288679</v>
      </c>
      <c r="S229">
        <v>0.4433142210549873</v>
      </c>
      <c r="T229">
        <v>0.49616639187113215</v>
      </c>
      <c r="U229">
        <v>0.32467146179245565</v>
      </c>
      <c r="V229">
        <v>0.42524026726013581</v>
      </c>
    </row>
    <row r="230" spans="1:22" x14ac:dyDescent="0.25">
      <c r="A230" t="str">
        <f t="shared" si="4"/>
        <v>BrazíliaHalászat</v>
      </c>
      <c r="B230" t="s">
        <v>77</v>
      </c>
      <c r="C230">
        <v>3</v>
      </c>
      <c r="D230" s="267" t="s">
        <v>149</v>
      </c>
      <c r="E230" s="3" t="s">
        <v>2289</v>
      </c>
      <c r="F230" s="3" t="s">
        <v>2289</v>
      </c>
      <c r="G230" s="3" t="s">
        <v>136</v>
      </c>
      <c r="H230">
        <v>918.06070882387803</v>
      </c>
      <c r="I230">
        <v>4334.1058920386386</v>
      </c>
      <c r="J230">
        <v>4.7209360452763907</v>
      </c>
      <c r="K230">
        <v>691.71746191950183</v>
      </c>
      <c r="L230">
        <v>3242.2615229739772</v>
      </c>
      <c r="M230">
        <v>4.6872627936509907</v>
      </c>
      <c r="N230">
        <v>0.75345503327950591</v>
      </c>
      <c r="O230">
        <v>0.74808082768114159</v>
      </c>
      <c r="P230">
        <v>0.99286725104884832</v>
      </c>
      <c r="Q230">
        <v>0.49078697326820819</v>
      </c>
      <c r="R230">
        <v>0.42883189726147986</v>
      </c>
      <c r="S230">
        <v>0.50921302673179181</v>
      </c>
      <c r="T230">
        <v>0.57116810273851992</v>
      </c>
      <c r="U230">
        <v>0.38080528726334556</v>
      </c>
      <c r="V230">
        <v>0.50329518363991432</v>
      </c>
    </row>
    <row r="231" spans="1:22" x14ac:dyDescent="0.25">
      <c r="A231" t="str">
        <f t="shared" si="4"/>
        <v>BrazíliaBányászat</v>
      </c>
      <c r="B231" t="s">
        <v>77</v>
      </c>
      <c r="C231">
        <v>4</v>
      </c>
      <c r="D231" s="267" t="s">
        <v>150</v>
      </c>
      <c r="E231" s="3" t="s">
        <v>1</v>
      </c>
      <c r="F231" s="3" t="s">
        <v>1</v>
      </c>
      <c r="G231" s="3" t="s">
        <v>136</v>
      </c>
      <c r="H231">
        <v>24141.786227574743</v>
      </c>
      <c r="I231">
        <v>125065.60217729351</v>
      </c>
      <c r="J231">
        <v>5.1804618348597424</v>
      </c>
      <c r="K231">
        <v>14652.13911343138</v>
      </c>
      <c r="L231">
        <v>78108.264020000031</v>
      </c>
      <c r="M231">
        <v>5.3308437365571724</v>
      </c>
      <c r="N231">
        <v>0.60692025748681799</v>
      </c>
      <c r="O231">
        <v>0.62453834355887428</v>
      </c>
      <c r="P231">
        <v>1.0290286670361122</v>
      </c>
      <c r="Q231">
        <v>0.84663931494428046</v>
      </c>
      <c r="R231">
        <v>0.63285284378324858</v>
      </c>
      <c r="S231">
        <v>0.15336068505571959</v>
      </c>
      <c r="T231">
        <v>0.36714715621675137</v>
      </c>
      <c r="U231">
        <v>5.8541992312485403E-3</v>
      </c>
      <c r="V231">
        <v>3.8214910092361954E-3</v>
      </c>
    </row>
    <row r="232" spans="1:22" x14ac:dyDescent="0.25">
      <c r="A232" t="str">
        <f t="shared" si="4"/>
        <v>BrazíliaÉlelmiszergy.</v>
      </c>
      <c r="B232" t="s">
        <v>77</v>
      </c>
      <c r="C232">
        <v>5</v>
      </c>
      <c r="D232" s="267" t="s">
        <v>151</v>
      </c>
      <c r="E232" s="3" t="s">
        <v>135</v>
      </c>
      <c r="F232" s="3" t="s">
        <v>2289</v>
      </c>
      <c r="G232" s="3" t="s">
        <v>0</v>
      </c>
      <c r="H232">
        <v>67255.67883951035</v>
      </c>
      <c r="I232">
        <v>244119.04102779721</v>
      </c>
      <c r="J232">
        <v>3.6297164081910336</v>
      </c>
      <c r="K232">
        <v>13648.980320415485</v>
      </c>
      <c r="L232">
        <v>46832.935137696099</v>
      </c>
      <c r="M232">
        <v>3.4312405790230103</v>
      </c>
      <c r="N232">
        <v>0.20294167802521962</v>
      </c>
      <c r="O232">
        <v>0.19184466291739755</v>
      </c>
      <c r="P232">
        <v>0.94531919113015783</v>
      </c>
      <c r="Q232">
        <v>0.25929669947401646</v>
      </c>
      <c r="R232">
        <v>0.2497719866473874</v>
      </c>
      <c r="S232">
        <v>0.74070330052598354</v>
      </c>
      <c r="T232">
        <v>0.75022801335261258</v>
      </c>
      <c r="U232">
        <v>0.60534189476994549</v>
      </c>
      <c r="V232">
        <v>0.56851968039191336</v>
      </c>
    </row>
    <row r="233" spans="1:22" x14ac:dyDescent="0.25">
      <c r="A233" t="str">
        <f t="shared" si="4"/>
        <v>BrazíliaTextilgy.</v>
      </c>
      <c r="B233" t="s">
        <v>77</v>
      </c>
      <c r="C233">
        <v>6</v>
      </c>
      <c r="D233" s="267" t="s">
        <v>152</v>
      </c>
      <c r="E233" s="3" t="s">
        <v>2289</v>
      </c>
      <c r="F233" s="3" t="s">
        <v>135</v>
      </c>
      <c r="G233" s="3" t="s">
        <v>0</v>
      </c>
      <c r="H233">
        <v>29775.390481381244</v>
      </c>
      <c r="I233">
        <v>62934.529552045038</v>
      </c>
      <c r="J233">
        <v>2.1136424589090925</v>
      </c>
      <c r="K233">
        <v>11372.254763787267</v>
      </c>
      <c r="L233">
        <v>22506.898899863052</v>
      </c>
      <c r="M233">
        <v>1.9791061110881805</v>
      </c>
      <c r="N233">
        <v>0.38193469774639616</v>
      </c>
      <c r="O233">
        <v>0.35762401117578063</v>
      </c>
      <c r="P233">
        <v>0.93634857813636563</v>
      </c>
      <c r="Q233">
        <v>0.27801270140335649</v>
      </c>
      <c r="R233">
        <v>0.23362216623009341</v>
      </c>
      <c r="S233">
        <v>0.72198729859664357</v>
      </c>
      <c r="T233">
        <v>0.76637783376990665</v>
      </c>
      <c r="U233">
        <v>0.59358164150118042</v>
      </c>
      <c r="V233">
        <v>0.68796740172108606</v>
      </c>
    </row>
    <row r="234" spans="1:22" x14ac:dyDescent="0.25">
      <c r="A234" t="str">
        <f t="shared" si="4"/>
        <v>BrazíliaFafeldolg.</v>
      </c>
      <c r="B234" t="s">
        <v>77</v>
      </c>
      <c r="C234">
        <v>7</v>
      </c>
      <c r="D234" s="267" t="s">
        <v>153</v>
      </c>
      <c r="E234" s="3" t="s">
        <v>1</v>
      </c>
      <c r="F234" s="3" t="s">
        <v>1</v>
      </c>
      <c r="G234" s="3" t="s">
        <v>136</v>
      </c>
      <c r="H234">
        <v>5035.4980004033096</v>
      </c>
      <c r="I234">
        <v>11149.956733199944</v>
      </c>
      <c r="J234">
        <v>2.2142709087178485</v>
      </c>
      <c r="K234">
        <v>2332.5845442090699</v>
      </c>
      <c r="L234">
        <v>4403.4295619652739</v>
      </c>
      <c r="M234">
        <v>1.8877899079359559</v>
      </c>
      <c r="N234">
        <v>0.46322817405989347</v>
      </c>
      <c r="O234">
        <v>0.39492795060394165</v>
      </c>
      <c r="P234">
        <v>0.85255598152127743</v>
      </c>
      <c r="Q234">
        <v>0.63017791081387597</v>
      </c>
      <c r="R234">
        <v>0.70743074480258539</v>
      </c>
      <c r="S234">
        <v>0.36982208918612414</v>
      </c>
      <c r="T234">
        <v>0.2925692551974145</v>
      </c>
      <c r="U234">
        <v>6.4263485082169891E-2</v>
      </c>
      <c r="V234">
        <v>8.7582767819424381E-2</v>
      </c>
    </row>
    <row r="235" spans="1:22" x14ac:dyDescent="0.25">
      <c r="A235" t="str">
        <f t="shared" si="4"/>
        <v>BrazíliaPapírgy.</v>
      </c>
      <c r="B235" t="s">
        <v>77</v>
      </c>
      <c r="C235">
        <v>8</v>
      </c>
      <c r="D235" s="267" t="s">
        <v>154</v>
      </c>
      <c r="E235" s="3" t="s">
        <v>1</v>
      </c>
      <c r="F235" s="3" t="s">
        <v>1</v>
      </c>
      <c r="G235" s="3" t="s">
        <v>136</v>
      </c>
      <c r="H235">
        <v>13705.573674364057</v>
      </c>
      <c r="I235">
        <v>28797.01769776973</v>
      </c>
      <c r="J235">
        <v>2.1011172813315979</v>
      </c>
      <c r="K235">
        <v>3944.213055085876</v>
      </c>
      <c r="L235">
        <v>7483.5352237077432</v>
      </c>
      <c r="M235">
        <v>1.8973455843258971</v>
      </c>
      <c r="N235">
        <v>0.28778168275169907</v>
      </c>
      <c r="O235">
        <v>0.25987188334045186</v>
      </c>
      <c r="P235">
        <v>0.90301745703763892</v>
      </c>
      <c r="Q235">
        <v>0.71825999598792345</v>
      </c>
      <c r="R235">
        <v>0.60481592417728736</v>
      </c>
      <c r="S235">
        <v>0.28174000401207644</v>
      </c>
      <c r="T235">
        <v>0.39518407582271253</v>
      </c>
      <c r="U235">
        <v>0.1352097050610806</v>
      </c>
      <c r="V235">
        <v>0.1559126630693928</v>
      </c>
    </row>
    <row r="236" spans="1:22" x14ac:dyDescent="0.25">
      <c r="A236" t="str">
        <f t="shared" si="4"/>
        <v>BrazíliaNyomdai tev.</v>
      </c>
      <c r="B236" t="s">
        <v>77</v>
      </c>
      <c r="C236">
        <v>9</v>
      </c>
      <c r="D236" s="267" t="s">
        <v>155</v>
      </c>
      <c r="E236" s="3" t="s">
        <v>1</v>
      </c>
      <c r="F236" s="3" t="s">
        <v>1</v>
      </c>
      <c r="G236" s="3" t="s">
        <v>136</v>
      </c>
      <c r="H236">
        <v>4222.2555439548651</v>
      </c>
      <c r="I236">
        <v>9217.799755113916</v>
      </c>
      <c r="J236">
        <v>2.1831458705315283</v>
      </c>
      <c r="K236">
        <v>1881.9826668722433</v>
      </c>
      <c r="L236">
        <v>4146.2128091078312</v>
      </c>
      <c r="M236">
        <v>2.2031089244826147</v>
      </c>
      <c r="N236">
        <v>0.4457292192005613</v>
      </c>
      <c r="O236">
        <v>0.44980504233752377</v>
      </c>
      <c r="P236">
        <v>1.0091441686149107</v>
      </c>
      <c r="Q236">
        <v>0.93095494844418181</v>
      </c>
      <c r="R236">
        <v>0.94202218531435344</v>
      </c>
      <c r="S236">
        <v>6.9045051555818193E-2</v>
      </c>
      <c r="T236">
        <v>5.7977814685646535E-2</v>
      </c>
      <c r="U236">
        <v>5.3065333080701223E-2</v>
      </c>
      <c r="V236">
        <v>6.387571243762237E-2</v>
      </c>
    </row>
    <row r="237" spans="1:22" x14ac:dyDescent="0.25">
      <c r="A237" t="str">
        <f t="shared" si="4"/>
        <v>BrazíliaKokszgy.</v>
      </c>
      <c r="B237" t="s">
        <v>77</v>
      </c>
      <c r="C237">
        <v>10</v>
      </c>
      <c r="D237" s="267" t="s">
        <v>156</v>
      </c>
      <c r="E237" s="3" t="s">
        <v>1</v>
      </c>
      <c r="F237" s="3" t="s">
        <v>1</v>
      </c>
      <c r="G237" s="3" t="s">
        <v>136</v>
      </c>
      <c r="H237">
        <v>38523.013592434858</v>
      </c>
      <c r="I237">
        <v>138170.42112077615</v>
      </c>
      <c r="J237">
        <v>3.5866981379647318</v>
      </c>
      <c r="K237">
        <v>-1751.6965443734994</v>
      </c>
      <c r="L237">
        <v>-12221.259959420464</v>
      </c>
      <c r="M237">
        <v>6.97681342049541</v>
      </c>
      <c r="N237">
        <v>-4.547143073763827E-2</v>
      </c>
      <c r="O237">
        <v>-8.8450623948940113E-2</v>
      </c>
      <c r="P237">
        <v>1.9451911346111765</v>
      </c>
      <c r="Q237">
        <v>0.69699936216395508</v>
      </c>
      <c r="R237">
        <v>0.67288219106183533</v>
      </c>
      <c r="S237">
        <v>0.30300063783604486</v>
      </c>
      <c r="T237">
        <v>0.32711780893816467</v>
      </c>
      <c r="U237">
        <v>0.25448304864761517</v>
      </c>
      <c r="V237">
        <v>0.26974899475007463</v>
      </c>
    </row>
    <row r="238" spans="1:22" x14ac:dyDescent="0.25">
      <c r="A238" t="str">
        <f t="shared" si="4"/>
        <v>BrazíliaVegyi a. gy.</v>
      </c>
      <c r="B238" t="s">
        <v>77</v>
      </c>
      <c r="C238">
        <v>11</v>
      </c>
      <c r="D238" s="267" t="s">
        <v>157</v>
      </c>
      <c r="E238" s="3" t="s">
        <v>1</v>
      </c>
      <c r="F238" s="3" t="s">
        <v>1</v>
      </c>
      <c r="G238" s="3" t="s">
        <v>136</v>
      </c>
      <c r="H238">
        <v>38238.599193647889</v>
      </c>
      <c r="I238">
        <v>110460.73977671459</v>
      </c>
      <c r="J238">
        <v>2.8887234916038471</v>
      </c>
      <c r="K238">
        <v>9368.1800228954507</v>
      </c>
      <c r="L238">
        <v>18623.532166486628</v>
      </c>
      <c r="M238">
        <v>1.9879562648210722</v>
      </c>
      <c r="N238">
        <v>0.24499276177595103</v>
      </c>
      <c r="O238">
        <v>0.16859865508896871</v>
      </c>
      <c r="P238">
        <v>0.68817810725018191</v>
      </c>
      <c r="Q238">
        <v>0.64873998059900218</v>
      </c>
      <c r="R238">
        <v>0.65575462733339585</v>
      </c>
      <c r="S238">
        <v>0.35126001940099771</v>
      </c>
      <c r="T238">
        <v>0.34424537266660415</v>
      </c>
      <c r="U238">
        <v>0.24328673773169224</v>
      </c>
      <c r="V238">
        <v>0.22806696261298345</v>
      </c>
    </row>
    <row r="239" spans="1:22" x14ac:dyDescent="0.25">
      <c r="A239" t="str">
        <f t="shared" si="4"/>
        <v>BrazíliaGyógyszergy.</v>
      </c>
      <c r="B239" t="s">
        <v>77</v>
      </c>
      <c r="C239">
        <v>12</v>
      </c>
      <c r="D239" s="267" t="s">
        <v>158</v>
      </c>
      <c r="E239" s="3" t="s">
        <v>135</v>
      </c>
      <c r="F239" s="3" t="s">
        <v>135</v>
      </c>
      <c r="G239" s="3" t="s">
        <v>136</v>
      </c>
      <c r="H239">
        <v>8340.1222056527331</v>
      </c>
      <c r="I239">
        <v>21950.895159040178</v>
      </c>
      <c r="J239">
        <v>2.6319632515890943</v>
      </c>
      <c r="K239">
        <v>4006.5969935012199</v>
      </c>
      <c r="L239">
        <v>9757.3486399610192</v>
      </c>
      <c r="M239">
        <v>2.4353207112638562</v>
      </c>
      <c r="N239">
        <v>0.48040027408538993</v>
      </c>
      <c r="O239">
        <v>0.44450800613215941</v>
      </c>
      <c r="P239">
        <v>0.92528674547165068</v>
      </c>
      <c r="Q239">
        <v>0.28780548418372454</v>
      </c>
      <c r="R239">
        <v>0.2810012897184978</v>
      </c>
      <c r="S239">
        <v>0.71219451581627558</v>
      </c>
      <c r="T239">
        <v>0.7189987102815022</v>
      </c>
      <c r="U239">
        <v>0.73420015867509203</v>
      </c>
      <c r="V239">
        <v>0.65716240794930969</v>
      </c>
    </row>
    <row r="240" spans="1:22" x14ac:dyDescent="0.25">
      <c r="A240" t="str">
        <f t="shared" si="4"/>
        <v>BrazíliaGumigy.</v>
      </c>
      <c r="B240" t="s">
        <v>77</v>
      </c>
      <c r="C240">
        <v>13</v>
      </c>
      <c r="D240" s="267" t="s">
        <v>159</v>
      </c>
      <c r="E240" s="3" t="s">
        <v>1</v>
      </c>
      <c r="F240" s="3" t="s">
        <v>1</v>
      </c>
      <c r="G240" s="3" t="s">
        <v>136</v>
      </c>
      <c r="H240">
        <v>14184.489875116858</v>
      </c>
      <c r="I240">
        <v>42026.35934753676</v>
      </c>
      <c r="J240">
        <v>2.9628389683059031</v>
      </c>
      <c r="K240">
        <v>3166.2898091266293</v>
      </c>
      <c r="L240">
        <v>11139.130893105976</v>
      </c>
      <c r="M240">
        <v>3.5180389555618499</v>
      </c>
      <c r="N240">
        <v>0.22322197252092182</v>
      </c>
      <c r="O240">
        <v>0.26505105524347211</v>
      </c>
      <c r="P240">
        <v>1.1873878375419775</v>
      </c>
      <c r="Q240">
        <v>0.75038687375240698</v>
      </c>
      <c r="R240">
        <v>0.79410741848986799</v>
      </c>
      <c r="S240">
        <v>0.2496131262475931</v>
      </c>
      <c r="T240">
        <v>0.20589258151013209</v>
      </c>
      <c r="U240">
        <v>0.13045326459679868</v>
      </c>
      <c r="V240">
        <v>0.14137604106509113</v>
      </c>
    </row>
    <row r="241" spans="1:22" x14ac:dyDescent="0.25">
      <c r="A241" t="str">
        <f t="shared" si="4"/>
        <v>BrazíliaNemfémgy.</v>
      </c>
      <c r="B241" t="s">
        <v>77</v>
      </c>
      <c r="C241">
        <v>14</v>
      </c>
      <c r="D241" s="267" t="s">
        <v>160</v>
      </c>
      <c r="E241" s="3" t="s">
        <v>1</v>
      </c>
      <c r="F241" s="3" t="s">
        <v>1</v>
      </c>
      <c r="G241" s="3" t="s">
        <v>136</v>
      </c>
      <c r="H241">
        <v>11192.926084173148</v>
      </c>
      <c r="I241">
        <v>37577.894866530085</v>
      </c>
      <c r="J241">
        <v>3.3572896474019793</v>
      </c>
      <c r="K241">
        <v>3984.9648148283777</v>
      </c>
      <c r="L241">
        <v>12601.455765832579</v>
      </c>
      <c r="M241">
        <v>3.1622501957712497</v>
      </c>
      <c r="N241">
        <v>0.35602529533927124</v>
      </c>
      <c r="O241">
        <v>0.3353422486967586</v>
      </c>
      <c r="P241">
        <v>0.94190568222743021</v>
      </c>
      <c r="Q241">
        <v>0.83928695278876386</v>
      </c>
      <c r="R241">
        <v>0.87555264513395303</v>
      </c>
      <c r="S241">
        <v>0.160713047211236</v>
      </c>
      <c r="T241">
        <v>0.12444735486604694</v>
      </c>
      <c r="U241">
        <v>4.0180239655059992E-2</v>
      </c>
      <c r="V241">
        <v>3.9738034797218935E-2</v>
      </c>
    </row>
    <row r="242" spans="1:22" x14ac:dyDescent="0.25">
      <c r="A242" t="str">
        <f t="shared" si="4"/>
        <v>BrazíliaFémalapa. Gy.</v>
      </c>
      <c r="B242" t="s">
        <v>77</v>
      </c>
      <c r="C242">
        <v>15</v>
      </c>
      <c r="D242" s="267" t="s">
        <v>161</v>
      </c>
      <c r="E242" s="3" t="s">
        <v>1</v>
      </c>
      <c r="F242" s="3" t="s">
        <v>1</v>
      </c>
      <c r="G242" s="3" t="s">
        <v>136</v>
      </c>
      <c r="H242">
        <v>21093.479057660028</v>
      </c>
      <c r="I242">
        <v>66693.184093705786</v>
      </c>
      <c r="J242">
        <v>3.1617915618090691</v>
      </c>
      <c r="K242">
        <v>3538.978055696075</v>
      </c>
      <c r="L242">
        <v>14744.495681474826</v>
      </c>
      <c r="M242">
        <v>4.1663145262353876</v>
      </c>
      <c r="N242">
        <v>0.16777592951936046</v>
      </c>
      <c r="O242">
        <v>0.22107949833012017</v>
      </c>
      <c r="P242">
        <v>1.3177068901567834</v>
      </c>
      <c r="Q242">
        <v>0.69578926503620364</v>
      </c>
      <c r="R242">
        <v>0.69571865016497592</v>
      </c>
      <c r="S242">
        <v>0.30421073496379636</v>
      </c>
      <c r="T242">
        <v>0.30428134983502414</v>
      </c>
      <c r="U242">
        <v>2.2463489955792063E-2</v>
      </c>
      <c r="V242">
        <v>3.117200376960207E-2</v>
      </c>
    </row>
    <row r="243" spans="1:22" x14ac:dyDescent="0.25">
      <c r="A243" t="str">
        <f t="shared" si="4"/>
        <v>BrazíliaFémfeldolg.</v>
      </c>
      <c r="B243" t="s">
        <v>77</v>
      </c>
      <c r="C243">
        <v>16</v>
      </c>
      <c r="D243" s="267" t="s">
        <v>162</v>
      </c>
      <c r="E243" s="3" t="s">
        <v>1</v>
      </c>
      <c r="F243" s="3" t="s">
        <v>1</v>
      </c>
      <c r="G243" s="3" t="s">
        <v>136</v>
      </c>
      <c r="H243">
        <v>12382.338055842501</v>
      </c>
      <c r="I243">
        <v>40206.789097240093</v>
      </c>
      <c r="J243">
        <v>3.2471080110972141</v>
      </c>
      <c r="K243">
        <v>4615.1494332659795</v>
      </c>
      <c r="L243">
        <v>15040.251644777258</v>
      </c>
      <c r="M243">
        <v>3.2588872499701051</v>
      </c>
      <c r="N243">
        <v>0.37272035478698307</v>
      </c>
      <c r="O243">
        <v>0.37407243857256095</v>
      </c>
      <c r="P243">
        <v>1.0036276091933607</v>
      </c>
      <c r="Q243">
        <v>0.72526431319299933</v>
      </c>
      <c r="R243">
        <v>0.71872282879932892</v>
      </c>
      <c r="S243">
        <v>0.27473568680700061</v>
      </c>
      <c r="T243">
        <v>0.28127717120067119</v>
      </c>
      <c r="U243">
        <v>0.13043966286739225</v>
      </c>
      <c r="V243">
        <v>0.13820229778484003</v>
      </c>
    </row>
    <row r="244" spans="1:22" x14ac:dyDescent="0.25">
      <c r="A244" t="str">
        <f t="shared" si="4"/>
        <v>BrazíliaSzámítógép gy.</v>
      </c>
      <c r="B244" t="s">
        <v>77</v>
      </c>
      <c r="C244">
        <v>17</v>
      </c>
      <c r="D244" s="267" t="s">
        <v>163</v>
      </c>
      <c r="E244" s="3" t="s">
        <v>2289</v>
      </c>
      <c r="F244" s="3" t="s">
        <v>2289</v>
      </c>
      <c r="G244" s="3" t="s">
        <v>136</v>
      </c>
      <c r="H244">
        <v>14462.594040197249</v>
      </c>
      <c r="I244">
        <v>38191.492095008885</v>
      </c>
      <c r="J244">
        <v>2.640708298169725</v>
      </c>
      <c r="K244">
        <v>2811.2878384968321</v>
      </c>
      <c r="L244">
        <v>7768.8985909350877</v>
      </c>
      <c r="M244">
        <v>2.7634660828928288</v>
      </c>
      <c r="N244">
        <v>0.19438337484155022</v>
      </c>
      <c r="O244">
        <v>0.20341961428499356</v>
      </c>
      <c r="P244">
        <v>1.0464866887449049</v>
      </c>
      <c r="Q244">
        <v>0.35397987123133035</v>
      </c>
      <c r="R244">
        <v>0.32340783832717906</v>
      </c>
      <c r="S244">
        <v>0.64602012876866965</v>
      </c>
      <c r="T244">
        <v>0.67659216167282088</v>
      </c>
      <c r="U244">
        <v>0.35365869464907174</v>
      </c>
      <c r="V244">
        <v>0.377655078706855</v>
      </c>
    </row>
    <row r="245" spans="1:22" x14ac:dyDescent="0.25">
      <c r="A245" t="str">
        <f t="shared" si="4"/>
        <v>BrazíliaVillamos b. gy.</v>
      </c>
      <c r="B245" t="s">
        <v>77</v>
      </c>
      <c r="C245">
        <v>18</v>
      </c>
      <c r="D245" s="267" t="s">
        <v>164</v>
      </c>
      <c r="E245" s="3" t="s">
        <v>2289</v>
      </c>
      <c r="F245" s="3" t="s">
        <v>2289</v>
      </c>
      <c r="G245" s="3" t="s">
        <v>136</v>
      </c>
      <c r="H245">
        <v>13159.56865627693</v>
      </c>
      <c r="I245">
        <v>30816.645636012552</v>
      </c>
      <c r="J245">
        <v>2.3417671536911238</v>
      </c>
      <c r="K245">
        <v>3006.0632338817622</v>
      </c>
      <c r="L245">
        <v>7911.7967869670128</v>
      </c>
      <c r="M245">
        <v>2.6319462271425418</v>
      </c>
      <c r="N245">
        <v>0.22843174517334291</v>
      </c>
      <c r="O245">
        <v>0.25673776699827544</v>
      </c>
      <c r="P245">
        <v>1.1239145715209278</v>
      </c>
      <c r="Q245">
        <v>0.45741872865130301</v>
      </c>
      <c r="R245">
        <v>0.42375658580028319</v>
      </c>
      <c r="S245">
        <v>0.54258127134869705</v>
      </c>
      <c r="T245">
        <v>0.57624341419971692</v>
      </c>
      <c r="U245">
        <v>0.34523108552868048</v>
      </c>
      <c r="V245">
        <v>0.32195092052997631</v>
      </c>
    </row>
    <row r="246" spans="1:22" x14ac:dyDescent="0.25">
      <c r="A246" t="str">
        <f t="shared" si="4"/>
        <v>BrazíliaEgyéb gépgy.</v>
      </c>
      <c r="B246" t="s">
        <v>77</v>
      </c>
      <c r="C246">
        <v>19</v>
      </c>
      <c r="D246" s="267" t="s">
        <v>165</v>
      </c>
      <c r="E246" s="3" t="s">
        <v>2289</v>
      </c>
      <c r="F246" s="3" t="s">
        <v>2289</v>
      </c>
      <c r="G246" s="3" t="s">
        <v>136</v>
      </c>
      <c r="H246">
        <v>14807.364852215615</v>
      </c>
      <c r="I246">
        <v>56866.98657347812</v>
      </c>
      <c r="J246">
        <v>3.8404528517421626</v>
      </c>
      <c r="K246">
        <v>4934.8428256820707</v>
      </c>
      <c r="L246">
        <v>16787.506859894769</v>
      </c>
      <c r="M246">
        <v>3.4018321257424198</v>
      </c>
      <c r="N246">
        <v>0.33326948278333762</v>
      </c>
      <c r="O246">
        <v>0.29520654902653487</v>
      </c>
      <c r="P246">
        <v>0.88578932148567613</v>
      </c>
      <c r="Q246">
        <v>0.36727279785261596</v>
      </c>
      <c r="R246">
        <v>0.30752689413575518</v>
      </c>
      <c r="S246">
        <v>0.63272720214738398</v>
      </c>
      <c r="T246">
        <v>0.69247310586424471</v>
      </c>
      <c r="U246">
        <v>4.911145411361835E-2</v>
      </c>
      <c r="V246">
        <v>4.0907014579053942E-2</v>
      </c>
    </row>
    <row r="247" spans="1:22" x14ac:dyDescent="0.25">
      <c r="A247" t="str">
        <f t="shared" si="4"/>
        <v>BrazíliaKözúti jármű gy.</v>
      </c>
      <c r="B247" t="s">
        <v>77</v>
      </c>
      <c r="C247">
        <v>20</v>
      </c>
      <c r="D247" s="267" t="s">
        <v>166</v>
      </c>
      <c r="E247" s="3" t="s">
        <v>2289</v>
      </c>
      <c r="F247" s="3" t="s">
        <v>2289</v>
      </c>
      <c r="G247" s="3" t="s">
        <v>136</v>
      </c>
      <c r="H247">
        <v>32152.273678072928</v>
      </c>
      <c r="I247">
        <v>122794.58606580668</v>
      </c>
      <c r="J247">
        <v>3.8191571549588299</v>
      </c>
      <c r="K247">
        <v>9091.3072110539833</v>
      </c>
      <c r="L247">
        <v>26456.518433217883</v>
      </c>
      <c r="M247">
        <v>2.9100895854723512</v>
      </c>
      <c r="N247">
        <v>0.28275783237233498</v>
      </c>
      <c r="O247">
        <v>0.21545345996801199</v>
      </c>
      <c r="P247">
        <v>0.76197167788548925</v>
      </c>
      <c r="Q247">
        <v>0.25833673291829101</v>
      </c>
      <c r="R247">
        <v>0.28356156910148983</v>
      </c>
      <c r="S247">
        <v>0.74166326708170893</v>
      </c>
      <c r="T247">
        <v>0.71643843089851023</v>
      </c>
      <c r="U247">
        <v>0.34058401635022961</v>
      </c>
      <c r="V247">
        <v>0.34161588622596711</v>
      </c>
    </row>
    <row r="248" spans="1:22" x14ac:dyDescent="0.25">
      <c r="A248" t="str">
        <f t="shared" si="4"/>
        <v>BrazíliaEgyéb jármű gy.</v>
      </c>
      <c r="B248" t="s">
        <v>77</v>
      </c>
      <c r="C248">
        <v>21</v>
      </c>
      <c r="D248" s="267" t="s">
        <v>167</v>
      </c>
      <c r="E248" s="3" t="s">
        <v>2289</v>
      </c>
      <c r="F248" s="3" t="s">
        <v>2289</v>
      </c>
      <c r="G248" s="3" t="s">
        <v>136</v>
      </c>
      <c r="H248">
        <v>4451.8283182977366</v>
      </c>
      <c r="I248">
        <v>18524.369564618017</v>
      </c>
      <c r="J248">
        <v>4.1610700683312185</v>
      </c>
      <c r="K248">
        <v>1371.0726535515266</v>
      </c>
      <c r="L248">
        <v>5125.2819643446819</v>
      </c>
      <c r="M248">
        <v>3.7381549045329767</v>
      </c>
      <c r="N248">
        <v>0.3079796783528681</v>
      </c>
      <c r="O248">
        <v>0.27667780792573321</v>
      </c>
      <c r="P248">
        <v>0.89836384467136587</v>
      </c>
      <c r="Q248">
        <v>0.14413248828241859</v>
      </c>
      <c r="R248">
        <v>0.21552597262644277</v>
      </c>
      <c r="S248">
        <v>0.85586751171758146</v>
      </c>
      <c r="T248">
        <v>0.7844740273735572</v>
      </c>
      <c r="U248">
        <v>0.44153665172717399</v>
      </c>
      <c r="V248">
        <v>0.42214282445374879</v>
      </c>
    </row>
    <row r="249" spans="1:22" x14ac:dyDescent="0.25">
      <c r="A249" t="str">
        <f t="shared" si="4"/>
        <v>BrazíliaBútorgy.</v>
      </c>
      <c r="B249" t="s">
        <v>77</v>
      </c>
      <c r="C249">
        <v>22</v>
      </c>
      <c r="D249" s="267" t="s">
        <v>168</v>
      </c>
      <c r="E249" s="3" t="s">
        <v>2289</v>
      </c>
      <c r="F249" s="3" t="s">
        <v>2289</v>
      </c>
      <c r="G249" s="3" t="s">
        <v>136</v>
      </c>
      <c r="H249">
        <v>20094.237829876161</v>
      </c>
      <c r="I249">
        <v>52866.703614417202</v>
      </c>
      <c r="J249">
        <v>2.6309384840570993</v>
      </c>
      <c r="K249">
        <v>8604.4419333691312</v>
      </c>
      <c r="L249">
        <v>22837.29685008229</v>
      </c>
      <c r="M249">
        <v>2.6541287659245301</v>
      </c>
      <c r="N249">
        <v>0.42820444379214156</v>
      </c>
      <c r="O249">
        <v>0.43197883145213473</v>
      </c>
      <c r="P249">
        <v>1.0088144523362894</v>
      </c>
      <c r="Q249">
        <v>0.52237750684717066</v>
      </c>
      <c r="R249">
        <v>0.48519455782220688</v>
      </c>
      <c r="S249">
        <v>0.47762249315282923</v>
      </c>
      <c r="T249">
        <v>0.51480544217779312</v>
      </c>
      <c r="U249">
        <v>0.22186697260490143</v>
      </c>
      <c r="V249">
        <v>0.29025760139699147</v>
      </c>
    </row>
    <row r="250" spans="1:22" x14ac:dyDescent="0.25">
      <c r="A250" t="str">
        <f t="shared" si="4"/>
        <v>BrazíliaGépjavítás</v>
      </c>
      <c r="B250" t="s">
        <v>77</v>
      </c>
      <c r="C250">
        <v>23</v>
      </c>
      <c r="D250" s="267" t="s">
        <v>169</v>
      </c>
      <c r="E250" s="3" t="s">
        <v>1</v>
      </c>
      <c r="F250" s="3" t="s">
        <v>1</v>
      </c>
      <c r="G250" s="3" t="s">
        <v>136</v>
      </c>
      <c r="H250">
        <v>2</v>
      </c>
      <c r="I250">
        <v>2</v>
      </c>
      <c r="J250">
        <v>1</v>
      </c>
      <c r="K250">
        <v>0</v>
      </c>
      <c r="L250">
        <v>0</v>
      </c>
      <c r="M250" t="e">
        <v>#DIV/0!</v>
      </c>
      <c r="N250">
        <v>0</v>
      </c>
      <c r="O250">
        <v>0</v>
      </c>
      <c r="P250" t="e">
        <v>#DIV/0!</v>
      </c>
      <c r="Q250">
        <v>0.83890086306193701</v>
      </c>
      <c r="R250">
        <v>0.86815422054054658</v>
      </c>
      <c r="S250">
        <v>0.16109913693806296</v>
      </c>
      <c r="T250">
        <v>0.13184577945945344</v>
      </c>
      <c r="U250">
        <v>3.9083258521748883E-2</v>
      </c>
      <c r="V250">
        <v>4.8302624401155977E-3</v>
      </c>
    </row>
    <row r="251" spans="1:22" x14ac:dyDescent="0.25">
      <c r="A251" t="str">
        <f t="shared" si="4"/>
        <v>BrazíliaVillamosene., gáz, gőzellátás</v>
      </c>
      <c r="B251" t="s">
        <v>77</v>
      </c>
      <c r="C251">
        <v>24</v>
      </c>
      <c r="D251" s="267" t="s">
        <v>170</v>
      </c>
      <c r="E251" s="3" t="s">
        <v>1</v>
      </c>
      <c r="F251" s="3" t="s">
        <v>1</v>
      </c>
      <c r="G251" s="3" t="s">
        <v>136</v>
      </c>
      <c r="H251">
        <v>28881.01483657692</v>
      </c>
      <c r="I251">
        <v>76310.864486380407</v>
      </c>
      <c r="J251">
        <v>2.6422501050667733</v>
      </c>
      <c r="K251">
        <v>13455.372555912036</v>
      </c>
      <c r="L251">
        <v>24060.244430649891</v>
      </c>
      <c r="M251">
        <v>1.7881514860083361</v>
      </c>
      <c r="N251">
        <v>0.46588988067244846</v>
      </c>
      <c r="O251">
        <v>0.31529251558857713</v>
      </c>
      <c r="P251">
        <v>0.67675330301979386</v>
      </c>
      <c r="Q251">
        <v>0.66207897769868729</v>
      </c>
      <c r="R251">
        <v>0.67769778372405909</v>
      </c>
      <c r="S251">
        <v>0.33792102230131266</v>
      </c>
      <c r="T251">
        <v>0.32230221627594091</v>
      </c>
      <c r="U251">
        <v>0.33257095970072453</v>
      </c>
      <c r="V251">
        <v>0.32085487328579848</v>
      </c>
    </row>
    <row r="252" spans="1:22" x14ac:dyDescent="0.25">
      <c r="A252" t="str">
        <f t="shared" si="4"/>
        <v>BrazíliaVízellátás</v>
      </c>
      <c r="B252" t="s">
        <v>77</v>
      </c>
      <c r="C252">
        <v>25</v>
      </c>
      <c r="D252" s="267" t="s">
        <v>171</v>
      </c>
      <c r="E252" s="3" t="s">
        <v>2289</v>
      </c>
      <c r="F252" s="3" t="s">
        <v>1</v>
      </c>
      <c r="G252" s="3" t="s">
        <v>0</v>
      </c>
      <c r="H252">
        <v>8140.9217021263867</v>
      </c>
      <c r="I252">
        <v>23935.791949691164</v>
      </c>
      <c r="J252">
        <v>2.9401820611343306</v>
      </c>
      <c r="K252">
        <v>4645.635464075207</v>
      </c>
      <c r="L252">
        <v>15097.136821350068</v>
      </c>
      <c r="M252">
        <v>3.2497463346180586</v>
      </c>
      <c r="N252">
        <v>0.57065227182590139</v>
      </c>
      <c r="O252">
        <v>0.63073479469915184</v>
      </c>
      <c r="P252">
        <v>1.1052874505887902</v>
      </c>
      <c r="Q252">
        <v>0.59165623332749917</v>
      </c>
      <c r="R252">
        <v>0.60971397887548273</v>
      </c>
      <c r="S252">
        <v>0.40834376667250083</v>
      </c>
      <c r="T252">
        <v>0.39028602112451727</v>
      </c>
      <c r="U252">
        <v>0.40795378621245604</v>
      </c>
      <c r="V252">
        <v>0.38326007797663036</v>
      </c>
    </row>
    <row r="253" spans="1:22" x14ac:dyDescent="0.25">
      <c r="A253" t="str">
        <f t="shared" si="4"/>
        <v>BrazíliaSzennyvíz k.</v>
      </c>
      <c r="B253" t="s">
        <v>77</v>
      </c>
      <c r="C253">
        <v>26</v>
      </c>
      <c r="D253" s="267" t="s">
        <v>172</v>
      </c>
      <c r="E253" s="3" t="s">
        <v>1</v>
      </c>
      <c r="F253" s="3" t="s">
        <v>1</v>
      </c>
      <c r="G253" s="3" t="s">
        <v>136</v>
      </c>
      <c r="H253">
        <v>2</v>
      </c>
      <c r="I253">
        <v>2</v>
      </c>
      <c r="J253">
        <v>1</v>
      </c>
      <c r="K253">
        <v>0</v>
      </c>
      <c r="L253">
        <v>0</v>
      </c>
      <c r="M253" t="e">
        <v>#DIV/0!</v>
      </c>
      <c r="N253">
        <v>0</v>
      </c>
      <c r="O253">
        <v>0</v>
      </c>
      <c r="P253" t="e">
        <v>#DIV/0!</v>
      </c>
      <c r="Q253">
        <v>0.93436179672949682</v>
      </c>
      <c r="R253">
        <v>0.87817381595864408</v>
      </c>
      <c r="S253">
        <v>6.5638203270503154E-2</v>
      </c>
      <c r="T253">
        <v>0.12182618404135596</v>
      </c>
      <c r="U253">
        <v>4.8095484187416146E-2</v>
      </c>
      <c r="V253">
        <v>8.7802479589913995E-2</v>
      </c>
    </row>
    <row r="254" spans="1:22" x14ac:dyDescent="0.25">
      <c r="A254" t="str">
        <f t="shared" si="4"/>
        <v>BrazíliaÉpítőipar</v>
      </c>
      <c r="B254" t="s">
        <v>77</v>
      </c>
      <c r="C254">
        <v>27</v>
      </c>
      <c r="D254" s="267" t="s">
        <v>139</v>
      </c>
      <c r="E254" s="3" t="s">
        <v>2289</v>
      </c>
      <c r="F254" s="3" t="s">
        <v>2289</v>
      </c>
      <c r="G254" s="3" t="s">
        <v>136</v>
      </c>
      <c r="H254">
        <v>72330.442045129123</v>
      </c>
      <c r="I254">
        <v>296311.66428035323</v>
      </c>
      <c r="J254">
        <v>4.0966383710951959</v>
      </c>
      <c r="K254">
        <v>32328.695921618058</v>
      </c>
      <c r="L254">
        <v>137561.981864</v>
      </c>
      <c r="M254">
        <v>4.2551045732720976</v>
      </c>
      <c r="N254">
        <v>0.44695836230956837</v>
      </c>
      <c r="O254">
        <v>0.46424760968520862</v>
      </c>
      <c r="P254">
        <v>1.0386820089600775</v>
      </c>
      <c r="Q254">
        <v>0.21310658326617851</v>
      </c>
      <c r="R254">
        <v>0.17948167491167102</v>
      </c>
      <c r="S254">
        <v>0.78689341673382152</v>
      </c>
      <c r="T254">
        <v>0.820518325088329</v>
      </c>
      <c r="U254">
        <v>3.470211552110553E-3</v>
      </c>
      <c r="V254">
        <v>1.6324672186671706E-3</v>
      </c>
    </row>
    <row r="255" spans="1:22" x14ac:dyDescent="0.25">
      <c r="A255" t="str">
        <f t="shared" si="4"/>
        <v>BrazíliaGépj. Ker. jav.</v>
      </c>
      <c r="B255" t="s">
        <v>77</v>
      </c>
      <c r="C255">
        <v>28</v>
      </c>
      <c r="D255" s="267" t="s">
        <v>173</v>
      </c>
      <c r="E255" s="3" t="s">
        <v>2289</v>
      </c>
      <c r="F255" s="3" t="s">
        <v>2289</v>
      </c>
      <c r="G255" s="3" t="s">
        <v>136</v>
      </c>
      <c r="H255">
        <v>24510.182579553966</v>
      </c>
      <c r="I255">
        <v>61138.529041804715</v>
      </c>
      <c r="J255">
        <v>2.4944134480991411</v>
      </c>
      <c r="K255">
        <v>14800.77885665004</v>
      </c>
      <c r="L255">
        <v>37029.895114972569</v>
      </c>
      <c r="M255">
        <v>2.5018882772060951</v>
      </c>
      <c r="N255">
        <v>0.60386244813193002</v>
      </c>
      <c r="O255">
        <v>0.60567199923394666</v>
      </c>
      <c r="P255">
        <v>1.0029966279698539</v>
      </c>
      <c r="Q255">
        <v>0.41896198343065111</v>
      </c>
      <c r="R255">
        <v>0.42078060915184629</v>
      </c>
      <c r="S255">
        <v>0.58103801656934895</v>
      </c>
      <c r="T255">
        <v>0.57921939084815377</v>
      </c>
      <c r="U255">
        <v>0.51989021046702755</v>
      </c>
      <c r="V255">
        <v>0.5202573676325345</v>
      </c>
    </row>
    <row r="256" spans="1:22" x14ac:dyDescent="0.25">
      <c r="A256" t="str">
        <f t="shared" si="4"/>
        <v>BrazíliaNagyker.</v>
      </c>
      <c r="B256" t="s">
        <v>77</v>
      </c>
      <c r="C256">
        <v>29</v>
      </c>
      <c r="D256" s="267" t="s">
        <v>174</v>
      </c>
      <c r="E256" s="3" t="s">
        <v>2289</v>
      </c>
      <c r="F256" s="3" t="s">
        <v>2289</v>
      </c>
      <c r="G256" s="3" t="s">
        <v>136</v>
      </c>
      <c r="H256">
        <v>29808.359814631858</v>
      </c>
      <c r="I256">
        <v>144977.91967731816</v>
      </c>
      <c r="J256">
        <v>4.8636664539373173</v>
      </c>
      <c r="K256">
        <v>19128.528412705924</v>
      </c>
      <c r="L256">
        <v>93322.03910463964</v>
      </c>
      <c r="M256">
        <v>4.8786836651088885</v>
      </c>
      <c r="N256">
        <v>0.64171690531313341</v>
      </c>
      <c r="O256">
        <v>0.64369829083179964</v>
      </c>
      <c r="P256">
        <v>1.0030876317925572</v>
      </c>
      <c r="Q256">
        <v>0.52301493950412548</v>
      </c>
      <c r="R256">
        <v>0.50001108093092839</v>
      </c>
      <c r="S256">
        <v>0.47698506049587458</v>
      </c>
      <c r="T256">
        <v>0.4999889190690715</v>
      </c>
      <c r="U256">
        <v>0.3783018302571946</v>
      </c>
      <c r="V256">
        <v>0.39879379540457272</v>
      </c>
    </row>
    <row r="257" spans="1:22" x14ac:dyDescent="0.25">
      <c r="A257" t="str">
        <f t="shared" si="4"/>
        <v>BrazíliaKisker.</v>
      </c>
      <c r="B257" t="s">
        <v>77</v>
      </c>
      <c r="C257">
        <v>30</v>
      </c>
      <c r="D257" s="267" t="s">
        <v>175</v>
      </c>
      <c r="E257" s="3" t="s">
        <v>2289</v>
      </c>
      <c r="F257" s="3" t="s">
        <v>2289</v>
      </c>
      <c r="G257" s="3" t="s">
        <v>136</v>
      </c>
      <c r="H257">
        <v>44577.482161086358</v>
      </c>
      <c r="I257">
        <v>214815.31349467178</v>
      </c>
      <c r="J257">
        <v>4.8189198465361844</v>
      </c>
      <c r="K257">
        <v>28606.12390113479</v>
      </c>
      <c r="L257">
        <v>138276.25003638829</v>
      </c>
      <c r="M257">
        <v>4.8337988926525952</v>
      </c>
      <c r="N257">
        <v>0.6417169053595928</v>
      </c>
      <c r="O257">
        <v>0.64369829034473403</v>
      </c>
      <c r="P257">
        <v>1.0030876309609311</v>
      </c>
      <c r="Q257">
        <v>0.51455719291534996</v>
      </c>
      <c r="R257">
        <v>0.49475077089391944</v>
      </c>
      <c r="S257">
        <v>0.48544280708465015</v>
      </c>
      <c r="T257">
        <v>0.50524922910608061</v>
      </c>
      <c r="U257">
        <v>0.38785625463337042</v>
      </c>
      <c r="V257">
        <v>0.40604086877539997</v>
      </c>
    </row>
    <row r="258" spans="1:22" x14ac:dyDescent="0.25">
      <c r="A258" t="str">
        <f t="shared" si="4"/>
        <v>BrazíliaSzf. Szállítás</v>
      </c>
      <c r="B258" t="s">
        <v>77</v>
      </c>
      <c r="C258">
        <v>31</v>
      </c>
      <c r="D258" s="267" t="s">
        <v>176</v>
      </c>
      <c r="E258" s="3" t="s">
        <v>2289</v>
      </c>
      <c r="F258" s="3" t="s">
        <v>1</v>
      </c>
      <c r="G258" s="3" t="s">
        <v>0</v>
      </c>
      <c r="H258">
        <v>34099.87007540866</v>
      </c>
      <c r="I258">
        <v>130583.16317933194</v>
      </c>
      <c r="J258">
        <v>3.8294328655962482</v>
      </c>
      <c r="K258">
        <v>16628.887079737186</v>
      </c>
      <c r="L258">
        <v>58663.792092960299</v>
      </c>
      <c r="M258">
        <v>3.5278243102897697</v>
      </c>
      <c r="N258">
        <v>0.48765250550702871</v>
      </c>
      <c r="O258">
        <v>0.44924468564447606</v>
      </c>
      <c r="P258">
        <v>0.92123936731829414</v>
      </c>
      <c r="Q258">
        <v>0.59482051669482772</v>
      </c>
      <c r="R258">
        <v>0.61254919510009997</v>
      </c>
      <c r="S258">
        <v>0.40517948330517223</v>
      </c>
      <c r="T258">
        <v>0.38745080489989986</v>
      </c>
      <c r="U258">
        <v>0.37735192838952897</v>
      </c>
      <c r="V258">
        <v>0.36216278096673593</v>
      </c>
    </row>
    <row r="259" spans="1:22" x14ac:dyDescent="0.25">
      <c r="A259" t="str">
        <f t="shared" si="4"/>
        <v>BrazíliaVízi szállítás</v>
      </c>
      <c r="B259" t="s">
        <v>77</v>
      </c>
      <c r="C259">
        <v>32</v>
      </c>
      <c r="D259" s="267" t="s">
        <v>140</v>
      </c>
      <c r="E259" s="3" t="s">
        <v>1</v>
      </c>
      <c r="F259" s="3" t="s">
        <v>1</v>
      </c>
      <c r="G259" s="3" t="s">
        <v>136</v>
      </c>
      <c r="H259">
        <v>2632.8164119771063</v>
      </c>
      <c r="I259">
        <v>7209.853655576786</v>
      </c>
      <c r="J259">
        <v>2.738456666700344</v>
      </c>
      <c r="K259">
        <v>1016.2070076810569</v>
      </c>
      <c r="L259">
        <v>2711.3479524839618</v>
      </c>
      <c r="M259">
        <v>2.6681059390361299</v>
      </c>
      <c r="N259">
        <v>0.38597716234909785</v>
      </c>
      <c r="O259">
        <v>0.37606144063503255</v>
      </c>
      <c r="P259">
        <v>0.97431008183562684</v>
      </c>
      <c r="Q259">
        <v>0.64844769344092335</v>
      </c>
      <c r="R259">
        <v>0.7324077450923514</v>
      </c>
      <c r="S259">
        <v>0.35155230655907677</v>
      </c>
      <c r="T259">
        <v>0.2675922549076486</v>
      </c>
      <c r="U259">
        <v>0.13867829797640965</v>
      </c>
      <c r="V259">
        <v>0.13331173486062201</v>
      </c>
    </row>
    <row r="260" spans="1:22" x14ac:dyDescent="0.25">
      <c r="A260" t="str">
        <f t="shared" si="4"/>
        <v>BrazíliaLégi szállítás</v>
      </c>
      <c r="B260" t="s">
        <v>77</v>
      </c>
      <c r="C260">
        <v>33</v>
      </c>
      <c r="D260" s="267" t="s">
        <v>141</v>
      </c>
      <c r="E260" s="3" t="s">
        <v>1</v>
      </c>
      <c r="F260" s="3" t="s">
        <v>1</v>
      </c>
      <c r="G260" s="3" t="s">
        <v>136</v>
      </c>
      <c r="H260">
        <v>5785.581112097143</v>
      </c>
      <c r="I260">
        <v>15949.370267663779</v>
      </c>
      <c r="J260">
        <v>2.7567447346499114</v>
      </c>
      <c r="K260">
        <v>1825.4394761731421</v>
      </c>
      <c r="L260">
        <v>3786.7937865341323</v>
      </c>
      <c r="M260">
        <v>2.0744559520936736</v>
      </c>
      <c r="N260">
        <v>0.31551532003523519</v>
      </c>
      <c r="O260">
        <v>0.23742591230774729</v>
      </c>
      <c r="P260">
        <v>0.75250200935166234</v>
      </c>
      <c r="Q260">
        <v>0.70459765105534722</v>
      </c>
      <c r="R260">
        <v>0.68753775765098601</v>
      </c>
      <c r="S260">
        <v>0.29540234894465278</v>
      </c>
      <c r="T260">
        <v>0.31246224234901393</v>
      </c>
      <c r="U260">
        <v>0.19782185252864543</v>
      </c>
      <c r="V260">
        <v>0.22673064382006083</v>
      </c>
    </row>
    <row r="261" spans="1:22" x14ac:dyDescent="0.25">
      <c r="A261" t="str">
        <f t="shared" si="4"/>
        <v>BrazíliaRaktározás</v>
      </c>
      <c r="B261" t="s">
        <v>77</v>
      </c>
      <c r="C261">
        <v>34</v>
      </c>
      <c r="D261" s="267" t="s">
        <v>177</v>
      </c>
      <c r="E261" s="3" t="s">
        <v>1</v>
      </c>
      <c r="F261" s="3" t="s">
        <v>1</v>
      </c>
      <c r="G261" s="3" t="s">
        <v>136</v>
      </c>
      <c r="H261">
        <v>10300.797341669882</v>
      </c>
      <c r="I261">
        <v>45201.58713383459</v>
      </c>
      <c r="J261">
        <v>4.3881639095043949</v>
      </c>
      <c r="K261">
        <v>6287.5009251887341</v>
      </c>
      <c r="L261">
        <v>26415.722704924268</v>
      </c>
      <c r="M261">
        <v>4.2013071678603913</v>
      </c>
      <c r="N261">
        <v>0.61038973165250676</v>
      </c>
      <c r="O261">
        <v>0.58439812360374832</v>
      </c>
      <c r="P261">
        <v>0.95741801229455248</v>
      </c>
      <c r="Q261">
        <v>0.70430603812397963</v>
      </c>
      <c r="R261">
        <v>0.74307019903673666</v>
      </c>
      <c r="S261">
        <v>0.29569396187602037</v>
      </c>
      <c r="T261">
        <v>0.25692980096326345</v>
      </c>
      <c r="U261">
        <v>0.20608286466239945</v>
      </c>
      <c r="V261">
        <v>0.20737464006698397</v>
      </c>
    </row>
    <row r="262" spans="1:22" x14ac:dyDescent="0.25">
      <c r="A262" t="str">
        <f t="shared" si="4"/>
        <v>BrazíliaPostai tev.</v>
      </c>
      <c r="B262" t="s">
        <v>77</v>
      </c>
      <c r="C262">
        <v>35</v>
      </c>
      <c r="D262" s="267" t="s">
        <v>178</v>
      </c>
      <c r="E262" s="3" t="s">
        <v>1</v>
      </c>
      <c r="F262" s="3" t="s">
        <v>1</v>
      </c>
      <c r="G262" s="3" t="s">
        <v>136</v>
      </c>
      <c r="H262">
        <v>2</v>
      </c>
      <c r="I262">
        <v>2</v>
      </c>
      <c r="J262">
        <v>1</v>
      </c>
      <c r="K262">
        <v>0</v>
      </c>
      <c r="L262">
        <v>0</v>
      </c>
      <c r="M262" t="e">
        <v>#DIV/0!</v>
      </c>
      <c r="N262">
        <v>0</v>
      </c>
      <c r="O262">
        <v>0</v>
      </c>
      <c r="P262" t="e">
        <v>#DIV/0!</v>
      </c>
      <c r="Q262">
        <v>0.69017309405215754</v>
      </c>
      <c r="R262">
        <v>0.69158612832678867</v>
      </c>
      <c r="S262">
        <v>0.30982690594784257</v>
      </c>
      <c r="T262">
        <v>0.30841387167321133</v>
      </c>
      <c r="U262">
        <v>0.29999715599103166</v>
      </c>
      <c r="V262">
        <v>0.28904883265584497</v>
      </c>
    </row>
    <row r="263" spans="1:22" x14ac:dyDescent="0.25">
      <c r="A263" t="str">
        <f t="shared" si="4"/>
        <v>BrazíliaVendéglátás</v>
      </c>
      <c r="B263" t="s">
        <v>77</v>
      </c>
      <c r="C263">
        <v>36</v>
      </c>
      <c r="D263" s="267" t="s">
        <v>179</v>
      </c>
      <c r="E263" s="3" t="s">
        <v>135</v>
      </c>
      <c r="F263" s="3" t="s">
        <v>135</v>
      </c>
      <c r="G263" s="3" t="s">
        <v>136</v>
      </c>
      <c r="H263">
        <v>23475.575492934717</v>
      </c>
      <c r="I263">
        <v>96113.975723360898</v>
      </c>
      <c r="J263">
        <v>4.0942116947159679</v>
      </c>
      <c r="K263">
        <v>11201.672549029634</v>
      </c>
      <c r="L263">
        <v>48648.055650188318</v>
      </c>
      <c r="M263">
        <v>4.3429278473599506</v>
      </c>
      <c r="N263">
        <v>0.47716285176484491</v>
      </c>
      <c r="O263">
        <v>0.50614965497014819</v>
      </c>
      <c r="P263">
        <v>1.060748239512133</v>
      </c>
      <c r="Q263">
        <v>0.24912273214635453</v>
      </c>
      <c r="R263">
        <v>0.22949259784433595</v>
      </c>
      <c r="S263">
        <v>0.7508772678536455</v>
      </c>
      <c r="T263">
        <v>0.77050740215566405</v>
      </c>
      <c r="U263">
        <v>0.69918886577791073</v>
      </c>
      <c r="V263">
        <v>0.7403207260664777</v>
      </c>
    </row>
    <row r="264" spans="1:22" x14ac:dyDescent="0.25">
      <c r="A264" t="str">
        <f t="shared" si="4"/>
        <v>BrazíliaKiadói tev.</v>
      </c>
      <c r="B264" t="s">
        <v>77</v>
      </c>
      <c r="C264">
        <v>37</v>
      </c>
      <c r="D264" s="267" t="s">
        <v>180</v>
      </c>
      <c r="E264" s="3" t="s">
        <v>2289</v>
      </c>
      <c r="F264" s="3" t="s">
        <v>2289</v>
      </c>
      <c r="G264" s="3" t="s">
        <v>136</v>
      </c>
      <c r="H264">
        <v>5569.6335323020994</v>
      </c>
      <c r="I264">
        <v>9683.6516040244496</v>
      </c>
      <c r="J264">
        <v>1.7386514835962468</v>
      </c>
      <c r="K264">
        <v>2635.2821943658828</v>
      </c>
      <c r="L264">
        <v>4134.5020607073111</v>
      </c>
      <c r="M264">
        <v>1.5689029696882917</v>
      </c>
      <c r="N264">
        <v>0.47315181135025958</v>
      </c>
      <c r="O264">
        <v>0.42695691974183009</v>
      </c>
      <c r="P264">
        <v>0.90236771687167261</v>
      </c>
      <c r="Q264">
        <v>0.41798504869289738</v>
      </c>
      <c r="R264">
        <v>0.44672201137059553</v>
      </c>
      <c r="S264">
        <v>0.58201495130710268</v>
      </c>
      <c r="T264">
        <v>0.55327798862940458</v>
      </c>
      <c r="U264">
        <v>0.57055792556468865</v>
      </c>
      <c r="V264">
        <v>0.51161006022382061</v>
      </c>
    </row>
    <row r="265" spans="1:22" x14ac:dyDescent="0.25">
      <c r="A265" t="str">
        <f t="shared" si="4"/>
        <v>BrazíliaMűsorszolgáltatás</v>
      </c>
      <c r="B265" t="s">
        <v>77</v>
      </c>
      <c r="C265">
        <v>38</v>
      </c>
      <c r="D265" s="267" t="s">
        <v>181</v>
      </c>
      <c r="E265" s="3" t="s">
        <v>1</v>
      </c>
      <c r="F265" s="3" t="s">
        <v>1</v>
      </c>
      <c r="G265" s="3" t="s">
        <v>136</v>
      </c>
      <c r="H265">
        <v>5451.1687026134978</v>
      </c>
      <c r="I265">
        <v>17265.515549608466</v>
      </c>
      <c r="J265">
        <v>3.1673053048845694</v>
      </c>
      <c r="K265">
        <v>2274.7462258457672</v>
      </c>
      <c r="L265">
        <v>7780.5605605434766</v>
      </c>
      <c r="M265">
        <v>3.4204081633988017</v>
      </c>
      <c r="N265">
        <v>0.41729514347174163</v>
      </c>
      <c r="O265">
        <v>0.45064165840793086</v>
      </c>
      <c r="P265">
        <v>1.0799111023884882</v>
      </c>
      <c r="Q265">
        <v>0.94251565135118509</v>
      </c>
      <c r="R265">
        <v>0.95792739683296224</v>
      </c>
      <c r="S265">
        <v>5.7484348648814819E-2</v>
      </c>
      <c r="T265">
        <v>4.2072603167037786E-2</v>
      </c>
      <c r="U265">
        <v>5.3813594115408217E-2</v>
      </c>
      <c r="V265">
        <v>4.0075893282377609E-2</v>
      </c>
    </row>
    <row r="266" spans="1:22" x14ac:dyDescent="0.25">
      <c r="A266" t="str">
        <f t="shared" si="4"/>
        <v>BrazíliaTávközlés</v>
      </c>
      <c r="B266" t="s">
        <v>77</v>
      </c>
      <c r="C266">
        <v>39</v>
      </c>
      <c r="D266" s="267" t="s">
        <v>142</v>
      </c>
      <c r="E266" s="3" t="s">
        <v>2289</v>
      </c>
      <c r="F266" s="3" t="s">
        <v>2289</v>
      </c>
      <c r="G266" s="3" t="s">
        <v>136</v>
      </c>
      <c r="H266">
        <v>21500.652050858618</v>
      </c>
      <c r="I266">
        <v>72330.014314227417</v>
      </c>
      <c r="J266">
        <v>3.3640846865078657</v>
      </c>
      <c r="K266">
        <v>10369.086975193279</v>
      </c>
      <c r="L266">
        <v>28485.364653228542</v>
      </c>
      <c r="M266">
        <v>2.7471429954610422</v>
      </c>
      <c r="N266">
        <v>0.48226848891213947</v>
      </c>
      <c r="O266">
        <v>0.39382495528727457</v>
      </c>
      <c r="P266">
        <v>0.81660934591773071</v>
      </c>
      <c r="Q266">
        <v>0.45213522089577241</v>
      </c>
      <c r="R266">
        <v>0.4296753938283619</v>
      </c>
      <c r="S266">
        <v>0.54786477910422748</v>
      </c>
      <c r="T266">
        <v>0.57032460617163794</v>
      </c>
      <c r="U266">
        <v>0.53908309985278602</v>
      </c>
      <c r="V266">
        <v>0.56456570384823057</v>
      </c>
    </row>
    <row r="267" spans="1:22" x14ac:dyDescent="0.25">
      <c r="A267" t="str">
        <f t="shared" si="4"/>
        <v>BrazíliaInfotech.</v>
      </c>
      <c r="B267" t="s">
        <v>77</v>
      </c>
      <c r="C267">
        <v>40</v>
      </c>
      <c r="D267" s="267" t="s">
        <v>182</v>
      </c>
      <c r="E267" s="3" t="s">
        <v>1</v>
      </c>
      <c r="F267" s="3" t="s">
        <v>2289</v>
      </c>
      <c r="G267" s="3" t="s">
        <v>0</v>
      </c>
      <c r="H267">
        <v>10925.745308681304</v>
      </c>
      <c r="I267">
        <v>45678.219147051044</v>
      </c>
      <c r="J267">
        <v>4.1807874755012238</v>
      </c>
      <c r="K267">
        <v>7628.9986634744973</v>
      </c>
      <c r="L267">
        <v>30701.077408695459</v>
      </c>
      <c r="M267">
        <v>4.0242604256419119</v>
      </c>
      <c r="N267">
        <v>0.69825887826734345</v>
      </c>
      <c r="O267">
        <v>0.67211633863964904</v>
      </c>
      <c r="P267">
        <v>0.96256039064971943</v>
      </c>
      <c r="Q267">
        <v>0.64000020884435271</v>
      </c>
      <c r="R267">
        <v>0.55002438518207242</v>
      </c>
      <c r="S267">
        <v>0.35999979115564729</v>
      </c>
      <c r="T267">
        <v>0.44997561481792775</v>
      </c>
      <c r="U267">
        <v>5.441508198246927E-3</v>
      </c>
      <c r="V267">
        <v>5.2070826087812971E-3</v>
      </c>
    </row>
    <row r="268" spans="1:22" x14ac:dyDescent="0.25">
      <c r="A268" t="str">
        <f t="shared" si="4"/>
        <v>BrazíliaPénzügyi tev.</v>
      </c>
      <c r="B268" t="s">
        <v>77</v>
      </c>
      <c r="C268">
        <v>41</v>
      </c>
      <c r="D268" s="267" t="s">
        <v>183</v>
      </c>
      <c r="E268" s="3" t="s">
        <v>2289</v>
      </c>
      <c r="F268" s="3" t="s">
        <v>2289</v>
      </c>
      <c r="G268" s="3" t="s">
        <v>136</v>
      </c>
      <c r="H268">
        <v>62878.186260480128</v>
      </c>
      <c r="I268">
        <v>225967.35133064442</v>
      </c>
      <c r="J268">
        <v>3.5937320201086691</v>
      </c>
      <c r="K268">
        <v>31878.438090843592</v>
      </c>
      <c r="L268">
        <v>135508.46916199996</v>
      </c>
      <c r="M268">
        <v>4.2507875942931443</v>
      </c>
      <c r="N268">
        <v>0.50698723972067983</v>
      </c>
      <c r="O268">
        <v>0.5996816281822881</v>
      </c>
      <c r="P268">
        <v>1.1828337701609166</v>
      </c>
      <c r="Q268">
        <v>0.53192126894798719</v>
      </c>
      <c r="R268">
        <v>0.5408294858684749</v>
      </c>
      <c r="S268">
        <v>0.46807873105201281</v>
      </c>
      <c r="T268">
        <v>0.45917051413152521</v>
      </c>
      <c r="U268">
        <v>0.4571952759671804</v>
      </c>
      <c r="V268">
        <v>0.4431667430314099</v>
      </c>
    </row>
    <row r="269" spans="1:22" x14ac:dyDescent="0.25">
      <c r="A269" t="str">
        <f t="shared" si="4"/>
        <v>BrazíliaBiztosítás</v>
      </c>
      <c r="B269" t="s">
        <v>77</v>
      </c>
      <c r="C269">
        <v>42</v>
      </c>
      <c r="D269" s="267" t="s">
        <v>184</v>
      </c>
      <c r="E269" s="3" t="s">
        <v>1</v>
      </c>
      <c r="F269" s="3" t="s">
        <v>1</v>
      </c>
      <c r="G269" s="3" t="s">
        <v>136</v>
      </c>
      <c r="H269">
        <v>2</v>
      </c>
      <c r="I269">
        <v>2</v>
      </c>
      <c r="J269">
        <v>1</v>
      </c>
      <c r="K269">
        <v>0</v>
      </c>
      <c r="L269">
        <v>0</v>
      </c>
      <c r="M269" t="e">
        <v>#DIV/0!</v>
      </c>
      <c r="N269">
        <v>0</v>
      </c>
      <c r="O269">
        <v>0</v>
      </c>
      <c r="P269" t="e">
        <v>#DIV/0!</v>
      </c>
      <c r="Q269">
        <v>0.73889277908516038</v>
      </c>
      <c r="R269">
        <v>0.70802733780972482</v>
      </c>
      <c r="S269">
        <v>0.26110722091483968</v>
      </c>
      <c r="T269">
        <v>0.29197266219027518</v>
      </c>
      <c r="U269">
        <v>0.18247222248918019</v>
      </c>
      <c r="V269">
        <v>0.17667974572309875</v>
      </c>
    </row>
    <row r="270" spans="1:22" x14ac:dyDescent="0.25">
      <c r="A270" t="str">
        <f t="shared" si="4"/>
        <v>BrazíliaEgyéb pénzügy</v>
      </c>
      <c r="B270" t="s">
        <v>77</v>
      </c>
      <c r="C270">
        <v>43</v>
      </c>
      <c r="D270" s="267" t="s">
        <v>185</v>
      </c>
      <c r="E270" s="3" t="s">
        <v>1</v>
      </c>
      <c r="F270" s="3" t="s">
        <v>1</v>
      </c>
      <c r="G270" s="3" t="s">
        <v>136</v>
      </c>
      <c r="H270">
        <v>2</v>
      </c>
      <c r="I270">
        <v>2</v>
      </c>
      <c r="J270">
        <v>1</v>
      </c>
      <c r="K270">
        <v>0</v>
      </c>
      <c r="L270">
        <v>0</v>
      </c>
      <c r="M270" t="e">
        <v>#DIV/0!</v>
      </c>
      <c r="N270">
        <v>0</v>
      </c>
      <c r="O270">
        <v>0</v>
      </c>
      <c r="P270" t="e">
        <v>#DIV/0!</v>
      </c>
      <c r="Q270">
        <v>0.73952774470735261</v>
      </c>
      <c r="R270">
        <v>0.70404865161448249</v>
      </c>
      <c r="S270">
        <v>0.26047225529264745</v>
      </c>
      <c r="T270">
        <v>0.29595134838551751</v>
      </c>
      <c r="U270">
        <v>0.19668562646046359</v>
      </c>
      <c r="V270">
        <v>0.22493098387836843</v>
      </c>
    </row>
    <row r="271" spans="1:22" x14ac:dyDescent="0.25">
      <c r="A271" t="str">
        <f t="shared" si="4"/>
        <v>BrazíliaIngatlanügyletek</v>
      </c>
      <c r="B271" t="s">
        <v>77</v>
      </c>
      <c r="C271">
        <v>44</v>
      </c>
      <c r="D271" s="267" t="s">
        <v>143</v>
      </c>
      <c r="E271" s="3" t="s">
        <v>135</v>
      </c>
      <c r="F271" s="3" t="s">
        <v>135</v>
      </c>
      <c r="G271" s="3" t="s">
        <v>136</v>
      </c>
      <c r="H271">
        <v>68608.073320526702</v>
      </c>
      <c r="I271">
        <v>213426.19216992374</v>
      </c>
      <c r="J271">
        <v>3.1108028813581217</v>
      </c>
      <c r="K271">
        <v>65484.411541485133</v>
      </c>
      <c r="L271">
        <v>196667.71152200046</v>
      </c>
      <c r="M271">
        <v>3.0032752359301447</v>
      </c>
      <c r="N271">
        <v>0.95447092990866711</v>
      </c>
      <c r="O271">
        <v>0.92147880034058494</v>
      </c>
      <c r="P271">
        <v>0.96543411796602419</v>
      </c>
      <c r="Q271">
        <v>0.18097461722064095</v>
      </c>
      <c r="R271">
        <v>0.17511089182443385</v>
      </c>
      <c r="S271">
        <v>0.8190253827793591</v>
      </c>
      <c r="T271">
        <v>0.82488910817556615</v>
      </c>
      <c r="U271">
        <v>0.81187749405720711</v>
      </c>
      <c r="V271">
        <v>0.81665179826269074</v>
      </c>
    </row>
    <row r="272" spans="1:22" x14ac:dyDescent="0.25">
      <c r="A272" t="str">
        <f t="shared" si="4"/>
        <v>BrazíliaJogi tev.</v>
      </c>
      <c r="B272" t="s">
        <v>77</v>
      </c>
      <c r="C272">
        <v>45</v>
      </c>
      <c r="D272" s="267" t="s">
        <v>186</v>
      </c>
      <c r="E272" s="3" t="s">
        <v>1</v>
      </c>
      <c r="F272" s="3" t="s">
        <v>1</v>
      </c>
      <c r="G272" s="3" t="s">
        <v>136</v>
      </c>
      <c r="H272">
        <v>19935.4049555936</v>
      </c>
      <c r="I272">
        <v>74850.711009295483</v>
      </c>
      <c r="J272">
        <v>3.7546621789738666</v>
      </c>
      <c r="K272">
        <v>13448.959435715933</v>
      </c>
      <c r="L272">
        <v>51170.002580622058</v>
      </c>
      <c r="M272">
        <v>3.8047555147450045</v>
      </c>
      <c r="N272">
        <v>0.67462684935037354</v>
      </c>
      <c r="O272">
        <v>0.6836274751520719</v>
      </c>
      <c r="P272">
        <v>1.0133416359137877</v>
      </c>
      <c r="Q272">
        <v>0.87804943795399093</v>
      </c>
      <c r="R272">
        <v>0.87626194160302784</v>
      </c>
      <c r="S272">
        <v>0.12195056204600897</v>
      </c>
      <c r="T272">
        <v>0.1237380583969722</v>
      </c>
      <c r="U272">
        <v>6.7466756514588763E-2</v>
      </c>
      <c r="V272">
        <v>7.1081873832197051E-2</v>
      </c>
    </row>
    <row r="273" spans="1:22" x14ac:dyDescent="0.25">
      <c r="A273" t="str">
        <f t="shared" si="4"/>
        <v>BrazíliaMérnöki tev.</v>
      </c>
      <c r="B273" t="s">
        <v>77</v>
      </c>
      <c r="C273">
        <v>46</v>
      </c>
      <c r="D273" s="267" t="s">
        <v>187</v>
      </c>
      <c r="E273" s="3" t="s">
        <v>2289</v>
      </c>
      <c r="F273" s="3" t="s">
        <v>2289</v>
      </c>
      <c r="G273" s="3" t="s">
        <v>136</v>
      </c>
      <c r="H273">
        <v>8198.4553897471214</v>
      </c>
      <c r="I273">
        <v>32345.918522012966</v>
      </c>
      <c r="J273">
        <v>3.9453673874306054</v>
      </c>
      <c r="K273">
        <v>5185.0785663549268</v>
      </c>
      <c r="L273">
        <v>20310.282074814477</v>
      </c>
      <c r="M273">
        <v>3.9170635150264386</v>
      </c>
      <c r="N273">
        <v>0.63244578641475768</v>
      </c>
      <c r="O273">
        <v>0.62790865131847606</v>
      </c>
      <c r="P273">
        <v>0.99282604897725391</v>
      </c>
      <c r="Q273">
        <v>0.56964489058849188</v>
      </c>
      <c r="R273">
        <v>0.51511088338436439</v>
      </c>
      <c r="S273">
        <v>0.43035510941150823</v>
      </c>
      <c r="T273">
        <v>0.4848891166156355</v>
      </c>
      <c r="U273">
        <v>1.306765099110511E-2</v>
      </c>
      <c r="V273">
        <v>1.4680694848554159E-2</v>
      </c>
    </row>
    <row r="274" spans="1:22" x14ac:dyDescent="0.25">
      <c r="A274" t="str">
        <f t="shared" si="4"/>
        <v>BrazíliaK+F</v>
      </c>
      <c r="B274" t="s">
        <v>77</v>
      </c>
      <c r="C274">
        <v>47</v>
      </c>
      <c r="D274" s="267" t="s">
        <v>188</v>
      </c>
      <c r="E274" s="3" t="s">
        <v>1</v>
      </c>
      <c r="F274" s="3" t="s">
        <v>1</v>
      </c>
      <c r="G274" s="3" t="s">
        <v>136</v>
      </c>
      <c r="H274">
        <v>10152.10842044415</v>
      </c>
      <c r="I274">
        <v>37518.446500278347</v>
      </c>
      <c r="J274">
        <v>3.6956309907727456</v>
      </c>
      <c r="K274">
        <v>3218.1244321391523</v>
      </c>
      <c r="L274">
        <v>12021.170950957374</v>
      </c>
      <c r="M274">
        <v>3.7354587134365898</v>
      </c>
      <c r="N274">
        <v>0.31699074703128127</v>
      </c>
      <c r="O274">
        <v>0.32040694837586597</v>
      </c>
      <c r="P274">
        <v>1.0107769749640281</v>
      </c>
      <c r="Q274">
        <v>0.97602840895811405</v>
      </c>
      <c r="R274">
        <v>0.96894652895148892</v>
      </c>
      <c r="S274">
        <v>2.3971591041885787E-2</v>
      </c>
      <c r="T274">
        <v>3.105347104851118E-2</v>
      </c>
      <c r="U274">
        <v>1.263468750169113E-2</v>
      </c>
      <c r="V274">
        <v>1.1490404526423583E-2</v>
      </c>
    </row>
    <row r="275" spans="1:22" x14ac:dyDescent="0.25">
      <c r="A275" t="str">
        <f t="shared" si="4"/>
        <v>BrazíliaMarketing</v>
      </c>
      <c r="B275" t="s">
        <v>77</v>
      </c>
      <c r="C275">
        <v>48</v>
      </c>
      <c r="D275" s="267" t="s">
        <v>13</v>
      </c>
      <c r="E275" s="3" t="s">
        <v>1</v>
      </c>
      <c r="F275" s="3" t="s">
        <v>2289</v>
      </c>
      <c r="G275" s="3" t="s">
        <v>0</v>
      </c>
      <c r="H275">
        <v>2</v>
      </c>
      <c r="I275">
        <v>2</v>
      </c>
      <c r="J275">
        <v>1</v>
      </c>
      <c r="K275">
        <v>0</v>
      </c>
      <c r="L275">
        <v>0</v>
      </c>
      <c r="M275" t="e">
        <v>#DIV/0!</v>
      </c>
      <c r="N275">
        <v>0</v>
      </c>
      <c r="O275">
        <v>0</v>
      </c>
      <c r="P275" t="e">
        <v>#DIV/0!</v>
      </c>
      <c r="Q275">
        <v>0.65685952768113087</v>
      </c>
      <c r="R275">
        <v>0.58596683795289706</v>
      </c>
      <c r="S275">
        <v>0.34314047231886918</v>
      </c>
      <c r="T275">
        <v>0.41403316204710305</v>
      </c>
      <c r="U275">
        <v>0.25549471901526105</v>
      </c>
      <c r="V275">
        <v>0.34048464213781732</v>
      </c>
    </row>
    <row r="276" spans="1:22" x14ac:dyDescent="0.25">
      <c r="A276" t="str">
        <f t="shared" si="4"/>
        <v>BrazíliaEgyéb tudományos</v>
      </c>
      <c r="B276" t="s">
        <v>77</v>
      </c>
      <c r="C276">
        <v>49</v>
      </c>
      <c r="D276" s="267" t="s">
        <v>189</v>
      </c>
      <c r="E276" s="3" t="s">
        <v>1</v>
      </c>
      <c r="F276" s="3" t="s">
        <v>1</v>
      </c>
      <c r="G276" s="3" t="s">
        <v>136</v>
      </c>
      <c r="H276">
        <v>2</v>
      </c>
      <c r="I276">
        <v>2</v>
      </c>
      <c r="J276">
        <v>1</v>
      </c>
      <c r="K276">
        <v>0</v>
      </c>
      <c r="L276">
        <v>0</v>
      </c>
      <c r="M276" t="e">
        <v>#DIV/0!</v>
      </c>
      <c r="N276">
        <v>0</v>
      </c>
      <c r="O276">
        <v>0</v>
      </c>
      <c r="P276" t="e">
        <v>#DIV/0!</v>
      </c>
      <c r="Q276">
        <v>0.86252029302521915</v>
      </c>
      <c r="R276">
        <v>0.72712461705963116</v>
      </c>
      <c r="S276">
        <v>0.13747970697478082</v>
      </c>
      <c r="T276">
        <v>0.27287538294036878</v>
      </c>
      <c r="U276">
        <v>8.1486128023269017E-2</v>
      </c>
      <c r="V276">
        <v>0.14378795452537535</v>
      </c>
    </row>
    <row r="277" spans="1:22" x14ac:dyDescent="0.25">
      <c r="A277" t="str">
        <f t="shared" si="4"/>
        <v>BrazíliaAminisztratív</v>
      </c>
      <c r="B277" t="s">
        <v>77</v>
      </c>
      <c r="C277">
        <v>50</v>
      </c>
      <c r="D277" s="267" t="s">
        <v>190</v>
      </c>
      <c r="E277" s="3" t="s">
        <v>1</v>
      </c>
      <c r="F277" s="3" t="s">
        <v>1</v>
      </c>
      <c r="G277" s="3" t="s">
        <v>136</v>
      </c>
      <c r="H277">
        <v>29819.381925455375</v>
      </c>
      <c r="I277">
        <v>121577.51845373515</v>
      </c>
      <c r="J277">
        <v>4.0771307318730932</v>
      </c>
      <c r="K277">
        <v>20538.145610843327</v>
      </c>
      <c r="L277">
        <v>86449.58688766665</v>
      </c>
      <c r="M277">
        <v>4.2092206631364366</v>
      </c>
      <c r="N277">
        <v>0.68875155300623114</v>
      </c>
      <c r="O277">
        <v>0.71106556530485521</v>
      </c>
      <c r="P277">
        <v>1.0323977669469184</v>
      </c>
      <c r="Q277">
        <v>0.86139823729387077</v>
      </c>
      <c r="R277">
        <v>0.8428087487311684</v>
      </c>
      <c r="S277">
        <v>0.1386017627061292</v>
      </c>
      <c r="T277">
        <v>0.15719125126883168</v>
      </c>
      <c r="U277">
        <v>0.10646682201150184</v>
      </c>
      <c r="V277">
        <v>0.12473586516896173</v>
      </c>
    </row>
    <row r="278" spans="1:22" x14ac:dyDescent="0.25">
      <c r="A278" t="str">
        <f t="shared" si="4"/>
        <v>BrazíliaKözigazgatás és védelem</v>
      </c>
      <c r="B278" t="s">
        <v>77</v>
      </c>
      <c r="C278">
        <v>51</v>
      </c>
      <c r="D278" s="267" t="s">
        <v>201</v>
      </c>
      <c r="E278" s="3" t="s">
        <v>135</v>
      </c>
      <c r="F278" s="3" t="s">
        <v>135</v>
      </c>
      <c r="G278" s="3" t="s">
        <v>136</v>
      </c>
      <c r="H278">
        <v>79989.860473690176</v>
      </c>
      <c r="I278">
        <v>295822.47319152881</v>
      </c>
      <c r="J278">
        <v>3.6982496461389518</v>
      </c>
      <c r="K278">
        <v>56230.784048370217</v>
      </c>
      <c r="L278">
        <v>210780.9405278356</v>
      </c>
      <c r="M278">
        <v>3.7484972705790476</v>
      </c>
      <c r="N278">
        <v>0.70297389838384994</v>
      </c>
      <c r="O278">
        <v>0.71252511093491711</v>
      </c>
      <c r="P278">
        <v>1.0135868665579555</v>
      </c>
      <c r="Q278">
        <v>3.3259007103247945E-2</v>
      </c>
      <c r="R278">
        <v>4.1028978193870455E-2</v>
      </c>
      <c r="S278">
        <v>0.96674099289675197</v>
      </c>
      <c r="T278">
        <v>0.95897102180612948</v>
      </c>
      <c r="U278">
        <v>0.95961000730416679</v>
      </c>
      <c r="V278">
        <v>0.94698262500726604</v>
      </c>
    </row>
    <row r="279" spans="1:22" x14ac:dyDescent="0.25">
      <c r="A279" t="str">
        <f t="shared" si="4"/>
        <v>BrazíliaOktatás</v>
      </c>
      <c r="B279" t="s">
        <v>77</v>
      </c>
      <c r="C279">
        <v>52</v>
      </c>
      <c r="D279" s="267" t="s">
        <v>144</v>
      </c>
      <c r="E279" s="3" t="s">
        <v>135</v>
      </c>
      <c r="F279" s="3" t="s">
        <v>135</v>
      </c>
      <c r="G279" s="3" t="s">
        <v>136</v>
      </c>
      <c r="H279">
        <v>37860.853938158871</v>
      </c>
      <c r="I279">
        <v>158210.0250206858</v>
      </c>
      <c r="J279">
        <v>4.1787231022074343</v>
      </c>
      <c r="K279">
        <v>29351.974277230172</v>
      </c>
      <c r="L279">
        <v>121658.50712568536</v>
      </c>
      <c r="M279">
        <v>4.1448151315689206</v>
      </c>
      <c r="N279">
        <v>0.77525917205071693</v>
      </c>
      <c r="O279">
        <v>0.76896838307040671</v>
      </c>
      <c r="P279">
        <v>0.99188556652136106</v>
      </c>
      <c r="Q279">
        <v>5.7955718853924407E-2</v>
      </c>
      <c r="R279">
        <v>5.5444198950967208E-2</v>
      </c>
      <c r="S279">
        <v>0.94204428114607552</v>
      </c>
      <c r="T279">
        <v>0.94455580104903292</v>
      </c>
      <c r="U279">
        <v>0.92039236721483442</v>
      </c>
      <c r="V279">
        <v>0.91879153499372479</v>
      </c>
    </row>
    <row r="280" spans="1:22" x14ac:dyDescent="0.25">
      <c r="A280" t="str">
        <f t="shared" si="4"/>
        <v>BrazíliaEgészségügy</v>
      </c>
      <c r="B280" t="s">
        <v>77</v>
      </c>
      <c r="C280">
        <v>53</v>
      </c>
      <c r="D280" s="267" t="s">
        <v>191</v>
      </c>
      <c r="E280" s="3" t="s">
        <v>135</v>
      </c>
      <c r="F280" s="3" t="s">
        <v>135</v>
      </c>
      <c r="G280" s="3" t="s">
        <v>136</v>
      </c>
      <c r="H280">
        <v>37129.871239430649</v>
      </c>
      <c r="I280">
        <v>142582.89687134794</v>
      </c>
      <c r="J280">
        <v>3.8401128824796409</v>
      </c>
      <c r="K280">
        <v>22020.599299500427</v>
      </c>
      <c r="L280">
        <v>89069.691546985589</v>
      </c>
      <c r="M280">
        <v>4.0448350353937137</v>
      </c>
      <c r="N280">
        <v>0.59306963812239955</v>
      </c>
      <c r="O280">
        <v>0.62468706627101889</v>
      </c>
      <c r="P280">
        <v>1.0533114934845038</v>
      </c>
      <c r="Q280">
        <v>5.3155466453019877E-2</v>
      </c>
      <c r="R280">
        <v>5.3693962554050012E-2</v>
      </c>
      <c r="S280">
        <v>0.94684453354698017</v>
      </c>
      <c r="T280">
        <v>0.94630603744595021</v>
      </c>
      <c r="U280">
        <v>0.94472277006411842</v>
      </c>
      <c r="V280">
        <v>0.94340798070092691</v>
      </c>
    </row>
    <row r="281" spans="1:22" x14ac:dyDescent="0.25">
      <c r="A281" t="str">
        <f t="shared" si="4"/>
        <v>BrazíliaEgyéb szolgáltatás</v>
      </c>
      <c r="B281" t="s">
        <v>77</v>
      </c>
      <c r="C281">
        <v>54</v>
      </c>
      <c r="D281" s="267" t="s">
        <v>192</v>
      </c>
      <c r="E281" s="3" t="s">
        <v>135</v>
      </c>
      <c r="F281" s="3" t="s">
        <v>135</v>
      </c>
      <c r="G281" s="3" t="s">
        <v>136</v>
      </c>
      <c r="H281">
        <v>24683.201099213071</v>
      </c>
      <c r="I281">
        <v>75755.494767156764</v>
      </c>
      <c r="J281">
        <v>3.0691114358571561</v>
      </c>
      <c r="K281">
        <v>11604.697631215959</v>
      </c>
      <c r="L281">
        <v>38278.110994834846</v>
      </c>
      <c r="M281">
        <v>3.2985013665387508</v>
      </c>
      <c r="N281">
        <v>0.47014556923031875</v>
      </c>
      <c r="O281">
        <v>0.50528494484112374</v>
      </c>
      <c r="P281">
        <v>1.0747414798959651</v>
      </c>
      <c r="Q281">
        <v>0.17239531262418811</v>
      </c>
      <c r="R281">
        <v>0.17604631956270017</v>
      </c>
      <c r="S281">
        <v>0.82760468737581194</v>
      </c>
      <c r="T281">
        <v>0.82395368043729988</v>
      </c>
      <c r="U281">
        <v>0.81810379283193968</v>
      </c>
      <c r="V281">
        <v>0.81174560209577229</v>
      </c>
    </row>
    <row r="282" spans="1:22" x14ac:dyDescent="0.25">
      <c r="A282" t="str">
        <f t="shared" si="4"/>
        <v>BrazíliaHáztartási</v>
      </c>
      <c r="B282" t="s">
        <v>77</v>
      </c>
      <c r="C282">
        <v>55</v>
      </c>
      <c r="D282" s="267" t="s">
        <v>193</v>
      </c>
      <c r="E282" s="3" t="s">
        <v>135</v>
      </c>
      <c r="F282" s="3" t="s">
        <v>135</v>
      </c>
      <c r="G282" s="3" t="s">
        <v>136</v>
      </c>
      <c r="H282">
        <v>7805.6357740838866</v>
      </c>
      <c r="I282">
        <v>25039.184556500604</v>
      </c>
      <c r="J282">
        <v>3.2078340933656162</v>
      </c>
      <c r="K282">
        <v>7803.6357740838866</v>
      </c>
      <c r="L282">
        <v>25037.184556500604</v>
      </c>
      <c r="M282">
        <v>3.2083999409159842</v>
      </c>
      <c r="N282">
        <v>0.99974377487524591</v>
      </c>
      <c r="O282">
        <v>0.99992012519435336</v>
      </c>
      <c r="P282">
        <v>1.0001763955160705</v>
      </c>
      <c r="Q282">
        <v>1.5016153887056338E-4</v>
      </c>
      <c r="R282">
        <v>6.8450004217136958E-5</v>
      </c>
      <c r="S282">
        <v>0.99984983846112951</v>
      </c>
      <c r="T282">
        <v>0.99993154999578282</v>
      </c>
      <c r="U282">
        <v>0.99983517374207265</v>
      </c>
      <c r="V282">
        <v>0.999947243287584</v>
      </c>
    </row>
    <row r="283" spans="1:22" x14ac:dyDescent="0.25">
      <c r="A283" t="str">
        <f t="shared" si="4"/>
        <v>BrazíliaTerületen kívüli</v>
      </c>
      <c r="B283" t="s">
        <v>77</v>
      </c>
      <c r="C283">
        <v>56</v>
      </c>
      <c r="D283" s="267" t="s">
        <v>194</v>
      </c>
      <c r="E283" s="3">
        <v>0</v>
      </c>
      <c r="F283" s="3">
        <v>0</v>
      </c>
      <c r="G283" s="3" t="s">
        <v>136</v>
      </c>
      <c r="H283">
        <v>2</v>
      </c>
      <c r="I283">
        <v>2</v>
      </c>
      <c r="J283">
        <v>1</v>
      </c>
      <c r="K283">
        <v>1</v>
      </c>
      <c r="L283">
        <v>1</v>
      </c>
      <c r="M283">
        <v>1</v>
      </c>
      <c r="N283">
        <v>0.5</v>
      </c>
      <c r="O283">
        <v>0.5</v>
      </c>
      <c r="P283">
        <v>1</v>
      </c>
      <c r="Q283">
        <v>1</v>
      </c>
      <c r="R283">
        <v>1</v>
      </c>
      <c r="S283">
        <v>0</v>
      </c>
      <c r="T283">
        <v>0</v>
      </c>
      <c r="U283">
        <v>0</v>
      </c>
      <c r="V283">
        <v>0</v>
      </c>
    </row>
    <row r="284" spans="1:22" x14ac:dyDescent="0.25">
      <c r="A284" t="str">
        <f>CONCATENATE(B284,D284)</f>
        <v>KanadaNövényterm.</v>
      </c>
      <c r="B284" t="s">
        <v>78</v>
      </c>
      <c r="C284">
        <v>1</v>
      </c>
      <c r="D284" s="267" t="s">
        <v>147</v>
      </c>
      <c r="E284" s="3" t="s">
        <v>2289</v>
      </c>
      <c r="F284" s="3" t="s">
        <v>2289</v>
      </c>
      <c r="G284" s="3" t="s">
        <v>136</v>
      </c>
      <c r="H284">
        <v>28614.770034293353</v>
      </c>
      <c r="I284">
        <v>57654.039921043142</v>
      </c>
      <c r="J284">
        <v>2.0148349908787559</v>
      </c>
      <c r="K284">
        <v>11290.925953404238</v>
      </c>
      <c r="L284">
        <v>23542.142969588269</v>
      </c>
      <c r="M284">
        <v>2.085049806078151</v>
      </c>
      <c r="N284">
        <v>0.39458384393348728</v>
      </c>
      <c r="O284">
        <v>0.40833466313599343</v>
      </c>
      <c r="P284">
        <v>1.0348489159247585</v>
      </c>
      <c r="Q284">
        <v>0.59751085707424756</v>
      </c>
      <c r="R284">
        <v>0.51514655092561035</v>
      </c>
      <c r="S284">
        <v>0.4024891429257525</v>
      </c>
      <c r="T284">
        <v>0.48485344907438971</v>
      </c>
      <c r="U284">
        <v>0.17974823423938227</v>
      </c>
      <c r="V284">
        <v>0.17851833719372079</v>
      </c>
    </row>
    <row r="285" spans="1:22" x14ac:dyDescent="0.25">
      <c r="A285" t="str">
        <f t="shared" ref="A285:A339" si="5">CONCATENATE(B285,D285)</f>
        <v>KanadaErdőgazd.</v>
      </c>
      <c r="B285" t="s">
        <v>78</v>
      </c>
      <c r="C285">
        <v>2</v>
      </c>
      <c r="D285" s="267" t="s">
        <v>148</v>
      </c>
      <c r="E285" s="3" t="s">
        <v>2289</v>
      </c>
      <c r="F285" s="3" t="s">
        <v>1</v>
      </c>
      <c r="G285" s="3" t="s">
        <v>0</v>
      </c>
      <c r="H285">
        <v>5920.8328741602927</v>
      </c>
      <c r="I285">
        <v>12431.85084093717</v>
      </c>
      <c r="J285">
        <v>2.0996794040906424</v>
      </c>
      <c r="K285">
        <v>2582.1723225260343</v>
      </c>
      <c r="L285">
        <v>4640.0091463057479</v>
      </c>
      <c r="M285">
        <v>1.7969401599683383</v>
      </c>
      <c r="N285">
        <v>0.43611640075083935</v>
      </c>
      <c r="O285">
        <v>0.37323558701545384</v>
      </c>
      <c r="P285">
        <v>0.85581644343774543</v>
      </c>
      <c r="Q285">
        <v>0.59187885980945232</v>
      </c>
      <c r="R285">
        <v>0.6293797133080351</v>
      </c>
      <c r="S285">
        <v>0.40812114019054763</v>
      </c>
      <c r="T285">
        <v>0.37062028669196467</v>
      </c>
      <c r="U285">
        <v>0.14809159225993035</v>
      </c>
      <c r="V285">
        <v>0.19725772247931908</v>
      </c>
    </row>
    <row r="286" spans="1:22" x14ac:dyDescent="0.25">
      <c r="A286" t="str">
        <f t="shared" si="5"/>
        <v>KanadaHalászat</v>
      </c>
      <c r="B286" t="s">
        <v>78</v>
      </c>
      <c r="C286">
        <v>3</v>
      </c>
      <c r="D286" s="267" t="s">
        <v>149</v>
      </c>
      <c r="E286" s="3" t="s">
        <v>2289</v>
      </c>
      <c r="F286" s="3" t="s">
        <v>2289</v>
      </c>
      <c r="G286" s="3" t="s">
        <v>136</v>
      </c>
      <c r="H286">
        <v>3042.9137184852375</v>
      </c>
      <c r="I286">
        <v>6162.591372907681</v>
      </c>
      <c r="J286">
        <v>2.025227115534324</v>
      </c>
      <c r="K286">
        <v>1214.9517444194605</v>
      </c>
      <c r="L286">
        <v>2137.3508855753771</v>
      </c>
      <c r="M286">
        <v>1.7592064009066186</v>
      </c>
      <c r="N286">
        <v>0.39927249236112533</v>
      </c>
      <c r="O286">
        <v>0.34682664422173359</v>
      </c>
      <c r="P286">
        <v>0.86864647792476357</v>
      </c>
      <c r="Q286">
        <v>0.39808685001940364</v>
      </c>
      <c r="R286">
        <v>0.40773050035007635</v>
      </c>
      <c r="S286">
        <v>0.60191314998059642</v>
      </c>
      <c r="T286">
        <v>0.5922694996499237</v>
      </c>
      <c r="U286">
        <v>0.26743348733491584</v>
      </c>
      <c r="V286">
        <v>0.29110657987624511</v>
      </c>
    </row>
    <row r="287" spans="1:22" x14ac:dyDescent="0.25">
      <c r="A287" t="str">
        <f t="shared" si="5"/>
        <v>KanadaBányászat</v>
      </c>
      <c r="B287" t="s">
        <v>78</v>
      </c>
      <c r="C287">
        <v>4</v>
      </c>
      <c r="D287" s="267" t="s">
        <v>150</v>
      </c>
      <c r="E287" s="3" t="s">
        <v>2289</v>
      </c>
      <c r="F287" s="3" t="s">
        <v>2289</v>
      </c>
      <c r="G287" s="3" t="s">
        <v>136</v>
      </c>
      <c r="H287">
        <v>50698.77517011475</v>
      </c>
      <c r="I287">
        <v>201500.14306166681</v>
      </c>
      <c r="J287">
        <v>3.9744578125517416</v>
      </c>
      <c r="K287">
        <v>31653.182390759004</v>
      </c>
      <c r="L287">
        <v>140330.53506204058</v>
      </c>
      <c r="M287">
        <v>4.4333783987233275</v>
      </c>
      <c r="N287">
        <v>0.62433820707797905</v>
      </c>
      <c r="O287">
        <v>0.69642895994914522</v>
      </c>
      <c r="P287">
        <v>1.1154674694803071</v>
      </c>
      <c r="Q287">
        <v>0.37537569675177679</v>
      </c>
      <c r="R287">
        <v>0.39172828878115434</v>
      </c>
      <c r="S287">
        <v>0.62462430324822327</v>
      </c>
      <c r="T287">
        <v>0.6082717112188456</v>
      </c>
      <c r="U287">
        <v>1.6670746526483139E-2</v>
      </c>
      <c r="V287">
        <v>1.4668924847227129E-2</v>
      </c>
    </row>
    <row r="288" spans="1:22" x14ac:dyDescent="0.25">
      <c r="A288" t="str">
        <f t="shared" si="5"/>
        <v>KanadaÉlelmiszergy.</v>
      </c>
      <c r="B288" t="s">
        <v>78</v>
      </c>
      <c r="C288">
        <v>5</v>
      </c>
      <c r="D288" s="267" t="s">
        <v>151</v>
      </c>
      <c r="E288" s="3" t="s">
        <v>2289</v>
      </c>
      <c r="F288" s="3" t="s">
        <v>2289</v>
      </c>
      <c r="G288" s="3" t="s">
        <v>136</v>
      </c>
      <c r="H288">
        <v>47511.819734507662</v>
      </c>
      <c r="I288">
        <v>90743.320731909436</v>
      </c>
      <c r="J288">
        <v>1.9099104441584436</v>
      </c>
      <c r="K288">
        <v>13919.985520576718</v>
      </c>
      <c r="L288">
        <v>26063.9802054313</v>
      </c>
      <c r="M288">
        <v>1.8724143187435907</v>
      </c>
      <c r="N288">
        <v>0.29297942277017613</v>
      </c>
      <c r="O288">
        <v>0.28722753361026199</v>
      </c>
      <c r="P288">
        <v>0.98036760020369706</v>
      </c>
      <c r="Q288">
        <v>0.32822159959817054</v>
      </c>
      <c r="R288">
        <v>0.29908894918812134</v>
      </c>
      <c r="S288">
        <v>0.67177840040182946</v>
      </c>
      <c r="T288">
        <v>0.70091105081187866</v>
      </c>
      <c r="U288">
        <v>0.50808816555933711</v>
      </c>
      <c r="V288">
        <v>0.5546103466996587</v>
      </c>
    </row>
    <row r="289" spans="1:22" x14ac:dyDescent="0.25">
      <c r="A289" t="str">
        <f t="shared" si="5"/>
        <v>KanadaTextilgy.</v>
      </c>
      <c r="B289" t="s">
        <v>78</v>
      </c>
      <c r="C289">
        <v>6</v>
      </c>
      <c r="D289" s="267" t="s">
        <v>152</v>
      </c>
      <c r="E289" s="3" t="s">
        <v>2289</v>
      </c>
      <c r="F289" s="3" t="s">
        <v>135</v>
      </c>
      <c r="G289" s="3" t="s">
        <v>0</v>
      </c>
      <c r="H289">
        <v>6661.9706277511441</v>
      </c>
      <c r="I289">
        <v>5964.596580598436</v>
      </c>
      <c r="J289">
        <v>0.89532015583381253</v>
      </c>
      <c r="K289">
        <v>2770.6265308364759</v>
      </c>
      <c r="L289">
        <v>2318.7801038193779</v>
      </c>
      <c r="M289">
        <v>0.83691543339091545</v>
      </c>
      <c r="N289">
        <v>0.41588693280861039</v>
      </c>
      <c r="O289">
        <v>0.388757239904854</v>
      </c>
      <c r="P289">
        <v>0.93476666188922708</v>
      </c>
      <c r="Q289">
        <v>0.21816026153365714</v>
      </c>
      <c r="R289">
        <v>0.1835039682814768</v>
      </c>
      <c r="S289">
        <v>0.7818397384663428</v>
      </c>
      <c r="T289">
        <v>0.81649603171852314</v>
      </c>
      <c r="U289">
        <v>0.44530057573670723</v>
      </c>
      <c r="V289">
        <v>0.66519371591351684</v>
      </c>
    </row>
    <row r="290" spans="1:22" x14ac:dyDescent="0.25">
      <c r="A290" t="str">
        <f t="shared" si="5"/>
        <v>KanadaFafeldolg.</v>
      </c>
      <c r="B290" t="s">
        <v>78</v>
      </c>
      <c r="C290">
        <v>7</v>
      </c>
      <c r="D290" s="267" t="s">
        <v>153</v>
      </c>
      <c r="E290" s="3" t="s">
        <v>2289</v>
      </c>
      <c r="F290" s="3" t="s">
        <v>2289</v>
      </c>
      <c r="G290" s="3" t="s">
        <v>136</v>
      </c>
      <c r="H290">
        <v>13083.851973403169</v>
      </c>
      <c r="I290">
        <v>21025.658007138649</v>
      </c>
      <c r="J290">
        <v>1.6069929597093859</v>
      </c>
      <c r="K290">
        <v>4556.248393558094</v>
      </c>
      <c r="L290">
        <v>6820.5376305526297</v>
      </c>
      <c r="M290">
        <v>1.4969635194156508</v>
      </c>
      <c r="N290">
        <v>0.34823448039767091</v>
      </c>
      <c r="O290">
        <v>0.32439116189547623</v>
      </c>
      <c r="P290">
        <v>0.93153085106630884</v>
      </c>
      <c r="Q290">
        <v>0.20235160355609552</v>
      </c>
      <c r="R290">
        <v>0.51932306847140397</v>
      </c>
      <c r="S290">
        <v>0.79764839644390451</v>
      </c>
      <c r="T290">
        <v>0.48067693152859597</v>
      </c>
      <c r="U290">
        <v>1.2814105548094095E-2</v>
      </c>
      <c r="V290">
        <v>2.8876314408484195E-2</v>
      </c>
    </row>
    <row r="291" spans="1:22" x14ac:dyDescent="0.25">
      <c r="A291" t="str">
        <f t="shared" si="5"/>
        <v>KanadaPapírgy.</v>
      </c>
      <c r="B291" t="s">
        <v>78</v>
      </c>
      <c r="C291">
        <v>8</v>
      </c>
      <c r="D291" s="267" t="s">
        <v>154</v>
      </c>
      <c r="E291" s="3" t="s">
        <v>2289</v>
      </c>
      <c r="F291" s="3" t="s">
        <v>1</v>
      </c>
      <c r="G291" s="3" t="s">
        <v>0</v>
      </c>
      <c r="H291">
        <v>17345.14419908727</v>
      </c>
      <c r="I291">
        <v>24824.525530229796</v>
      </c>
      <c r="J291">
        <v>1.4312089450104486</v>
      </c>
      <c r="K291">
        <v>5141.6009521484712</v>
      </c>
      <c r="L291">
        <v>6450.627343011507</v>
      </c>
      <c r="M291">
        <v>1.2545950965556838</v>
      </c>
      <c r="N291">
        <v>0.29642883870743669</v>
      </c>
      <c r="O291">
        <v>0.25984896811648328</v>
      </c>
      <c r="P291">
        <v>0.87659813818905696</v>
      </c>
      <c r="Q291">
        <v>0.32078870820865024</v>
      </c>
      <c r="R291">
        <v>0.6155503867239015</v>
      </c>
      <c r="S291">
        <v>0.67921129179134976</v>
      </c>
      <c r="T291">
        <v>0.38444961327609839</v>
      </c>
      <c r="U291">
        <v>4.9760357157869917E-2</v>
      </c>
      <c r="V291">
        <v>0.10481283550945908</v>
      </c>
    </row>
    <row r="292" spans="1:22" x14ac:dyDescent="0.25">
      <c r="A292" t="str">
        <f t="shared" si="5"/>
        <v>KanadaNyomdai tev.</v>
      </c>
      <c r="B292" t="s">
        <v>78</v>
      </c>
      <c r="C292">
        <v>9</v>
      </c>
      <c r="D292" s="267" t="s">
        <v>155</v>
      </c>
      <c r="E292" s="3" t="s">
        <v>1</v>
      </c>
      <c r="F292" s="3" t="s">
        <v>1</v>
      </c>
      <c r="G292" s="3" t="s">
        <v>136</v>
      </c>
      <c r="H292">
        <v>11530.844572830711</v>
      </c>
      <c r="I292">
        <v>14605.27774339353</v>
      </c>
      <c r="J292">
        <v>1.2666268850598232</v>
      </c>
      <c r="K292">
        <v>5438.6160989620348</v>
      </c>
      <c r="L292">
        <v>6801.2820265436376</v>
      </c>
      <c r="M292">
        <v>1.2505537994935272</v>
      </c>
      <c r="N292">
        <v>0.47165808754170963</v>
      </c>
      <c r="O292">
        <v>0.46567289893683067</v>
      </c>
      <c r="P292">
        <v>0.98731032338261415</v>
      </c>
      <c r="Q292">
        <v>0.69653638050037414</v>
      </c>
      <c r="R292">
        <v>0.60723322268433599</v>
      </c>
      <c r="S292">
        <v>0.30346361949962586</v>
      </c>
      <c r="T292">
        <v>0.3927667773156639</v>
      </c>
      <c r="U292">
        <v>0.11292080609207465</v>
      </c>
      <c r="V292">
        <v>0.17096622270568165</v>
      </c>
    </row>
    <row r="293" spans="1:22" x14ac:dyDescent="0.25">
      <c r="A293" t="str">
        <f t="shared" si="5"/>
        <v>KanadaKokszgy.</v>
      </c>
      <c r="B293" t="s">
        <v>78</v>
      </c>
      <c r="C293">
        <v>10</v>
      </c>
      <c r="D293" s="267" t="s">
        <v>156</v>
      </c>
      <c r="E293" s="3" t="s">
        <v>2289</v>
      </c>
      <c r="F293" s="3" t="s">
        <v>2289</v>
      </c>
      <c r="G293" s="3" t="s">
        <v>136</v>
      </c>
      <c r="H293">
        <v>23484.065246905258</v>
      </c>
      <c r="I293">
        <v>81271.922976430724</v>
      </c>
      <c r="J293">
        <v>3.460726331747046</v>
      </c>
      <c r="K293">
        <v>3594.1942895521288</v>
      </c>
      <c r="L293">
        <v>9051.1473370676922</v>
      </c>
      <c r="M293">
        <v>2.5182687990402299</v>
      </c>
      <c r="N293">
        <v>0.15304821596106635</v>
      </c>
      <c r="O293">
        <v>0.11136868681811025</v>
      </c>
      <c r="P293">
        <v>0.72767059791432742</v>
      </c>
      <c r="Q293">
        <v>0.51140531779633591</v>
      </c>
      <c r="R293">
        <v>0.5922020977452318</v>
      </c>
      <c r="S293">
        <v>0.4885946822036642</v>
      </c>
      <c r="T293">
        <v>0.40779790225476842</v>
      </c>
      <c r="U293">
        <v>0.16755555010229703</v>
      </c>
      <c r="V293">
        <v>0.21359283121999653</v>
      </c>
    </row>
    <row r="294" spans="1:22" x14ac:dyDescent="0.25">
      <c r="A294" t="str">
        <f t="shared" si="5"/>
        <v>KanadaVegyi a. gy.</v>
      </c>
      <c r="B294" t="s">
        <v>78</v>
      </c>
      <c r="C294">
        <v>11</v>
      </c>
      <c r="D294" s="267" t="s">
        <v>157</v>
      </c>
      <c r="E294" s="3" t="s">
        <v>1</v>
      </c>
      <c r="F294" s="3" t="s">
        <v>1</v>
      </c>
      <c r="G294" s="3" t="s">
        <v>136</v>
      </c>
      <c r="H294">
        <v>11744.478173780009</v>
      </c>
      <c r="I294">
        <v>26593.085104476293</v>
      </c>
      <c r="J294">
        <v>2.2643053791735386</v>
      </c>
      <c r="K294">
        <v>3674.0629020263368</v>
      </c>
      <c r="L294">
        <v>8821.093541802391</v>
      </c>
      <c r="M294">
        <v>2.4009097767317318</v>
      </c>
      <c r="N294">
        <v>0.31283321810149223</v>
      </c>
      <c r="O294">
        <v>0.33170628782433281</v>
      </c>
      <c r="P294">
        <v>1.0603294938989427</v>
      </c>
      <c r="Q294">
        <v>0.69242368805867804</v>
      </c>
      <c r="R294">
        <v>0.64845176635687096</v>
      </c>
      <c r="S294">
        <v>0.30757631194132196</v>
      </c>
      <c r="T294">
        <v>0.35154823364312909</v>
      </c>
      <c r="U294">
        <v>3.4562959472698065E-2</v>
      </c>
      <c r="V294">
        <v>4.3138517328391843E-2</v>
      </c>
    </row>
    <row r="295" spans="1:22" x14ac:dyDescent="0.25">
      <c r="A295" t="str">
        <f t="shared" si="5"/>
        <v>KanadaGyógyszergy.</v>
      </c>
      <c r="B295" t="s">
        <v>78</v>
      </c>
      <c r="C295">
        <v>12</v>
      </c>
      <c r="D295" s="267" t="s">
        <v>158</v>
      </c>
      <c r="E295" s="3" t="s">
        <v>2289</v>
      </c>
      <c r="F295" s="3" t="s">
        <v>2289</v>
      </c>
      <c r="G295" s="3" t="s">
        <v>136</v>
      </c>
      <c r="H295">
        <v>7784.6264815774884</v>
      </c>
      <c r="I295">
        <v>13750.304878982552</v>
      </c>
      <c r="J295">
        <v>1.7663409942047945</v>
      </c>
      <c r="K295">
        <v>3554.6106106304105</v>
      </c>
      <c r="L295">
        <v>5490.8875010897709</v>
      </c>
      <c r="M295">
        <v>1.5447226440692927</v>
      </c>
      <c r="N295">
        <v>0.45661928919036576</v>
      </c>
      <c r="O295">
        <v>0.39932841849075185</v>
      </c>
      <c r="P295">
        <v>0.87453252182754548</v>
      </c>
      <c r="Q295">
        <v>0.45253823409783139</v>
      </c>
      <c r="R295">
        <v>0.38073656567142539</v>
      </c>
      <c r="S295">
        <v>0.54746176590216866</v>
      </c>
      <c r="T295">
        <v>0.61926343432857467</v>
      </c>
      <c r="U295">
        <v>0.39648592933549509</v>
      </c>
      <c r="V295">
        <v>0.34677272147290228</v>
      </c>
    </row>
    <row r="296" spans="1:22" x14ac:dyDescent="0.25">
      <c r="A296" t="str">
        <f t="shared" si="5"/>
        <v>KanadaGumigy.</v>
      </c>
      <c r="B296" t="s">
        <v>78</v>
      </c>
      <c r="C296">
        <v>13</v>
      </c>
      <c r="D296" s="267" t="s">
        <v>159</v>
      </c>
      <c r="E296" s="3" t="s">
        <v>2289</v>
      </c>
      <c r="F296" s="3" t="s">
        <v>1</v>
      </c>
      <c r="G296" s="3" t="s">
        <v>0</v>
      </c>
      <c r="H296">
        <v>14956.884038624805</v>
      </c>
      <c r="I296">
        <v>24047.370206625754</v>
      </c>
      <c r="J296">
        <v>1.6077794107733661</v>
      </c>
      <c r="K296">
        <v>4245.6589674695106</v>
      </c>
      <c r="L296">
        <v>8607.254992018341</v>
      </c>
      <c r="M296">
        <v>2.0273071996520766</v>
      </c>
      <c r="N296">
        <v>0.28385985720725515</v>
      </c>
      <c r="O296">
        <v>0.35792915890847765</v>
      </c>
      <c r="P296">
        <v>1.2609361620552855</v>
      </c>
      <c r="Q296">
        <v>0.48502330976117924</v>
      </c>
      <c r="R296">
        <v>0.63792528978714891</v>
      </c>
      <c r="S296">
        <v>0.51497669023882064</v>
      </c>
      <c r="T296">
        <v>0.36207471021285104</v>
      </c>
      <c r="U296">
        <v>4.3168110567865701E-2</v>
      </c>
      <c r="V296">
        <v>8.1580316935520994E-2</v>
      </c>
    </row>
    <row r="297" spans="1:22" x14ac:dyDescent="0.25">
      <c r="A297" t="str">
        <f t="shared" si="5"/>
        <v>KanadaNemfémgy.</v>
      </c>
      <c r="B297" t="s">
        <v>78</v>
      </c>
      <c r="C297">
        <v>14</v>
      </c>
      <c r="D297" s="267" t="s">
        <v>160</v>
      </c>
      <c r="E297" s="3" t="s">
        <v>1</v>
      </c>
      <c r="F297" s="3" t="s">
        <v>1</v>
      </c>
      <c r="G297" s="3" t="s">
        <v>136</v>
      </c>
      <c r="H297">
        <v>7157.0248817586435</v>
      </c>
      <c r="I297">
        <v>15500.674578467875</v>
      </c>
      <c r="J297">
        <v>2.1657986152842614</v>
      </c>
      <c r="K297">
        <v>3167.1870732304628</v>
      </c>
      <c r="L297">
        <v>6940.1250659768766</v>
      </c>
      <c r="M297">
        <v>2.1912583328707824</v>
      </c>
      <c r="N297">
        <v>0.44252844241226291</v>
      </c>
      <c r="O297">
        <v>0.44773051849094786</v>
      </c>
      <c r="P297">
        <v>1.0117553485383401</v>
      </c>
      <c r="Q297">
        <v>0.63748212717586072</v>
      </c>
      <c r="R297">
        <v>0.80303353059495441</v>
      </c>
      <c r="S297">
        <v>0.36251787282413933</v>
      </c>
      <c r="T297">
        <v>0.19696646940504564</v>
      </c>
      <c r="U297">
        <v>4.3502827922910339E-2</v>
      </c>
      <c r="V297">
        <v>4.9628657249967158E-2</v>
      </c>
    </row>
    <row r="298" spans="1:22" x14ac:dyDescent="0.25">
      <c r="A298" t="str">
        <f t="shared" si="5"/>
        <v>KanadaFémalapa. Gy.</v>
      </c>
      <c r="B298" t="s">
        <v>78</v>
      </c>
      <c r="C298">
        <v>15</v>
      </c>
      <c r="D298" s="267" t="s">
        <v>161</v>
      </c>
      <c r="E298" s="3" t="s">
        <v>2289</v>
      </c>
      <c r="F298" s="3" t="s">
        <v>2289</v>
      </c>
      <c r="G298" s="3" t="s">
        <v>136</v>
      </c>
      <c r="H298">
        <v>21440.643489311682</v>
      </c>
      <c r="I298">
        <v>63215.42689013372</v>
      </c>
      <c r="J298">
        <v>2.9483922402630816</v>
      </c>
      <c r="K298">
        <v>11112.643514459318</v>
      </c>
      <c r="L298">
        <v>26375.110228102854</v>
      </c>
      <c r="M298">
        <v>2.37343258548559</v>
      </c>
      <c r="N298">
        <v>0.51829804082135189</v>
      </c>
      <c r="O298">
        <v>0.41722585017011599</v>
      </c>
      <c r="P298">
        <v>0.80499214218316195</v>
      </c>
      <c r="Q298">
        <v>0.38701990162737565</v>
      </c>
      <c r="R298">
        <v>0.44399806362403071</v>
      </c>
      <c r="S298">
        <v>0.61298009837262413</v>
      </c>
      <c r="T298">
        <v>0.55600193637596929</v>
      </c>
      <c r="U298">
        <v>5.5232564134542143E-3</v>
      </c>
      <c r="V298">
        <v>7.3712235593281026E-3</v>
      </c>
    </row>
    <row r="299" spans="1:22" x14ac:dyDescent="0.25">
      <c r="A299" t="str">
        <f t="shared" si="5"/>
        <v>KanadaFémfeldolg.</v>
      </c>
      <c r="B299" t="s">
        <v>78</v>
      </c>
      <c r="C299">
        <v>16</v>
      </c>
      <c r="D299" s="267" t="s">
        <v>162</v>
      </c>
      <c r="E299" s="3" t="s">
        <v>2289</v>
      </c>
      <c r="F299" s="3" t="s">
        <v>1</v>
      </c>
      <c r="G299" s="3" t="s">
        <v>0</v>
      </c>
      <c r="H299">
        <v>14992.744705035249</v>
      </c>
      <c r="I299">
        <v>31189.322528771845</v>
      </c>
      <c r="J299">
        <v>2.0802943785401111</v>
      </c>
      <c r="K299">
        <v>6588.5193196758491</v>
      </c>
      <c r="L299">
        <v>12647.891475378417</v>
      </c>
      <c r="M299">
        <v>1.9196864821519086</v>
      </c>
      <c r="N299">
        <v>0.43944717590389726</v>
      </c>
      <c r="O299">
        <v>0.40551991675070409</v>
      </c>
      <c r="P299">
        <v>0.92279559179460346</v>
      </c>
      <c r="Q299">
        <v>0.57248492554042807</v>
      </c>
      <c r="R299">
        <v>0.71462237646812299</v>
      </c>
      <c r="S299">
        <v>0.42751507445957193</v>
      </c>
      <c r="T299">
        <v>0.28537762353187707</v>
      </c>
      <c r="U299">
        <v>4.2876062697341753E-2</v>
      </c>
      <c r="V299">
        <v>5.8261417087296721E-2</v>
      </c>
    </row>
    <row r="300" spans="1:22" x14ac:dyDescent="0.25">
      <c r="A300" t="str">
        <f t="shared" si="5"/>
        <v>KanadaSzámítógép gy.</v>
      </c>
      <c r="B300" t="s">
        <v>78</v>
      </c>
      <c r="C300">
        <v>17</v>
      </c>
      <c r="D300" s="267" t="s">
        <v>163</v>
      </c>
      <c r="E300" s="3" t="s">
        <v>2289</v>
      </c>
      <c r="F300" s="3" t="s">
        <v>2289</v>
      </c>
      <c r="G300" s="3" t="s">
        <v>136</v>
      </c>
      <c r="H300">
        <v>21141.668050351098</v>
      </c>
      <c r="I300">
        <v>19726.018328299739</v>
      </c>
      <c r="J300">
        <v>0.93303982832954135</v>
      </c>
      <c r="K300">
        <v>9042.1202440002853</v>
      </c>
      <c r="L300">
        <v>9293.3625664439223</v>
      </c>
      <c r="M300">
        <v>1.0277857754225668</v>
      </c>
      <c r="N300">
        <v>0.42769190313959754</v>
      </c>
      <c r="O300">
        <v>0.4711220689231182</v>
      </c>
      <c r="P300">
        <v>1.1015454477036128</v>
      </c>
      <c r="Q300">
        <v>0.3840516048125483</v>
      </c>
      <c r="R300">
        <v>0.43390920617328738</v>
      </c>
      <c r="S300">
        <v>0.6159483951874517</v>
      </c>
      <c r="T300">
        <v>0.56609079382671246</v>
      </c>
      <c r="U300">
        <v>0.1240610664751436</v>
      </c>
      <c r="V300">
        <v>0.14993181548643972</v>
      </c>
    </row>
    <row r="301" spans="1:22" x14ac:dyDescent="0.25">
      <c r="A301" t="str">
        <f t="shared" si="5"/>
        <v>KanadaVillamos b. gy.</v>
      </c>
      <c r="B301" t="s">
        <v>78</v>
      </c>
      <c r="C301">
        <v>18</v>
      </c>
      <c r="D301" s="267" t="s">
        <v>164</v>
      </c>
      <c r="E301" s="3" t="s">
        <v>2289</v>
      </c>
      <c r="F301" s="3" t="s">
        <v>2289</v>
      </c>
      <c r="G301" s="3" t="s">
        <v>136</v>
      </c>
      <c r="H301">
        <v>10546.903287702071</v>
      </c>
      <c r="I301">
        <v>10111.113060411824</v>
      </c>
      <c r="J301">
        <v>0.9586807411234739</v>
      </c>
      <c r="K301">
        <v>3530.9381927929257</v>
      </c>
      <c r="L301">
        <v>3579.5154399869039</v>
      </c>
      <c r="M301">
        <v>1.0137576033738371</v>
      </c>
      <c r="N301">
        <v>0.33478435294937048</v>
      </c>
      <c r="O301">
        <v>0.35401794229775041</v>
      </c>
      <c r="P301">
        <v>1.0574506818461991</v>
      </c>
      <c r="Q301">
        <v>0.37394359580489489</v>
      </c>
      <c r="R301">
        <v>0.42397827993861598</v>
      </c>
      <c r="S301">
        <v>0.62605640419510511</v>
      </c>
      <c r="T301">
        <v>0.57602172006138397</v>
      </c>
      <c r="U301">
        <v>0.18225567214230001</v>
      </c>
      <c r="V301">
        <v>0.2116464137519587</v>
      </c>
    </row>
    <row r="302" spans="1:22" x14ac:dyDescent="0.25">
      <c r="A302" t="str">
        <f t="shared" si="5"/>
        <v>KanadaEgyéb gépgy.</v>
      </c>
      <c r="B302" t="s">
        <v>78</v>
      </c>
      <c r="C302">
        <v>19</v>
      </c>
      <c r="D302" s="267" t="s">
        <v>165</v>
      </c>
      <c r="E302" s="3" t="s">
        <v>2289</v>
      </c>
      <c r="F302" s="3" t="s">
        <v>2289</v>
      </c>
      <c r="G302" s="3" t="s">
        <v>136</v>
      </c>
      <c r="H302">
        <v>16289.086572521763</v>
      </c>
      <c r="I302">
        <v>33335.849428460104</v>
      </c>
      <c r="J302">
        <v>2.0465143505771963</v>
      </c>
      <c r="K302">
        <v>7221.961985143349</v>
      </c>
      <c r="L302">
        <v>13690.734450391603</v>
      </c>
      <c r="M302">
        <v>1.8957084624033582</v>
      </c>
      <c r="N302">
        <v>0.44336199902861068</v>
      </c>
      <c r="O302">
        <v>0.41069103338051716</v>
      </c>
      <c r="P302">
        <v>0.92631085722350048</v>
      </c>
      <c r="Q302">
        <v>0.34190708444412743</v>
      </c>
      <c r="R302">
        <v>0.37008610329486297</v>
      </c>
      <c r="S302">
        <v>0.65809291555587257</v>
      </c>
      <c r="T302">
        <v>0.62991389670513709</v>
      </c>
      <c r="U302">
        <v>3.9322936680772316E-2</v>
      </c>
      <c r="V302">
        <v>5.5212597227899674E-2</v>
      </c>
    </row>
    <row r="303" spans="1:22" x14ac:dyDescent="0.25">
      <c r="A303" t="str">
        <f t="shared" si="5"/>
        <v>KanadaKözúti jármű gy.</v>
      </c>
      <c r="B303" t="s">
        <v>78</v>
      </c>
      <c r="C303">
        <v>20</v>
      </c>
      <c r="D303" s="267" t="s">
        <v>166</v>
      </c>
      <c r="E303" s="3" t="s">
        <v>2289</v>
      </c>
      <c r="F303" s="3" t="s">
        <v>2289</v>
      </c>
      <c r="G303" s="3" t="s">
        <v>136</v>
      </c>
      <c r="H303">
        <v>37443.606756596455</v>
      </c>
      <c r="I303">
        <v>67597.411840882123</v>
      </c>
      <c r="J303">
        <v>1.8053125138371842</v>
      </c>
      <c r="K303">
        <v>12160.675292470632</v>
      </c>
      <c r="L303">
        <v>14123.478814172566</v>
      </c>
      <c r="M303">
        <v>1.1614057998010372</v>
      </c>
      <c r="N303">
        <v>0.32477307465388017</v>
      </c>
      <c r="O303">
        <v>0.20893520076505134</v>
      </c>
      <c r="P303">
        <v>0.64332673201964008</v>
      </c>
      <c r="Q303">
        <v>0.26583400224096726</v>
      </c>
      <c r="R303">
        <v>0.33792438042368927</v>
      </c>
      <c r="S303">
        <v>0.73416599775903268</v>
      </c>
      <c r="T303">
        <v>0.66207561957631089</v>
      </c>
      <c r="U303">
        <v>0.15385877265129175</v>
      </c>
      <c r="V303">
        <v>0.25665883508428428</v>
      </c>
    </row>
    <row r="304" spans="1:22" x14ac:dyDescent="0.25">
      <c r="A304" t="str">
        <f t="shared" si="5"/>
        <v>KanadaEgyéb jármű gy.</v>
      </c>
      <c r="B304" t="s">
        <v>78</v>
      </c>
      <c r="C304">
        <v>21</v>
      </c>
      <c r="D304" s="267" t="s">
        <v>167</v>
      </c>
      <c r="E304" s="3" t="s">
        <v>2289</v>
      </c>
      <c r="F304" s="3" t="s">
        <v>2289</v>
      </c>
      <c r="G304" s="3" t="s">
        <v>136</v>
      </c>
      <c r="H304">
        <v>17536.051186434823</v>
      </c>
      <c r="I304">
        <v>23386.433346235903</v>
      </c>
      <c r="J304">
        <v>1.3336202716109029</v>
      </c>
      <c r="K304">
        <v>8049.5779383822146</v>
      </c>
      <c r="L304">
        <v>9024.7975631606478</v>
      </c>
      <c r="M304">
        <v>1.1211516469861562</v>
      </c>
      <c r="N304">
        <v>0.45903024876028198</v>
      </c>
      <c r="O304">
        <v>0.38589884269861136</v>
      </c>
      <c r="P304">
        <v>0.8406828171799593</v>
      </c>
      <c r="Q304">
        <v>0.28093158510277255</v>
      </c>
      <c r="R304">
        <v>0.26266886966587116</v>
      </c>
      <c r="S304">
        <v>0.7190684148972275</v>
      </c>
      <c r="T304">
        <v>0.73733113033412878</v>
      </c>
      <c r="U304">
        <v>0.10093189615917085</v>
      </c>
      <c r="V304">
        <v>0.11603340195160936</v>
      </c>
    </row>
    <row r="305" spans="1:22" x14ac:dyDescent="0.25">
      <c r="A305" t="str">
        <f t="shared" si="5"/>
        <v>KanadaBútorgy.</v>
      </c>
      <c r="B305" t="s">
        <v>78</v>
      </c>
      <c r="C305">
        <v>22</v>
      </c>
      <c r="D305" s="267" t="s">
        <v>168</v>
      </c>
      <c r="E305" s="3" t="s">
        <v>2289</v>
      </c>
      <c r="F305" s="3" t="s">
        <v>2289</v>
      </c>
      <c r="G305" s="3" t="s">
        <v>136</v>
      </c>
      <c r="H305">
        <v>28948.425431004547</v>
      </c>
      <c r="I305">
        <v>48547.490034274699</v>
      </c>
      <c r="J305">
        <v>1.6770338735687857</v>
      </c>
      <c r="K305">
        <v>7514.1619491830061</v>
      </c>
      <c r="L305">
        <v>10199.389407709024</v>
      </c>
      <c r="M305">
        <v>1.35735554765598</v>
      </c>
      <c r="N305">
        <v>0.25957066186871552</v>
      </c>
      <c r="O305">
        <v>0.21009097278784589</v>
      </c>
      <c r="P305">
        <v>0.80937873053659948</v>
      </c>
      <c r="Q305">
        <v>0.30222882192573197</v>
      </c>
      <c r="R305">
        <v>0.45099884209779662</v>
      </c>
      <c r="S305">
        <v>0.69777117807426814</v>
      </c>
      <c r="T305">
        <v>0.5490011579022035</v>
      </c>
      <c r="U305">
        <v>0.20042446133709893</v>
      </c>
      <c r="V305">
        <v>0.28276352219405188</v>
      </c>
    </row>
    <row r="306" spans="1:22" x14ac:dyDescent="0.25">
      <c r="A306" t="str">
        <f t="shared" si="5"/>
        <v>KanadaGépjavítás</v>
      </c>
      <c r="B306" t="s">
        <v>78</v>
      </c>
      <c r="C306">
        <v>23</v>
      </c>
      <c r="D306" s="267" t="s">
        <v>169</v>
      </c>
      <c r="E306" s="3" t="s">
        <v>1</v>
      </c>
      <c r="F306" s="3" t="s">
        <v>2289</v>
      </c>
      <c r="G306" s="3" t="s">
        <v>0</v>
      </c>
      <c r="H306">
        <v>2</v>
      </c>
      <c r="I306">
        <v>2</v>
      </c>
      <c r="J306">
        <v>1</v>
      </c>
      <c r="K306">
        <v>1</v>
      </c>
      <c r="L306">
        <v>1</v>
      </c>
      <c r="M306">
        <v>1</v>
      </c>
      <c r="N306">
        <v>0.5</v>
      </c>
      <c r="O306">
        <v>0.5</v>
      </c>
      <c r="P306">
        <v>1</v>
      </c>
      <c r="Q306">
        <v>0.90426675431246439</v>
      </c>
      <c r="R306">
        <v>0.34374599294434449</v>
      </c>
      <c r="S306">
        <v>9.5733245687535704E-2</v>
      </c>
      <c r="T306">
        <v>0.65625400705565551</v>
      </c>
      <c r="U306">
        <v>3.2227713143617977E-2</v>
      </c>
      <c r="V306">
        <v>0.38456411265818136</v>
      </c>
    </row>
    <row r="307" spans="1:22" x14ac:dyDescent="0.25">
      <c r="A307" t="str">
        <f t="shared" si="5"/>
        <v>KanadaVillamosene., gáz, gőzellátás</v>
      </c>
      <c r="B307" t="s">
        <v>78</v>
      </c>
      <c r="C307">
        <v>24</v>
      </c>
      <c r="D307" s="267" t="s">
        <v>170</v>
      </c>
      <c r="E307" s="3" t="s">
        <v>2289</v>
      </c>
      <c r="F307" s="3" t="s">
        <v>2289</v>
      </c>
      <c r="G307" s="3" t="s">
        <v>136</v>
      </c>
      <c r="H307">
        <v>25892.305548084471</v>
      </c>
      <c r="I307">
        <v>49493.238415593958</v>
      </c>
      <c r="J307">
        <v>1.9115037215855619</v>
      </c>
      <c r="K307">
        <v>18564.106897524412</v>
      </c>
      <c r="L307">
        <v>35893.531893177249</v>
      </c>
      <c r="M307">
        <v>1.9334909075514846</v>
      </c>
      <c r="N307">
        <v>0.71697388488827707</v>
      </c>
      <c r="O307">
        <v>0.7252209199119245</v>
      </c>
      <c r="P307">
        <v>1.0115025598525567</v>
      </c>
      <c r="Q307">
        <v>0.58655630479649545</v>
      </c>
      <c r="R307">
        <v>0.55079745372346656</v>
      </c>
      <c r="S307">
        <v>0.41344369520350466</v>
      </c>
      <c r="T307">
        <v>0.44920254627653333</v>
      </c>
      <c r="U307">
        <v>0.36827201111505614</v>
      </c>
      <c r="V307">
        <v>0.39797568895014995</v>
      </c>
    </row>
    <row r="308" spans="1:22" x14ac:dyDescent="0.25">
      <c r="A308" t="str">
        <f t="shared" si="5"/>
        <v>KanadaVízellátás</v>
      </c>
      <c r="B308" t="s">
        <v>78</v>
      </c>
      <c r="C308">
        <v>25</v>
      </c>
      <c r="D308" s="267" t="s">
        <v>171</v>
      </c>
      <c r="E308" s="3" t="s">
        <v>1</v>
      </c>
      <c r="F308" s="3" t="s">
        <v>1</v>
      </c>
      <c r="G308" s="3" t="s">
        <v>136</v>
      </c>
      <c r="H308">
        <v>2</v>
      </c>
      <c r="I308">
        <v>2</v>
      </c>
      <c r="J308">
        <v>1</v>
      </c>
      <c r="K308">
        <v>1</v>
      </c>
      <c r="L308">
        <v>1</v>
      </c>
      <c r="M308">
        <v>1</v>
      </c>
      <c r="N308">
        <v>0.5</v>
      </c>
      <c r="O308">
        <v>0.5</v>
      </c>
      <c r="P308">
        <v>1</v>
      </c>
      <c r="Q308">
        <v>0.89124793913800537</v>
      </c>
      <c r="R308">
        <v>0.8280793420879049</v>
      </c>
      <c r="S308">
        <v>0.10875206086199465</v>
      </c>
      <c r="T308">
        <v>0.17192065791209502</v>
      </c>
      <c r="U308">
        <v>7.7547800871559339E-2</v>
      </c>
      <c r="V308">
        <v>0.10348846479254031</v>
      </c>
    </row>
    <row r="309" spans="1:22" x14ac:dyDescent="0.25">
      <c r="A309" t="str">
        <f t="shared" si="5"/>
        <v>KanadaSzennyvíz k.</v>
      </c>
      <c r="B309" t="s">
        <v>78</v>
      </c>
      <c r="C309">
        <v>26</v>
      </c>
      <c r="D309" s="267" t="s">
        <v>172</v>
      </c>
      <c r="E309" s="3" t="s">
        <v>1</v>
      </c>
      <c r="F309" s="3" t="s">
        <v>1</v>
      </c>
      <c r="G309" s="3" t="s">
        <v>136</v>
      </c>
      <c r="H309">
        <v>3554.9731193853522</v>
      </c>
      <c r="I309">
        <v>7311.8459838818653</v>
      </c>
      <c r="J309">
        <v>2.0567936066830428</v>
      </c>
      <c r="K309">
        <v>2326.6999149040576</v>
      </c>
      <c r="L309">
        <v>4869.3156334489122</v>
      </c>
      <c r="M309">
        <v>2.0927991625639875</v>
      </c>
      <c r="N309">
        <v>0.65449156344291548</v>
      </c>
      <c r="O309">
        <v>0.66594887859820429</v>
      </c>
      <c r="P309">
        <v>1.0175056727928138</v>
      </c>
      <c r="Q309">
        <v>0.7297939074718971</v>
      </c>
      <c r="R309">
        <v>0.81244031737669997</v>
      </c>
      <c r="S309">
        <v>0.27020609252810279</v>
      </c>
      <c r="T309">
        <v>0.18755968262329994</v>
      </c>
      <c r="U309">
        <v>0.18263646387416324</v>
      </c>
      <c r="V309">
        <v>0.16857814337991195</v>
      </c>
    </row>
    <row r="310" spans="1:22" x14ac:dyDescent="0.25">
      <c r="A310" t="str">
        <f t="shared" si="5"/>
        <v>KanadaÉpítőipar</v>
      </c>
      <c r="B310" t="s">
        <v>78</v>
      </c>
      <c r="C310">
        <v>27</v>
      </c>
      <c r="D310" s="267" t="s">
        <v>139</v>
      </c>
      <c r="E310" s="3" t="s">
        <v>2289</v>
      </c>
      <c r="F310" s="3" t="s">
        <v>2289</v>
      </c>
      <c r="G310" s="3" t="s">
        <v>136</v>
      </c>
      <c r="H310">
        <v>86731.069046120305</v>
      </c>
      <c r="I310">
        <v>290795.93587357167</v>
      </c>
      <c r="J310">
        <v>3.3528462069219667</v>
      </c>
      <c r="K310">
        <v>40056.77644027488</v>
      </c>
      <c r="L310">
        <v>125991.22557242232</v>
      </c>
      <c r="M310">
        <v>3.1453161429571526</v>
      </c>
      <c r="N310">
        <v>0.46185037127784279</v>
      </c>
      <c r="O310">
        <v>0.43326336454440367</v>
      </c>
      <c r="P310">
        <v>0.93810331546482273</v>
      </c>
      <c r="Q310">
        <v>0.2129471244166514</v>
      </c>
      <c r="R310">
        <v>0.17693744734081146</v>
      </c>
      <c r="S310">
        <v>0.78705287558334858</v>
      </c>
      <c r="T310">
        <v>0.82306255265918848</v>
      </c>
      <c r="U310">
        <v>2.2790553535437037E-2</v>
      </c>
      <c r="V310">
        <v>2.449226850767957E-2</v>
      </c>
    </row>
    <row r="311" spans="1:22" x14ac:dyDescent="0.25">
      <c r="A311" t="str">
        <f t="shared" si="5"/>
        <v>KanadaGépj. Ker. jav.</v>
      </c>
      <c r="B311" t="s">
        <v>78</v>
      </c>
      <c r="C311">
        <v>28</v>
      </c>
      <c r="D311" s="267" t="s">
        <v>173</v>
      </c>
      <c r="E311" s="3" t="s">
        <v>1</v>
      </c>
      <c r="F311" s="3" t="s">
        <v>1</v>
      </c>
      <c r="G311" s="3" t="s">
        <v>136</v>
      </c>
      <c r="H311">
        <v>38149.056734546233</v>
      </c>
      <c r="I311">
        <v>99460.099522274366</v>
      </c>
      <c r="J311">
        <v>2.6071443971564139</v>
      </c>
      <c r="K311">
        <v>10958.877683786759</v>
      </c>
      <c r="L311">
        <v>27104.11462806831</v>
      </c>
      <c r="M311">
        <v>2.4732564237091368</v>
      </c>
      <c r="N311">
        <v>0.28726470906062651</v>
      </c>
      <c r="O311">
        <v>0.27251244225829746</v>
      </c>
      <c r="P311">
        <v>0.94864573914919836</v>
      </c>
      <c r="Q311">
        <v>0.62658445963370701</v>
      </c>
      <c r="R311">
        <v>0.67992227437492636</v>
      </c>
      <c r="S311">
        <v>0.37341554036629299</v>
      </c>
      <c r="T311">
        <v>0.32007772562507353</v>
      </c>
      <c r="U311">
        <v>0.17038634188295179</v>
      </c>
      <c r="V311">
        <v>0.19274040005297466</v>
      </c>
    </row>
    <row r="312" spans="1:22" x14ac:dyDescent="0.25">
      <c r="A312" t="str">
        <f t="shared" si="5"/>
        <v>KanadaNagyker.</v>
      </c>
      <c r="B312" t="s">
        <v>78</v>
      </c>
      <c r="C312">
        <v>29</v>
      </c>
      <c r="D312" s="267" t="s">
        <v>174</v>
      </c>
      <c r="E312" s="3" t="s">
        <v>2289</v>
      </c>
      <c r="F312" s="3" t="s">
        <v>2289</v>
      </c>
      <c r="G312" s="3" t="s">
        <v>136</v>
      </c>
      <c r="H312">
        <v>48575.551967606312</v>
      </c>
      <c r="I312">
        <v>134955.1773683127</v>
      </c>
      <c r="J312">
        <v>2.7782530903263964</v>
      </c>
      <c r="K312">
        <v>30313.86643659011</v>
      </c>
      <c r="L312">
        <v>85354.679273326023</v>
      </c>
      <c r="M312">
        <v>2.8156975439562979</v>
      </c>
      <c r="N312">
        <v>0.62405603660058429</v>
      </c>
      <c r="O312">
        <v>0.63246687483786146</v>
      </c>
      <c r="P312">
        <v>1.0134776971040829</v>
      </c>
      <c r="Q312">
        <v>0.48146824921174236</v>
      </c>
      <c r="R312">
        <v>0.44982480279748155</v>
      </c>
      <c r="S312">
        <v>0.51853175078825764</v>
      </c>
      <c r="T312">
        <v>0.55017519720251828</v>
      </c>
      <c r="U312">
        <v>0.3127535077150656</v>
      </c>
      <c r="V312">
        <v>0.30878972188181897</v>
      </c>
    </row>
    <row r="313" spans="1:22" x14ac:dyDescent="0.25">
      <c r="A313" t="str">
        <f t="shared" si="5"/>
        <v>KanadaKisker.</v>
      </c>
      <c r="B313" t="s">
        <v>78</v>
      </c>
      <c r="C313">
        <v>30</v>
      </c>
      <c r="D313" s="267" t="s">
        <v>175</v>
      </c>
      <c r="E313" s="3" t="s">
        <v>135</v>
      </c>
      <c r="F313" s="3" t="s">
        <v>135</v>
      </c>
      <c r="G313" s="3" t="s">
        <v>136</v>
      </c>
      <c r="H313">
        <v>41486.793180276189</v>
      </c>
      <c r="I313">
        <v>101328.63864502113</v>
      </c>
      <c r="J313">
        <v>2.4424312143073807</v>
      </c>
      <c r="K313">
        <v>25074.40930455397</v>
      </c>
      <c r="L313">
        <v>63404.286422374971</v>
      </c>
      <c r="M313">
        <v>2.5286452674623763</v>
      </c>
      <c r="N313">
        <v>0.60439497445840051</v>
      </c>
      <c r="O313">
        <v>0.62572918446576209</v>
      </c>
      <c r="P313">
        <v>1.0352984569841588</v>
      </c>
      <c r="Q313">
        <v>0.2388738933928122</v>
      </c>
      <c r="R313">
        <v>0.23589564750231407</v>
      </c>
      <c r="S313">
        <v>0.76112610660718782</v>
      </c>
      <c r="T313">
        <v>0.76410435249768582</v>
      </c>
      <c r="U313">
        <v>0.71631584605373921</v>
      </c>
      <c r="V313">
        <v>0.71570805554414108</v>
      </c>
    </row>
    <row r="314" spans="1:22" x14ac:dyDescent="0.25">
      <c r="A314" t="str">
        <f t="shared" si="5"/>
        <v>KanadaSzf. Szállítás</v>
      </c>
      <c r="B314" t="s">
        <v>78</v>
      </c>
      <c r="C314">
        <v>31</v>
      </c>
      <c r="D314" s="267" t="s">
        <v>176</v>
      </c>
      <c r="E314" s="3" t="s">
        <v>1</v>
      </c>
      <c r="F314" s="3" t="s">
        <v>1</v>
      </c>
      <c r="G314" s="3" t="s">
        <v>136</v>
      </c>
      <c r="H314">
        <v>43006.2846348608</v>
      </c>
      <c r="I314">
        <v>109792.22036504006</v>
      </c>
      <c r="J314">
        <v>2.5529343280224381</v>
      </c>
      <c r="K314">
        <v>15785.567779719611</v>
      </c>
      <c r="L314">
        <v>40233.616064198657</v>
      </c>
      <c r="M314">
        <v>2.5487595141106354</v>
      </c>
      <c r="N314">
        <v>0.36705258112261724</v>
      </c>
      <c r="O314">
        <v>0.36645233997845084</v>
      </c>
      <c r="P314">
        <v>0.9983646998412854</v>
      </c>
      <c r="Q314">
        <v>0.73487547219792115</v>
      </c>
      <c r="R314">
        <v>0.70446264072453302</v>
      </c>
      <c r="S314">
        <v>0.2651245278020789</v>
      </c>
      <c r="T314">
        <v>0.29553735927546698</v>
      </c>
      <c r="U314">
        <v>0.11244636503608897</v>
      </c>
      <c r="V314">
        <v>0.12525240571915638</v>
      </c>
    </row>
    <row r="315" spans="1:22" x14ac:dyDescent="0.25">
      <c r="A315" t="str">
        <f t="shared" si="5"/>
        <v>KanadaVízi szállítás</v>
      </c>
      <c r="B315" t="s">
        <v>78</v>
      </c>
      <c r="C315">
        <v>32</v>
      </c>
      <c r="D315" s="267" t="s">
        <v>140</v>
      </c>
      <c r="E315" s="3" t="s">
        <v>1</v>
      </c>
      <c r="F315" s="3" t="s">
        <v>1</v>
      </c>
      <c r="G315" s="3" t="s">
        <v>136</v>
      </c>
      <c r="H315">
        <v>1869.0046265489802</v>
      </c>
      <c r="I315">
        <v>4756.1568053052406</v>
      </c>
      <c r="J315">
        <v>2.5447538961352048</v>
      </c>
      <c r="K315">
        <v>740.20430671869372</v>
      </c>
      <c r="L315">
        <v>1746.9236935705276</v>
      </c>
      <c r="M315">
        <v>2.3600561057454454</v>
      </c>
      <c r="N315">
        <v>0.39604198737883406</v>
      </c>
      <c r="O315">
        <v>0.36729732956279465</v>
      </c>
      <c r="P315">
        <v>0.92742017580943081</v>
      </c>
      <c r="Q315">
        <v>0.62814539789461177</v>
      </c>
      <c r="R315">
        <v>0.62947256207061275</v>
      </c>
      <c r="S315">
        <v>0.37185460210538818</v>
      </c>
      <c r="T315">
        <v>0.37052743792938719</v>
      </c>
      <c r="U315">
        <v>0.11952117975812181</v>
      </c>
      <c r="V315">
        <v>0.13901771422759257</v>
      </c>
    </row>
    <row r="316" spans="1:22" x14ac:dyDescent="0.25">
      <c r="A316" t="str">
        <f t="shared" si="5"/>
        <v>KanadaLégi szállítás</v>
      </c>
      <c r="B316" t="s">
        <v>78</v>
      </c>
      <c r="C316">
        <v>33</v>
      </c>
      <c r="D316" s="267" t="s">
        <v>141</v>
      </c>
      <c r="E316" s="3" t="s">
        <v>2289</v>
      </c>
      <c r="F316" s="3" t="s">
        <v>2289</v>
      </c>
      <c r="G316" s="3" t="s">
        <v>136</v>
      </c>
      <c r="H316">
        <v>9696.3906838621097</v>
      </c>
      <c r="I316">
        <v>19241.50032701165</v>
      </c>
      <c r="J316">
        <v>1.9843982110823619</v>
      </c>
      <c r="K316">
        <v>3137.6683651033068</v>
      </c>
      <c r="L316">
        <v>5841.8739308911809</v>
      </c>
      <c r="M316">
        <v>1.8618519394412925</v>
      </c>
      <c r="N316">
        <v>0.32359137202726257</v>
      </c>
      <c r="O316">
        <v>0.30360802596511804</v>
      </c>
      <c r="P316">
        <v>0.93824512088517331</v>
      </c>
      <c r="Q316">
        <v>0.4851337985095055</v>
      </c>
      <c r="R316">
        <v>0.43419895091246624</v>
      </c>
      <c r="S316">
        <v>0.51486620149049456</v>
      </c>
      <c r="T316">
        <v>0.56580104908753381</v>
      </c>
      <c r="U316">
        <v>0.37940176467077213</v>
      </c>
      <c r="V316">
        <v>0.40472045413146795</v>
      </c>
    </row>
    <row r="317" spans="1:22" x14ac:dyDescent="0.25">
      <c r="A317" t="str">
        <f t="shared" si="5"/>
        <v>KanadaRaktározás</v>
      </c>
      <c r="B317" t="s">
        <v>78</v>
      </c>
      <c r="C317">
        <v>34</v>
      </c>
      <c r="D317" s="267" t="s">
        <v>177</v>
      </c>
      <c r="E317" s="3" t="s">
        <v>1</v>
      </c>
      <c r="F317" s="3" t="s">
        <v>1</v>
      </c>
      <c r="G317" s="3" t="s">
        <v>136</v>
      </c>
      <c r="H317">
        <v>9391.2920179056309</v>
      </c>
      <c r="I317">
        <v>25759.754906991293</v>
      </c>
      <c r="J317">
        <v>2.7429404663253165</v>
      </c>
      <c r="K317">
        <v>4645.7002156768513</v>
      </c>
      <c r="L317">
        <v>12834.603067402599</v>
      </c>
      <c r="M317">
        <v>2.7626843040996074</v>
      </c>
      <c r="N317">
        <v>0.49468169095575598</v>
      </c>
      <c r="O317">
        <v>0.49824243723371919</v>
      </c>
      <c r="P317">
        <v>1.0071980555235098</v>
      </c>
      <c r="Q317">
        <v>0.63259658076187275</v>
      </c>
      <c r="R317">
        <v>0.60971904246285891</v>
      </c>
      <c r="S317">
        <v>0.3674034192381273</v>
      </c>
      <c r="T317">
        <v>0.39028095753714109</v>
      </c>
      <c r="U317">
        <v>0.16724026968196046</v>
      </c>
      <c r="V317">
        <v>0.19408380102433787</v>
      </c>
    </row>
    <row r="318" spans="1:22" x14ac:dyDescent="0.25">
      <c r="A318" t="str">
        <f t="shared" si="5"/>
        <v>KanadaPostai tev.</v>
      </c>
      <c r="B318" t="s">
        <v>78</v>
      </c>
      <c r="C318">
        <v>35</v>
      </c>
      <c r="D318" s="267" t="s">
        <v>178</v>
      </c>
      <c r="E318" s="3" t="s">
        <v>1</v>
      </c>
      <c r="F318" s="3" t="s">
        <v>1</v>
      </c>
      <c r="G318" s="3" t="s">
        <v>136</v>
      </c>
      <c r="H318">
        <v>6322.8308506730864</v>
      </c>
      <c r="I318">
        <v>13237.317120926968</v>
      </c>
      <c r="J318">
        <v>2.0935744500452373</v>
      </c>
      <c r="K318">
        <v>3578.5349122412022</v>
      </c>
      <c r="L318">
        <v>7248.4747377603599</v>
      </c>
      <c r="M318">
        <v>2.0255425517759473</v>
      </c>
      <c r="N318">
        <v>0.56597036940506718</v>
      </c>
      <c r="O318">
        <v>0.5475788387891074</v>
      </c>
      <c r="P318">
        <v>0.96750442848219698</v>
      </c>
      <c r="Q318">
        <v>0.8555994653581388</v>
      </c>
      <c r="R318">
        <v>0.83518923305776871</v>
      </c>
      <c r="S318">
        <v>0.14440053464186109</v>
      </c>
      <c r="T318">
        <v>0.16481076694223137</v>
      </c>
      <c r="U318">
        <v>8.0328586904650293E-2</v>
      </c>
      <c r="V318">
        <v>9.1915231136774689E-2</v>
      </c>
    </row>
    <row r="319" spans="1:22" x14ac:dyDescent="0.25">
      <c r="A319" t="str">
        <f t="shared" si="5"/>
        <v>KanadaVendéglátás</v>
      </c>
      <c r="B319" t="s">
        <v>78</v>
      </c>
      <c r="C319">
        <v>36</v>
      </c>
      <c r="D319" s="267" t="s">
        <v>179</v>
      </c>
      <c r="E319" s="3" t="s">
        <v>2289</v>
      </c>
      <c r="F319" s="3" t="s">
        <v>2289</v>
      </c>
      <c r="G319" s="3" t="s">
        <v>136</v>
      </c>
      <c r="H319">
        <v>32896.005445490948</v>
      </c>
      <c r="I319">
        <v>70600.321143510489</v>
      </c>
      <c r="J319">
        <v>2.1461669946673623</v>
      </c>
      <c r="K319">
        <v>15863.060719022697</v>
      </c>
      <c r="L319">
        <v>34474.468924890993</v>
      </c>
      <c r="M319">
        <v>2.1732545525435598</v>
      </c>
      <c r="N319">
        <v>0.48221844884200205</v>
      </c>
      <c r="O319">
        <v>0.48830470409354293</v>
      </c>
      <c r="P319">
        <v>1.0126213654126184</v>
      </c>
      <c r="Q319">
        <v>0.33551143407004258</v>
      </c>
      <c r="R319">
        <v>0.31036700637054082</v>
      </c>
      <c r="S319">
        <v>0.66448856592995742</v>
      </c>
      <c r="T319">
        <v>0.68963299362945896</v>
      </c>
      <c r="U319">
        <v>0.4902561425606986</v>
      </c>
      <c r="V319">
        <v>0.52025572126334674</v>
      </c>
    </row>
    <row r="320" spans="1:22" x14ac:dyDescent="0.25">
      <c r="A320" t="str">
        <f t="shared" si="5"/>
        <v>KanadaKiadói tev.</v>
      </c>
      <c r="B320" t="s">
        <v>78</v>
      </c>
      <c r="C320">
        <v>37</v>
      </c>
      <c r="D320" s="267" t="s">
        <v>180</v>
      </c>
      <c r="E320" s="3" t="s">
        <v>1</v>
      </c>
      <c r="F320" s="3" t="s">
        <v>1</v>
      </c>
      <c r="G320" s="3" t="s">
        <v>136</v>
      </c>
      <c r="H320">
        <v>2359.5041715801203</v>
      </c>
      <c r="I320">
        <v>4825.5204511760894</v>
      </c>
      <c r="J320">
        <v>2.0451417332924313</v>
      </c>
      <c r="K320">
        <v>1120.8186224010506</v>
      </c>
      <c r="L320">
        <v>2425.6413174200088</v>
      </c>
      <c r="M320">
        <v>2.1641693570577267</v>
      </c>
      <c r="N320">
        <v>0.47502294588038685</v>
      </c>
      <c r="O320">
        <v>0.50266936840539644</v>
      </c>
      <c r="P320">
        <v>1.0582001833064525</v>
      </c>
      <c r="Q320">
        <v>0.88200517552634972</v>
      </c>
      <c r="R320">
        <v>0.86475418439911367</v>
      </c>
      <c r="S320">
        <v>0.11799482447365017</v>
      </c>
      <c r="T320">
        <v>0.13524581560088642</v>
      </c>
      <c r="U320">
        <v>6.0013696491232844E-2</v>
      </c>
      <c r="V320">
        <v>5.4894781717467721E-2</v>
      </c>
    </row>
    <row r="321" spans="1:22" x14ac:dyDescent="0.25">
      <c r="A321" t="str">
        <f t="shared" si="5"/>
        <v>KanadaMűsorszolgáltatás</v>
      </c>
      <c r="B321" t="s">
        <v>78</v>
      </c>
      <c r="C321">
        <v>38</v>
      </c>
      <c r="D321" s="267" t="s">
        <v>181</v>
      </c>
      <c r="E321" s="3" t="s">
        <v>1</v>
      </c>
      <c r="F321" s="3" t="s">
        <v>2289</v>
      </c>
      <c r="G321" s="3" t="s">
        <v>0</v>
      </c>
      <c r="H321">
        <v>6948.1274449564353</v>
      </c>
      <c r="I321">
        <v>16124.842825583084</v>
      </c>
      <c r="J321">
        <v>2.3207465541363836</v>
      </c>
      <c r="K321">
        <v>2578.0598960757184</v>
      </c>
      <c r="L321">
        <v>6324.7177661992528</v>
      </c>
      <c r="M321">
        <v>2.4532858122600785</v>
      </c>
      <c r="N321">
        <v>0.37104384116429845</v>
      </c>
      <c r="O321">
        <v>0.39223438235098251</v>
      </c>
      <c r="P321">
        <v>1.0571106129135313</v>
      </c>
      <c r="Q321">
        <v>0.6159113421087713</v>
      </c>
      <c r="R321">
        <v>0.59912006784820782</v>
      </c>
      <c r="S321">
        <v>0.38408865789122865</v>
      </c>
      <c r="T321">
        <v>0.40087993215179213</v>
      </c>
      <c r="U321">
        <v>0.32114346521388648</v>
      </c>
      <c r="V321">
        <v>0.34483693410112531</v>
      </c>
    </row>
    <row r="322" spans="1:22" x14ac:dyDescent="0.25">
      <c r="A322" t="str">
        <f t="shared" si="5"/>
        <v>KanadaTávközlés</v>
      </c>
      <c r="B322" t="s">
        <v>78</v>
      </c>
      <c r="C322">
        <v>39</v>
      </c>
      <c r="D322" s="267" t="s">
        <v>142</v>
      </c>
      <c r="E322" s="3" t="s">
        <v>2289</v>
      </c>
      <c r="F322" s="3" t="s">
        <v>2289</v>
      </c>
      <c r="G322" s="3" t="s">
        <v>136</v>
      </c>
      <c r="H322">
        <v>23317.973072292549</v>
      </c>
      <c r="I322">
        <v>53643.972674190314</v>
      </c>
      <c r="J322">
        <v>2.3005418398879818</v>
      </c>
      <c r="K322">
        <v>13422.821124434069</v>
      </c>
      <c r="L322">
        <v>32492.641761192281</v>
      </c>
      <c r="M322">
        <v>2.4207013905627259</v>
      </c>
      <c r="N322">
        <v>0.5756427062858076</v>
      </c>
      <c r="O322">
        <v>0.60570908792564948</v>
      </c>
      <c r="P322">
        <v>1.0522309781945085</v>
      </c>
      <c r="Q322">
        <v>0.55821341981190309</v>
      </c>
      <c r="R322">
        <v>0.52973400777815727</v>
      </c>
      <c r="S322">
        <v>0.44178658018809686</v>
      </c>
      <c r="T322">
        <v>0.47026599222184279</v>
      </c>
      <c r="U322">
        <v>0.39351711432255354</v>
      </c>
      <c r="V322">
        <v>0.41926237006558231</v>
      </c>
    </row>
    <row r="323" spans="1:22" x14ac:dyDescent="0.25">
      <c r="A323" t="str">
        <f t="shared" si="5"/>
        <v>KanadaInfotech.</v>
      </c>
      <c r="B323" t="s">
        <v>78</v>
      </c>
      <c r="C323">
        <v>40</v>
      </c>
      <c r="D323" s="267" t="s">
        <v>182</v>
      </c>
      <c r="E323" s="3" t="s">
        <v>2289</v>
      </c>
      <c r="F323" s="3" t="s">
        <v>2289</v>
      </c>
      <c r="G323" s="3" t="s">
        <v>136</v>
      </c>
      <c r="H323">
        <v>20022.956311844584</v>
      </c>
      <c r="I323">
        <v>48135.881222231998</v>
      </c>
      <c r="J323">
        <v>2.4040346726300954</v>
      </c>
      <c r="K323">
        <v>10935.064150542319</v>
      </c>
      <c r="L323">
        <v>28395.822813710321</v>
      </c>
      <c r="M323">
        <v>2.5967678307860722</v>
      </c>
      <c r="N323">
        <v>0.54612635518131158</v>
      </c>
      <c r="O323">
        <v>0.58990969091463208</v>
      </c>
      <c r="P323">
        <v>1.0801707065003017</v>
      </c>
      <c r="Q323">
        <v>0.5455741354421032</v>
      </c>
      <c r="R323">
        <v>0.48404065075060448</v>
      </c>
      <c r="S323">
        <v>0.45442586455789685</v>
      </c>
      <c r="T323">
        <v>0.51595934924939557</v>
      </c>
      <c r="U323">
        <v>1.8364736731664985E-2</v>
      </c>
      <c r="V323">
        <v>2.1903381946414203E-2</v>
      </c>
    </row>
    <row r="324" spans="1:22" x14ac:dyDescent="0.25">
      <c r="A324" t="str">
        <f t="shared" si="5"/>
        <v>KanadaPénzügyi tev.</v>
      </c>
      <c r="B324" t="s">
        <v>78</v>
      </c>
      <c r="C324">
        <v>41</v>
      </c>
      <c r="D324" s="267" t="s">
        <v>183</v>
      </c>
      <c r="E324" s="3" t="s">
        <v>1</v>
      </c>
      <c r="F324" s="3" t="s">
        <v>2289</v>
      </c>
      <c r="G324" s="3" t="s">
        <v>0</v>
      </c>
      <c r="H324">
        <v>55641.974326473501</v>
      </c>
      <c r="I324">
        <v>131800.81975233174</v>
      </c>
      <c r="J324">
        <v>2.368730106142606</v>
      </c>
      <c r="K324">
        <v>25293.176769584199</v>
      </c>
      <c r="L324">
        <v>63547.340634382228</v>
      </c>
      <c r="M324">
        <v>2.5124301788298813</v>
      </c>
      <c r="N324">
        <v>0.45457008087418166</v>
      </c>
      <c r="O324">
        <v>0.48214677840240056</v>
      </c>
      <c r="P324">
        <v>1.060665447834108</v>
      </c>
      <c r="Q324">
        <v>0.61141886753994235</v>
      </c>
      <c r="R324">
        <v>0.57556623586542677</v>
      </c>
      <c r="S324">
        <v>0.38858113246005765</v>
      </c>
      <c r="T324">
        <v>0.4244337641345734</v>
      </c>
      <c r="U324">
        <v>0.33828256179958954</v>
      </c>
      <c r="V324">
        <v>0.37427423870630994</v>
      </c>
    </row>
    <row r="325" spans="1:22" x14ac:dyDescent="0.25">
      <c r="A325" t="str">
        <f t="shared" si="5"/>
        <v>KanadaBiztosítás</v>
      </c>
      <c r="B325" t="s">
        <v>78</v>
      </c>
      <c r="C325">
        <v>42</v>
      </c>
      <c r="D325" s="267" t="s">
        <v>184</v>
      </c>
      <c r="E325" s="3" t="s">
        <v>1</v>
      </c>
      <c r="F325" s="3" t="s">
        <v>1</v>
      </c>
      <c r="G325" s="3" t="s">
        <v>136</v>
      </c>
      <c r="H325">
        <v>21817.50981147265</v>
      </c>
      <c r="I325">
        <v>51871.312237395738</v>
      </c>
      <c r="J325">
        <v>2.3775083722029273</v>
      </c>
      <c r="K325">
        <v>10873.714372585189</v>
      </c>
      <c r="L325">
        <v>26549.212095055715</v>
      </c>
      <c r="M325">
        <v>2.4415955013487931</v>
      </c>
      <c r="N325">
        <v>0.4983939260963362</v>
      </c>
      <c r="O325">
        <v>0.5118284259621162</v>
      </c>
      <c r="P325">
        <v>1.0269555850549896</v>
      </c>
      <c r="Q325">
        <v>0.63267671602435771</v>
      </c>
      <c r="R325">
        <v>0.60644595144907365</v>
      </c>
      <c r="S325">
        <v>0.36732328397564218</v>
      </c>
      <c r="T325">
        <v>0.39355404855092635</v>
      </c>
      <c r="U325">
        <v>0.33928161162943316</v>
      </c>
      <c r="V325">
        <v>0.34693184107232589</v>
      </c>
    </row>
    <row r="326" spans="1:22" x14ac:dyDescent="0.25">
      <c r="A326" t="str">
        <f t="shared" si="5"/>
        <v>KanadaEgyéb pénzügy</v>
      </c>
      <c r="B326" t="s">
        <v>78</v>
      </c>
      <c r="C326">
        <v>43</v>
      </c>
      <c r="D326" s="267" t="s">
        <v>185</v>
      </c>
      <c r="E326" s="3" t="s">
        <v>1</v>
      </c>
      <c r="F326" s="3" t="s">
        <v>1</v>
      </c>
      <c r="G326" s="3" t="s">
        <v>136</v>
      </c>
      <c r="H326">
        <v>2</v>
      </c>
      <c r="I326">
        <v>2</v>
      </c>
      <c r="J326">
        <v>1</v>
      </c>
      <c r="K326">
        <v>1</v>
      </c>
      <c r="L326">
        <v>1</v>
      </c>
      <c r="M326">
        <v>1</v>
      </c>
      <c r="N326">
        <v>0.5</v>
      </c>
      <c r="O326">
        <v>0.5</v>
      </c>
      <c r="P326">
        <v>1</v>
      </c>
      <c r="Q326">
        <v>0.79515974506170428</v>
      </c>
      <c r="R326">
        <v>0.71141606869390106</v>
      </c>
      <c r="S326">
        <v>0.20484025493829575</v>
      </c>
      <c r="T326">
        <v>0.28858393130609894</v>
      </c>
      <c r="U326">
        <v>0.10813498636066574</v>
      </c>
      <c r="V326">
        <v>0.22091869810037854</v>
      </c>
    </row>
    <row r="327" spans="1:22" x14ac:dyDescent="0.25">
      <c r="A327" t="str">
        <f t="shared" si="5"/>
        <v>KanadaIngatlanügyletek</v>
      </c>
      <c r="B327" t="s">
        <v>78</v>
      </c>
      <c r="C327">
        <v>44</v>
      </c>
      <c r="D327" s="267" t="s">
        <v>143</v>
      </c>
      <c r="E327" s="3" t="s">
        <v>135</v>
      </c>
      <c r="F327" s="3" t="s">
        <v>135</v>
      </c>
      <c r="G327" s="3" t="s">
        <v>136</v>
      </c>
      <c r="H327">
        <v>111397.82821166546</v>
      </c>
      <c r="I327">
        <v>251704.69261485289</v>
      </c>
      <c r="J327">
        <v>2.2595116678270633</v>
      </c>
      <c r="K327">
        <v>90041.896985068961</v>
      </c>
      <c r="L327">
        <v>197823.62383039106</v>
      </c>
      <c r="M327">
        <v>2.1970175046755713</v>
      </c>
      <c r="N327">
        <v>0.80829131438704183</v>
      </c>
      <c r="O327">
        <v>0.7859353823533668</v>
      </c>
      <c r="P327">
        <v>0.97234173912826416</v>
      </c>
      <c r="Q327">
        <v>0.22143406217805869</v>
      </c>
      <c r="R327">
        <v>0.2050239275091045</v>
      </c>
      <c r="S327">
        <v>0.77856593782194139</v>
      </c>
      <c r="T327">
        <v>0.79497607249089552</v>
      </c>
      <c r="U327">
        <v>0.72197318819978062</v>
      </c>
      <c r="V327">
        <v>0.73310846801347285</v>
      </c>
    </row>
    <row r="328" spans="1:22" x14ac:dyDescent="0.25">
      <c r="A328" t="str">
        <f t="shared" si="5"/>
        <v>KanadaJogi tev.</v>
      </c>
      <c r="B328" t="s">
        <v>78</v>
      </c>
      <c r="C328">
        <v>45</v>
      </c>
      <c r="D328" s="267" t="s">
        <v>186</v>
      </c>
      <c r="E328" s="3" t="s">
        <v>1</v>
      </c>
      <c r="F328" s="3" t="s">
        <v>1</v>
      </c>
      <c r="G328" s="3" t="s">
        <v>136</v>
      </c>
      <c r="H328">
        <v>16000.111090034979</v>
      </c>
      <c r="I328">
        <v>37838.674057903278</v>
      </c>
      <c r="J328">
        <v>2.3649007088125509</v>
      </c>
      <c r="K328">
        <v>10968.263754286425</v>
      </c>
      <c r="L328">
        <v>27732.624894984292</v>
      </c>
      <c r="M328">
        <v>2.5284425608516492</v>
      </c>
      <c r="N328">
        <v>0.68551172504780689</v>
      </c>
      <c r="O328">
        <v>0.73291746038843664</v>
      </c>
      <c r="P328">
        <v>1.0691537921358292</v>
      </c>
      <c r="Q328">
        <v>0.87558788484567407</v>
      </c>
      <c r="R328">
        <v>0.86090279245549395</v>
      </c>
      <c r="S328">
        <v>0.1244121151543259</v>
      </c>
      <c r="T328">
        <v>0.13909720754450602</v>
      </c>
      <c r="U328">
        <v>5.7322625733223664E-2</v>
      </c>
      <c r="V328">
        <v>6.0263600970874603E-2</v>
      </c>
    </row>
    <row r="329" spans="1:22" x14ac:dyDescent="0.25">
      <c r="A329" t="str">
        <f t="shared" si="5"/>
        <v>KanadaMérnöki tev.</v>
      </c>
      <c r="B329" t="s">
        <v>78</v>
      </c>
      <c r="C329">
        <v>46</v>
      </c>
      <c r="D329" s="267" t="s">
        <v>187</v>
      </c>
      <c r="E329" s="3" t="s">
        <v>1</v>
      </c>
      <c r="F329" s="3" t="s">
        <v>1</v>
      </c>
      <c r="G329" s="3" t="s">
        <v>136</v>
      </c>
      <c r="H329">
        <v>13544.215158162448</v>
      </c>
      <c r="I329">
        <v>36389.602139250754</v>
      </c>
      <c r="J329">
        <v>2.6867265259973729</v>
      </c>
      <c r="K329">
        <v>8006.8591003120864</v>
      </c>
      <c r="L329">
        <v>23795.014010560419</v>
      </c>
      <c r="M329">
        <v>2.9718287423882543</v>
      </c>
      <c r="N329">
        <v>0.59116449397857784</v>
      </c>
      <c r="O329">
        <v>0.6538959651030235</v>
      </c>
      <c r="P329">
        <v>1.1061150860097475</v>
      </c>
      <c r="Q329">
        <v>0.86231527524816798</v>
      </c>
      <c r="R329">
        <v>0.86207371096672891</v>
      </c>
      <c r="S329">
        <v>0.13768472475183219</v>
      </c>
      <c r="T329">
        <v>0.13792628903327117</v>
      </c>
      <c r="U329">
        <v>3.1953839366015355E-3</v>
      </c>
      <c r="V329">
        <v>3.5329513840319186E-3</v>
      </c>
    </row>
    <row r="330" spans="1:22" x14ac:dyDescent="0.25">
      <c r="A330" t="str">
        <f t="shared" si="5"/>
        <v>KanadaK+F</v>
      </c>
      <c r="B330" t="s">
        <v>78</v>
      </c>
      <c r="C330">
        <v>47</v>
      </c>
      <c r="D330" s="267" t="s">
        <v>188</v>
      </c>
      <c r="E330" s="3" t="s">
        <v>1</v>
      </c>
      <c r="F330" s="3" t="s">
        <v>1</v>
      </c>
      <c r="G330" s="3" t="s">
        <v>136</v>
      </c>
      <c r="H330">
        <v>9307.6316439915936</v>
      </c>
      <c r="I330">
        <v>20831.039926663412</v>
      </c>
      <c r="J330">
        <v>2.2380601987091513</v>
      </c>
      <c r="K330">
        <v>6061.3623209074194</v>
      </c>
      <c r="L330">
        <v>14378.414815927386</v>
      </c>
      <c r="M330">
        <v>2.3721424416969779</v>
      </c>
      <c r="N330">
        <v>0.6512249896374277</v>
      </c>
      <c r="O330">
        <v>0.69023989520193063</v>
      </c>
      <c r="P330">
        <v>1.0599100252375522</v>
      </c>
      <c r="Q330">
        <v>0.67887839507171455</v>
      </c>
      <c r="R330">
        <v>0.62358857664751943</v>
      </c>
      <c r="S330">
        <v>0.32112160492828534</v>
      </c>
      <c r="T330">
        <v>0.37641142335248062</v>
      </c>
      <c r="U330">
        <v>0.12618824087052705</v>
      </c>
      <c r="V330">
        <v>0.1339738367123382</v>
      </c>
    </row>
    <row r="331" spans="1:22" x14ac:dyDescent="0.25">
      <c r="A331" t="str">
        <f t="shared" si="5"/>
        <v>KanadaMarketing</v>
      </c>
      <c r="B331" t="s">
        <v>78</v>
      </c>
      <c r="C331">
        <v>48</v>
      </c>
      <c r="D331" s="267" t="s">
        <v>13</v>
      </c>
      <c r="E331" s="3" t="s">
        <v>1</v>
      </c>
      <c r="F331" s="3" t="s">
        <v>1</v>
      </c>
      <c r="G331" s="3" t="s">
        <v>136</v>
      </c>
      <c r="H331">
        <v>17685.803527966353</v>
      </c>
      <c r="I331">
        <v>40749.96116821203</v>
      </c>
      <c r="J331">
        <v>2.3041057254636237</v>
      </c>
      <c r="K331">
        <v>1710.4435848963865</v>
      </c>
      <c r="L331">
        <v>4012.6516275213212</v>
      </c>
      <c r="M331">
        <v>2.3459713392209864</v>
      </c>
      <c r="N331">
        <v>9.6712800308545899E-2</v>
      </c>
      <c r="O331">
        <v>9.8470072424301711E-2</v>
      </c>
      <c r="P331">
        <v>1.0181700055230489</v>
      </c>
      <c r="Q331">
        <v>0.98919025058539112</v>
      </c>
      <c r="R331">
        <v>0.98922269890732495</v>
      </c>
      <c r="S331">
        <v>1.0809749414609085E-2</v>
      </c>
      <c r="T331">
        <v>1.0777301092675121E-2</v>
      </c>
      <c r="U331">
        <v>6.845147812852846E-3</v>
      </c>
      <c r="V331">
        <v>3.7724124101786182E-3</v>
      </c>
    </row>
    <row r="332" spans="1:22" x14ac:dyDescent="0.25">
      <c r="A332" t="str">
        <f t="shared" si="5"/>
        <v>KanadaEgyéb tudományos</v>
      </c>
      <c r="B332" t="s">
        <v>78</v>
      </c>
      <c r="C332">
        <v>49</v>
      </c>
      <c r="D332" s="267" t="s">
        <v>189</v>
      </c>
      <c r="E332" s="3" t="s">
        <v>1</v>
      </c>
      <c r="F332" s="3" t="s">
        <v>1</v>
      </c>
      <c r="G332" s="3" t="s">
        <v>136</v>
      </c>
      <c r="H332">
        <v>11627.554600318916</v>
      </c>
      <c r="I332">
        <v>26842.716369758044</v>
      </c>
      <c r="J332">
        <v>2.3085435667635403</v>
      </c>
      <c r="K332">
        <v>5689.9694203566769</v>
      </c>
      <c r="L332">
        <v>13872.39683206761</v>
      </c>
      <c r="M332">
        <v>2.4380441804198689</v>
      </c>
      <c r="N332">
        <v>0.48935219966205229</v>
      </c>
      <c r="O332">
        <v>0.51680301803198814</v>
      </c>
      <c r="P332">
        <v>1.0560962398634224</v>
      </c>
      <c r="Q332">
        <v>0.66527620378702923</v>
      </c>
      <c r="R332">
        <v>0.63435691514226777</v>
      </c>
      <c r="S332">
        <v>0.33472379621297088</v>
      </c>
      <c r="T332">
        <v>0.36564308485773223</v>
      </c>
      <c r="U332">
        <v>0.30004755364776059</v>
      </c>
      <c r="V332">
        <v>0.30929173884708172</v>
      </c>
    </row>
    <row r="333" spans="1:22" x14ac:dyDescent="0.25">
      <c r="A333" t="str">
        <f t="shared" si="5"/>
        <v>KanadaAminisztratív</v>
      </c>
      <c r="B333" t="s">
        <v>78</v>
      </c>
      <c r="C333">
        <v>50</v>
      </c>
      <c r="D333" s="267" t="s">
        <v>190</v>
      </c>
      <c r="E333" s="3" t="s">
        <v>1</v>
      </c>
      <c r="F333" s="3" t="s">
        <v>1</v>
      </c>
      <c r="G333" s="3" t="s">
        <v>136</v>
      </c>
      <c r="H333">
        <v>43949.548021404495</v>
      </c>
      <c r="I333">
        <v>103294.65449175521</v>
      </c>
      <c r="J333">
        <v>2.3503007230346991</v>
      </c>
      <c r="K333">
        <v>19452.754487130391</v>
      </c>
      <c r="L333">
        <v>49233.825920593168</v>
      </c>
      <c r="M333">
        <v>2.530943674489154</v>
      </c>
      <c r="N333">
        <v>0.44261557542426666</v>
      </c>
      <c r="O333">
        <v>0.47663478969788242</v>
      </c>
      <c r="P333">
        <v>1.0768595055449797</v>
      </c>
      <c r="Q333">
        <v>0.735145255896134</v>
      </c>
      <c r="R333">
        <v>0.73022853783685815</v>
      </c>
      <c r="S333">
        <v>0.26485474410386595</v>
      </c>
      <c r="T333">
        <v>0.26977146216314174</v>
      </c>
      <c r="U333">
        <v>4.4489595854319469E-2</v>
      </c>
      <c r="V333">
        <v>5.2656601998468257E-2</v>
      </c>
    </row>
    <row r="334" spans="1:22" x14ac:dyDescent="0.25">
      <c r="A334" t="str">
        <f t="shared" si="5"/>
        <v>KanadaKözigazgatás és védelem</v>
      </c>
      <c r="B334" t="s">
        <v>78</v>
      </c>
      <c r="C334">
        <v>51</v>
      </c>
      <c r="D334" s="267" t="s">
        <v>201</v>
      </c>
      <c r="E334" s="3" t="s">
        <v>135</v>
      </c>
      <c r="F334" s="3" t="s">
        <v>135</v>
      </c>
      <c r="G334" s="3" t="s">
        <v>136</v>
      </c>
      <c r="H334">
        <v>116495.34124011284</v>
      </c>
      <c r="I334">
        <v>278494.82410585391</v>
      </c>
      <c r="J334">
        <v>2.3906091105552276</v>
      </c>
      <c r="K334">
        <v>64362.587348317938</v>
      </c>
      <c r="L334">
        <v>150400.91638509557</v>
      </c>
      <c r="M334">
        <v>2.3367754868391906</v>
      </c>
      <c r="N334">
        <v>0.55249065467483227</v>
      </c>
      <c r="O334">
        <v>0.54004923383398051</v>
      </c>
      <c r="P334">
        <v>0.97748121034160451</v>
      </c>
      <c r="Q334">
        <v>0.11874711103711061</v>
      </c>
      <c r="R334">
        <v>8.7145030521261616E-2</v>
      </c>
      <c r="S334">
        <v>0.88125288896288945</v>
      </c>
      <c r="T334">
        <v>0.91285496947873845</v>
      </c>
      <c r="U334">
        <v>0.85307239893235953</v>
      </c>
      <c r="V334">
        <v>0.889949575343988</v>
      </c>
    </row>
    <row r="335" spans="1:22" x14ac:dyDescent="0.25">
      <c r="A335" t="str">
        <f t="shared" si="5"/>
        <v>KanadaOktatás</v>
      </c>
      <c r="B335" t="s">
        <v>78</v>
      </c>
      <c r="C335">
        <v>52</v>
      </c>
      <c r="D335" s="267" t="s">
        <v>144</v>
      </c>
      <c r="E335" s="3" t="s">
        <v>135</v>
      </c>
      <c r="F335" s="3" t="s">
        <v>135</v>
      </c>
      <c r="G335" s="3" t="s">
        <v>136</v>
      </c>
      <c r="H335">
        <v>47166.013786431169</v>
      </c>
      <c r="I335">
        <v>113896.2394209262</v>
      </c>
      <c r="J335">
        <v>2.414794685356517</v>
      </c>
      <c r="K335">
        <v>38024.492837001373</v>
      </c>
      <c r="L335">
        <v>90456.545483486465</v>
      </c>
      <c r="M335">
        <v>2.3789020900619042</v>
      </c>
      <c r="N335">
        <v>0.80618415219859751</v>
      </c>
      <c r="O335">
        <v>0.79420133573669904</v>
      </c>
      <c r="P335">
        <v>0.98513637804809318</v>
      </c>
      <c r="Q335">
        <v>7.5694517709053624E-2</v>
      </c>
      <c r="R335">
        <v>5.9427306287374519E-2</v>
      </c>
      <c r="S335">
        <v>0.92430548229094633</v>
      </c>
      <c r="T335">
        <v>0.94057269371262542</v>
      </c>
      <c r="U335">
        <v>0.81581715057574533</v>
      </c>
      <c r="V335">
        <v>0.83519114528116611</v>
      </c>
    </row>
    <row r="336" spans="1:22" x14ac:dyDescent="0.25">
      <c r="A336" t="str">
        <f t="shared" si="5"/>
        <v>KanadaEgészségügy</v>
      </c>
      <c r="B336" t="s">
        <v>78</v>
      </c>
      <c r="C336">
        <v>53</v>
      </c>
      <c r="D336" s="267" t="s">
        <v>191</v>
      </c>
      <c r="E336" s="3" t="s">
        <v>135</v>
      </c>
      <c r="F336" s="3" t="s">
        <v>135</v>
      </c>
      <c r="G336" s="3" t="s">
        <v>136</v>
      </c>
      <c r="H336">
        <v>57933.897787383758</v>
      </c>
      <c r="I336">
        <v>151056.38802152633</v>
      </c>
      <c r="J336">
        <v>2.607392110503254</v>
      </c>
      <c r="K336">
        <v>43173.210097025149</v>
      </c>
      <c r="L336">
        <v>106154.25768819459</v>
      </c>
      <c r="M336">
        <v>2.4587992750511076</v>
      </c>
      <c r="N336">
        <v>0.74521500789520434</v>
      </c>
      <c r="O336">
        <v>0.70274590223266187</v>
      </c>
      <c r="P336">
        <v>0.94301093615587162</v>
      </c>
      <c r="Q336">
        <v>0.30844203992905223</v>
      </c>
      <c r="R336">
        <v>0.29125848044029262</v>
      </c>
      <c r="S336">
        <v>0.69155796007094783</v>
      </c>
      <c r="T336">
        <v>0.70874151955970732</v>
      </c>
      <c r="U336">
        <v>0.63203107336719422</v>
      </c>
      <c r="V336">
        <v>0.65186059819138487</v>
      </c>
    </row>
    <row r="337" spans="1:22" x14ac:dyDescent="0.25">
      <c r="A337" t="str">
        <f t="shared" si="5"/>
        <v>KanadaEgyéb szolgáltatás</v>
      </c>
      <c r="B337" t="s">
        <v>78</v>
      </c>
      <c r="C337">
        <v>54</v>
      </c>
      <c r="D337" s="267" t="s">
        <v>192</v>
      </c>
      <c r="E337" s="3" t="s">
        <v>135</v>
      </c>
      <c r="F337" s="3" t="s">
        <v>135</v>
      </c>
      <c r="G337" s="3" t="s">
        <v>136</v>
      </c>
      <c r="H337">
        <v>24863.278869475966</v>
      </c>
      <c r="I337">
        <v>64757.231315771111</v>
      </c>
      <c r="J337">
        <v>2.6045330407033309</v>
      </c>
      <c r="K337">
        <v>13464.723811282536</v>
      </c>
      <c r="L337">
        <v>35977.980058839676</v>
      </c>
      <c r="M337">
        <v>2.6720176784237148</v>
      </c>
      <c r="N337">
        <v>0.54155060891075169</v>
      </c>
      <c r="O337">
        <v>0.55558243192027146</v>
      </c>
      <c r="P337">
        <v>1.0259104556040344</v>
      </c>
      <c r="Q337">
        <v>0.32420823768170925</v>
      </c>
      <c r="R337">
        <v>0.31718409651009677</v>
      </c>
      <c r="S337">
        <v>0.67579176231829063</v>
      </c>
      <c r="T337">
        <v>0.68281590348990329</v>
      </c>
      <c r="U337">
        <v>0.63210088722593616</v>
      </c>
      <c r="V337">
        <v>0.64359548567816716</v>
      </c>
    </row>
    <row r="338" spans="1:22" x14ac:dyDescent="0.25">
      <c r="A338" t="str">
        <f t="shared" si="5"/>
        <v>KanadaHáztartási</v>
      </c>
      <c r="B338" t="s">
        <v>78</v>
      </c>
      <c r="C338">
        <v>55</v>
      </c>
      <c r="D338" s="267" t="s">
        <v>193</v>
      </c>
      <c r="E338" s="3" t="s">
        <v>1</v>
      </c>
      <c r="F338" s="3" t="s">
        <v>1</v>
      </c>
      <c r="G338" s="3" t="s">
        <v>136</v>
      </c>
      <c r="H338">
        <v>2</v>
      </c>
      <c r="I338">
        <v>2</v>
      </c>
      <c r="J338">
        <v>1</v>
      </c>
      <c r="K338">
        <v>1</v>
      </c>
      <c r="L338">
        <v>1</v>
      </c>
      <c r="M338">
        <v>1</v>
      </c>
      <c r="N338">
        <v>0.5</v>
      </c>
      <c r="O338">
        <v>0.5</v>
      </c>
      <c r="P338">
        <v>1</v>
      </c>
      <c r="Q338">
        <v>0.71680039367413262</v>
      </c>
      <c r="R338">
        <v>0.88354659259242629</v>
      </c>
      <c r="S338">
        <v>0.28319960632586738</v>
      </c>
      <c r="T338">
        <v>0.11645340740757361</v>
      </c>
      <c r="U338">
        <v>0.27949849877844157</v>
      </c>
      <c r="V338">
        <v>9.0291240881804027E-2</v>
      </c>
    </row>
    <row r="339" spans="1:22" x14ac:dyDescent="0.25">
      <c r="A339" t="str">
        <f t="shared" si="5"/>
        <v>KanadaTerületen kívüli</v>
      </c>
      <c r="B339" t="s">
        <v>78</v>
      </c>
      <c r="C339">
        <v>56</v>
      </c>
      <c r="D339" s="267" t="s">
        <v>194</v>
      </c>
      <c r="E339" s="3">
        <v>0</v>
      </c>
      <c r="F339" s="3">
        <v>0</v>
      </c>
      <c r="G339" s="3" t="s">
        <v>136</v>
      </c>
      <c r="H339">
        <v>2</v>
      </c>
      <c r="I339">
        <v>2</v>
      </c>
      <c r="J339">
        <v>1</v>
      </c>
      <c r="K339">
        <v>1</v>
      </c>
      <c r="L339">
        <v>1</v>
      </c>
      <c r="M339">
        <v>1</v>
      </c>
      <c r="N339">
        <v>0.5</v>
      </c>
      <c r="O339">
        <v>0.5</v>
      </c>
      <c r="P339">
        <v>1</v>
      </c>
      <c r="Q339">
        <v>1</v>
      </c>
      <c r="R339">
        <v>1</v>
      </c>
      <c r="S339">
        <v>0</v>
      </c>
      <c r="T339">
        <v>0</v>
      </c>
      <c r="U339">
        <v>0</v>
      </c>
      <c r="V339">
        <v>0</v>
      </c>
    </row>
    <row r="340" spans="1:22" x14ac:dyDescent="0.25">
      <c r="A340" t="str">
        <f>CONCATENATE(B340,D340)</f>
        <v>SvájcNövényterm.</v>
      </c>
      <c r="B340" t="s">
        <v>79</v>
      </c>
      <c r="C340">
        <v>1</v>
      </c>
      <c r="D340" s="267" t="s">
        <v>147</v>
      </c>
      <c r="E340" s="3" t="s">
        <v>1</v>
      </c>
      <c r="F340" s="3" t="s">
        <v>1</v>
      </c>
      <c r="G340" s="3" t="s">
        <v>136</v>
      </c>
      <c r="H340">
        <v>6722.7686850786167</v>
      </c>
      <c r="I340">
        <v>11791.462269052554</v>
      </c>
      <c r="J340">
        <v>1.7539592423020669</v>
      </c>
      <c r="K340">
        <v>2935.3798641746962</v>
      </c>
      <c r="L340">
        <v>4682.1901419422602</v>
      </c>
      <c r="M340">
        <v>1.5950883219874825</v>
      </c>
      <c r="N340">
        <v>0.4366325842342097</v>
      </c>
      <c r="O340">
        <v>0.39708307885027688</v>
      </c>
      <c r="P340">
        <v>0.90942154385180185</v>
      </c>
      <c r="Q340">
        <v>0.73347015350278411</v>
      </c>
      <c r="R340">
        <v>0.75908348269568204</v>
      </c>
      <c r="S340">
        <v>0.26652984649721601</v>
      </c>
      <c r="T340">
        <v>0.24091651730431804</v>
      </c>
      <c r="U340">
        <v>0.23303244561751005</v>
      </c>
      <c r="V340">
        <v>0.2104967046555774</v>
      </c>
    </row>
    <row r="341" spans="1:22" x14ac:dyDescent="0.25">
      <c r="A341" t="str">
        <f t="shared" ref="A341:A395" si="6">CONCATENATE(B341,D341)</f>
        <v>SvájcErdőgazd.</v>
      </c>
      <c r="B341" t="s">
        <v>79</v>
      </c>
      <c r="C341">
        <v>2</v>
      </c>
      <c r="D341" s="267" t="s">
        <v>148</v>
      </c>
      <c r="E341" s="3" t="s">
        <v>1</v>
      </c>
      <c r="F341" s="3" t="s">
        <v>1</v>
      </c>
      <c r="G341" s="3" t="s">
        <v>136</v>
      </c>
      <c r="H341">
        <v>383.43247776400744</v>
      </c>
      <c r="I341">
        <v>782.99472360224058</v>
      </c>
      <c r="J341">
        <v>2.0420667757939719</v>
      </c>
      <c r="K341">
        <v>190.36883088278495</v>
      </c>
      <c r="L341">
        <v>400.79607961774553</v>
      </c>
      <c r="M341">
        <v>2.1053660820374849</v>
      </c>
      <c r="N341">
        <v>0.49648593148114056</v>
      </c>
      <c r="O341">
        <v>0.51187583713699325</v>
      </c>
      <c r="P341">
        <v>1.0309976671643863</v>
      </c>
      <c r="Q341">
        <v>0.71388017615471566</v>
      </c>
      <c r="R341">
        <v>0.75821525980590188</v>
      </c>
      <c r="S341">
        <v>0.28611982384528439</v>
      </c>
      <c r="T341">
        <v>0.24178474019409832</v>
      </c>
      <c r="U341">
        <v>0.23986755774355309</v>
      </c>
      <c r="V341">
        <v>0.21744148920469858</v>
      </c>
    </row>
    <row r="342" spans="1:22" x14ac:dyDescent="0.25">
      <c r="A342" t="str">
        <f t="shared" si="6"/>
        <v>SvájcHalászat</v>
      </c>
      <c r="B342" t="s">
        <v>79</v>
      </c>
      <c r="C342">
        <v>3</v>
      </c>
      <c r="D342" s="267" t="s">
        <v>149</v>
      </c>
      <c r="E342" s="3" t="s">
        <v>1</v>
      </c>
      <c r="F342" s="3" t="s">
        <v>1</v>
      </c>
      <c r="G342" s="3" t="s">
        <v>136</v>
      </c>
      <c r="H342">
        <v>21.817766016868525</v>
      </c>
      <c r="I342">
        <v>43.223628861758201</v>
      </c>
      <c r="J342">
        <v>1.9811207448250943</v>
      </c>
      <c r="K342">
        <v>16.737383415195424</v>
      </c>
      <c r="L342">
        <v>31.630059079665891</v>
      </c>
      <c r="M342">
        <v>1.889785176991871</v>
      </c>
      <c r="N342">
        <v>0.76714469310262223</v>
      </c>
      <c r="O342">
        <v>0.7317770375279703</v>
      </c>
      <c r="P342">
        <v>0.95389702113220409</v>
      </c>
      <c r="Q342">
        <v>0.63728059920972391</v>
      </c>
      <c r="R342">
        <v>0.70639468989609422</v>
      </c>
      <c r="S342">
        <v>0.36271940079027598</v>
      </c>
      <c r="T342">
        <v>0.29360531010390573</v>
      </c>
      <c r="U342">
        <v>0.32167167705672373</v>
      </c>
      <c r="V342">
        <v>0.24779574979893249</v>
      </c>
    </row>
    <row r="343" spans="1:22" x14ac:dyDescent="0.25">
      <c r="A343" t="str">
        <f t="shared" si="6"/>
        <v>SvájcBányászat</v>
      </c>
      <c r="B343" t="s">
        <v>79</v>
      </c>
      <c r="C343">
        <v>4</v>
      </c>
      <c r="D343" s="267" t="s">
        <v>150</v>
      </c>
      <c r="E343" s="3" t="s">
        <v>1</v>
      </c>
      <c r="F343" s="3" t="s">
        <v>1</v>
      </c>
      <c r="G343" s="3" t="s">
        <v>136</v>
      </c>
      <c r="H343">
        <v>951.74171482371389</v>
      </c>
      <c r="I343">
        <v>2011.663348474626</v>
      </c>
      <c r="J343">
        <v>2.113665206791147</v>
      </c>
      <c r="K343">
        <v>412.44982745415695</v>
      </c>
      <c r="L343">
        <v>833.25259159277698</v>
      </c>
      <c r="M343">
        <v>2.0202520067374534</v>
      </c>
      <c r="N343">
        <v>0.43336319195649931</v>
      </c>
      <c r="O343">
        <v>0.41421075361570975</v>
      </c>
      <c r="P343">
        <v>0.95580511059482853</v>
      </c>
      <c r="Q343">
        <v>0.83135523609176898</v>
      </c>
      <c r="R343">
        <v>0.94253139252496421</v>
      </c>
      <c r="S343">
        <v>0.16864476390823099</v>
      </c>
      <c r="T343">
        <v>5.7468607475035738E-2</v>
      </c>
      <c r="U343">
        <v>4.769209954003871E-2</v>
      </c>
      <c r="V343">
        <v>4.6054658020221927E-2</v>
      </c>
    </row>
    <row r="344" spans="1:22" x14ac:dyDescent="0.25">
      <c r="A344" t="str">
        <f t="shared" si="6"/>
        <v>SvájcÉlelmiszergy.</v>
      </c>
      <c r="B344" t="s">
        <v>79</v>
      </c>
      <c r="C344">
        <v>5</v>
      </c>
      <c r="D344" s="267" t="s">
        <v>151</v>
      </c>
      <c r="E344" s="3" t="s">
        <v>2289</v>
      </c>
      <c r="F344" s="3" t="s">
        <v>2289</v>
      </c>
      <c r="G344" s="3" t="s">
        <v>136</v>
      </c>
      <c r="H344">
        <v>16854.595001776201</v>
      </c>
      <c r="I344">
        <v>41513.1769586671</v>
      </c>
      <c r="J344">
        <v>2.4630183611230221</v>
      </c>
      <c r="K344">
        <v>4906.1324086875093</v>
      </c>
      <c r="L344">
        <v>12563.949573007365</v>
      </c>
      <c r="M344">
        <v>2.5608663864757939</v>
      </c>
      <c r="N344">
        <v>0.29108574891123057</v>
      </c>
      <c r="O344">
        <v>0.30264967640315155</v>
      </c>
      <c r="P344">
        <v>1.039726876135896</v>
      </c>
      <c r="Q344">
        <v>0.43672063697753472</v>
      </c>
      <c r="R344">
        <v>0.36321174282348778</v>
      </c>
      <c r="S344">
        <v>0.56327936302246517</v>
      </c>
      <c r="T344">
        <v>0.63678825717651211</v>
      </c>
      <c r="U344">
        <v>0.45709132992129781</v>
      </c>
      <c r="V344">
        <v>0.39895360362899762</v>
      </c>
    </row>
    <row r="345" spans="1:22" x14ac:dyDescent="0.25">
      <c r="A345" t="str">
        <f t="shared" si="6"/>
        <v>SvájcTextilgy.</v>
      </c>
      <c r="B345" t="s">
        <v>79</v>
      </c>
      <c r="C345">
        <v>6</v>
      </c>
      <c r="D345" s="267" t="s">
        <v>152</v>
      </c>
      <c r="E345" s="3" t="s">
        <v>2289</v>
      </c>
      <c r="F345" s="3" t="s">
        <v>2289</v>
      </c>
      <c r="G345" s="3" t="s">
        <v>136</v>
      </c>
      <c r="H345">
        <v>2577.8785405322478</v>
      </c>
      <c r="I345">
        <v>3775.6063014866231</v>
      </c>
      <c r="J345">
        <v>1.4646176078982696</v>
      </c>
      <c r="K345">
        <v>854.46115513248935</v>
      </c>
      <c r="L345">
        <v>1317.7526875869735</v>
      </c>
      <c r="M345">
        <v>1.5422031530299911</v>
      </c>
      <c r="N345">
        <v>0.33145904343347032</v>
      </c>
      <c r="O345">
        <v>0.34901750404116977</v>
      </c>
      <c r="P345">
        <v>1.0529732434686874</v>
      </c>
      <c r="Q345">
        <v>0.3679828969247208</v>
      </c>
      <c r="R345">
        <v>0.32485324977071212</v>
      </c>
      <c r="S345">
        <v>0.63201710307527925</v>
      </c>
      <c r="T345">
        <v>0.67514675022928783</v>
      </c>
      <c r="U345">
        <v>0.4104529629011221</v>
      </c>
      <c r="V345">
        <v>0.43308538230982507</v>
      </c>
    </row>
    <row r="346" spans="1:22" x14ac:dyDescent="0.25">
      <c r="A346" t="str">
        <f t="shared" si="6"/>
        <v>SvájcFafeldolg.</v>
      </c>
      <c r="B346" t="s">
        <v>79</v>
      </c>
      <c r="C346">
        <v>7</v>
      </c>
      <c r="D346" s="267" t="s">
        <v>153</v>
      </c>
      <c r="E346" s="3" t="s">
        <v>1</v>
      </c>
      <c r="F346" s="3" t="s">
        <v>1</v>
      </c>
      <c r="G346" s="3" t="s">
        <v>136</v>
      </c>
      <c r="H346">
        <v>3453.8310260254461</v>
      </c>
      <c r="I346">
        <v>9038.0803204974345</v>
      </c>
      <c r="J346">
        <v>2.6168275901146667</v>
      </c>
      <c r="K346">
        <v>1428.1203435858704</v>
      </c>
      <c r="L346">
        <v>3411.7591806907772</v>
      </c>
      <c r="M346">
        <v>2.3889857714120812</v>
      </c>
      <c r="N346">
        <v>0.41348877024516856</v>
      </c>
      <c r="O346">
        <v>0.37748714989324217</v>
      </c>
      <c r="P346">
        <v>0.9129320481168568</v>
      </c>
      <c r="Q346">
        <v>0.79322669071664642</v>
      </c>
      <c r="R346">
        <v>0.89159557309763393</v>
      </c>
      <c r="S346">
        <v>0.20677330928335347</v>
      </c>
      <c r="T346">
        <v>0.10840442690236606</v>
      </c>
      <c r="U346">
        <v>4.5822095792124845E-2</v>
      </c>
      <c r="V346">
        <v>4.235954701313549E-2</v>
      </c>
    </row>
    <row r="347" spans="1:22" x14ac:dyDescent="0.25">
      <c r="A347" t="str">
        <f t="shared" si="6"/>
        <v>SvájcPapírgy.</v>
      </c>
      <c r="B347" t="s">
        <v>79</v>
      </c>
      <c r="C347">
        <v>8</v>
      </c>
      <c r="D347" s="267" t="s">
        <v>154</v>
      </c>
      <c r="E347" s="3" t="s">
        <v>1</v>
      </c>
      <c r="F347" s="3" t="s">
        <v>1</v>
      </c>
      <c r="G347" s="3" t="s">
        <v>136</v>
      </c>
      <c r="H347">
        <v>2576.9962545705175</v>
      </c>
      <c r="I347">
        <v>3537.8912211873617</v>
      </c>
      <c r="J347">
        <v>1.3728740252969389</v>
      </c>
      <c r="K347">
        <v>831.03358687404864</v>
      </c>
      <c r="L347">
        <v>1152.5249344746176</v>
      </c>
      <c r="M347">
        <v>1.3868572253618121</v>
      </c>
      <c r="N347">
        <v>0.32248148805033822</v>
      </c>
      <c r="O347">
        <v>0.32576607431356114</v>
      </c>
      <c r="P347">
        <v>1.0101853482600844</v>
      </c>
      <c r="Q347">
        <v>0.64395478997681244</v>
      </c>
      <c r="R347">
        <v>0.71715416480933236</v>
      </c>
      <c r="S347">
        <v>0.35604521002318762</v>
      </c>
      <c r="T347">
        <v>0.2828458351906678</v>
      </c>
      <c r="U347">
        <v>4.5434885062292776E-2</v>
      </c>
      <c r="V347">
        <v>5.3198221985177367E-2</v>
      </c>
    </row>
    <row r="348" spans="1:22" x14ac:dyDescent="0.25">
      <c r="A348" t="str">
        <f t="shared" si="6"/>
        <v>SvájcNyomdai tev.</v>
      </c>
      <c r="B348" t="s">
        <v>79</v>
      </c>
      <c r="C348">
        <v>9</v>
      </c>
      <c r="D348" s="267" t="s">
        <v>155</v>
      </c>
      <c r="E348" s="3" t="s">
        <v>1</v>
      </c>
      <c r="F348" s="3" t="s">
        <v>1</v>
      </c>
      <c r="G348" s="3" t="s">
        <v>136</v>
      </c>
      <c r="H348">
        <v>3593.4447347681662</v>
      </c>
      <c r="I348">
        <v>3988.6212325515448</v>
      </c>
      <c r="J348">
        <v>1.1099714972543953</v>
      </c>
      <c r="K348">
        <v>1651.5101836977713</v>
      </c>
      <c r="L348">
        <v>2040.4702253171088</v>
      </c>
      <c r="M348">
        <v>1.2355177978669478</v>
      </c>
      <c r="N348">
        <v>0.45958969890887152</v>
      </c>
      <c r="O348">
        <v>0.51157282337681576</v>
      </c>
      <c r="P348">
        <v>1.1131076797224986</v>
      </c>
      <c r="Q348">
        <v>0.87561121212334769</v>
      </c>
      <c r="R348">
        <v>0.85074905024491609</v>
      </c>
      <c r="S348">
        <v>0.12438878787665221</v>
      </c>
      <c r="T348">
        <v>0.14925094975508385</v>
      </c>
      <c r="U348">
        <v>9.7071005695578E-2</v>
      </c>
      <c r="V348">
        <v>9.7885973709318827E-2</v>
      </c>
    </row>
    <row r="349" spans="1:22" x14ac:dyDescent="0.25">
      <c r="A349" t="str">
        <f t="shared" si="6"/>
        <v>SvájcKokszgy.</v>
      </c>
      <c r="B349" t="s">
        <v>79</v>
      </c>
      <c r="C349">
        <v>10</v>
      </c>
      <c r="D349" s="267" t="s">
        <v>156</v>
      </c>
      <c r="E349" s="3" t="s">
        <v>2289</v>
      </c>
      <c r="F349" s="3" t="s">
        <v>2289</v>
      </c>
      <c r="G349" s="3" t="s">
        <v>136</v>
      </c>
      <c r="H349">
        <v>1303.6054433432751</v>
      </c>
      <c r="I349">
        <v>4522.7171623218919</v>
      </c>
      <c r="J349">
        <v>3.4693911301281184</v>
      </c>
      <c r="K349">
        <v>297.01491620512462</v>
      </c>
      <c r="L349">
        <v>542.18008524397851</v>
      </c>
      <c r="M349">
        <v>1.825430494101979</v>
      </c>
      <c r="N349">
        <v>0.22784111382918831</v>
      </c>
      <c r="O349">
        <v>0.11987928180890971</v>
      </c>
      <c r="P349">
        <v>0.52615298351632356</v>
      </c>
      <c r="Q349">
        <v>0.56557997028925933</v>
      </c>
      <c r="R349">
        <v>0.50737878012238891</v>
      </c>
      <c r="S349">
        <v>0.43442002971074062</v>
      </c>
      <c r="T349">
        <v>0.49262121987761126</v>
      </c>
      <c r="U349">
        <v>0.16611027328928504</v>
      </c>
      <c r="V349">
        <v>0.11815029191942754</v>
      </c>
    </row>
    <row r="350" spans="1:22" x14ac:dyDescent="0.25">
      <c r="A350" t="str">
        <f t="shared" si="6"/>
        <v>SvájcVegyi a. gy.</v>
      </c>
      <c r="B350" t="s">
        <v>79</v>
      </c>
      <c r="C350">
        <v>11</v>
      </c>
      <c r="D350" s="267" t="s">
        <v>157</v>
      </c>
      <c r="E350" s="3" t="s">
        <v>2289</v>
      </c>
      <c r="F350" s="3" t="s">
        <v>2289</v>
      </c>
      <c r="G350" s="3" t="s">
        <v>136</v>
      </c>
      <c r="H350">
        <v>6137.0282360662095</v>
      </c>
      <c r="I350">
        <v>17019.021829489648</v>
      </c>
      <c r="J350">
        <v>2.7731698755224756</v>
      </c>
      <c r="K350">
        <v>2263.0092298256081</v>
      </c>
      <c r="L350">
        <v>6032.5149113901534</v>
      </c>
      <c r="M350">
        <v>2.6657049524517542</v>
      </c>
      <c r="N350">
        <v>0.36874675213751024</v>
      </c>
      <c r="O350">
        <v>0.35445720511018647</v>
      </c>
      <c r="P350">
        <v>0.96124834471221321</v>
      </c>
      <c r="Q350">
        <v>0.44610498346356081</v>
      </c>
      <c r="R350">
        <v>0.52065201051878618</v>
      </c>
      <c r="S350">
        <v>0.55389501653643924</v>
      </c>
      <c r="T350">
        <v>0.47934798948121377</v>
      </c>
      <c r="U350">
        <v>0.13420201689703271</v>
      </c>
      <c r="V350">
        <v>0.12484847083964253</v>
      </c>
    </row>
    <row r="351" spans="1:22" x14ac:dyDescent="0.25">
      <c r="A351" t="str">
        <f t="shared" si="6"/>
        <v>SvájcGyógyszergy.</v>
      </c>
      <c r="B351" t="s">
        <v>79</v>
      </c>
      <c r="C351">
        <v>12</v>
      </c>
      <c r="D351" s="267" t="s">
        <v>158</v>
      </c>
      <c r="E351" s="3" t="s">
        <v>2289</v>
      </c>
      <c r="F351" s="3" t="s">
        <v>2289</v>
      </c>
      <c r="G351" s="3" t="s">
        <v>136</v>
      </c>
      <c r="H351">
        <v>20158.80461372287</v>
      </c>
      <c r="I351">
        <v>83988.986372126397</v>
      </c>
      <c r="J351">
        <v>4.166367400324515</v>
      </c>
      <c r="K351">
        <v>6387.1737390573662</v>
      </c>
      <c r="L351">
        <v>26370.714828690445</v>
      </c>
      <c r="M351">
        <v>4.1286985302175756</v>
      </c>
      <c r="N351">
        <v>0.31684288138342154</v>
      </c>
      <c r="O351">
        <v>0.31397824843189381</v>
      </c>
      <c r="P351">
        <v>0.99095882180145578</v>
      </c>
      <c r="Q351">
        <v>0.51110602727703303</v>
      </c>
      <c r="R351">
        <v>0.41528292593315175</v>
      </c>
      <c r="S351">
        <v>0.48889397272296714</v>
      </c>
      <c r="T351">
        <v>0.58471707406684814</v>
      </c>
      <c r="U351">
        <v>0.10308980311771036</v>
      </c>
      <c r="V351">
        <v>3.6097030137749384E-2</v>
      </c>
    </row>
    <row r="352" spans="1:22" x14ac:dyDescent="0.25">
      <c r="A352" t="str">
        <f t="shared" si="6"/>
        <v>SvájcGumigy.</v>
      </c>
      <c r="B352" t="s">
        <v>79</v>
      </c>
      <c r="C352">
        <v>13</v>
      </c>
      <c r="D352" s="267" t="s">
        <v>159</v>
      </c>
      <c r="E352" s="3" t="s">
        <v>1</v>
      </c>
      <c r="F352" s="3" t="s">
        <v>1</v>
      </c>
      <c r="G352" s="3" t="s">
        <v>136</v>
      </c>
      <c r="H352">
        <v>3807.6185451702936</v>
      </c>
      <c r="I352">
        <v>8687.9316601114169</v>
      </c>
      <c r="J352">
        <v>2.2817232233337736</v>
      </c>
      <c r="K352">
        <v>1551.8490824634514</v>
      </c>
      <c r="L352">
        <v>3089.6753239190125</v>
      </c>
      <c r="M352">
        <v>1.9909637856114011</v>
      </c>
      <c r="N352">
        <v>0.40756422001144704</v>
      </c>
      <c r="O352">
        <v>0.35562841016631447</v>
      </c>
      <c r="P352">
        <v>0.87257024219723245</v>
      </c>
      <c r="Q352">
        <v>0.64460532169621432</v>
      </c>
      <c r="R352">
        <v>0.66644611262826159</v>
      </c>
      <c r="S352">
        <v>0.35539467830378563</v>
      </c>
      <c r="T352">
        <v>0.33355388737173852</v>
      </c>
      <c r="U352">
        <v>4.8508361163230908E-2</v>
      </c>
      <c r="V352">
        <v>4.2876691458582868E-2</v>
      </c>
    </row>
    <row r="353" spans="1:22" x14ac:dyDescent="0.25">
      <c r="A353" t="str">
        <f t="shared" si="6"/>
        <v>SvájcNemfémgy.</v>
      </c>
      <c r="B353" t="s">
        <v>79</v>
      </c>
      <c r="C353">
        <v>14</v>
      </c>
      <c r="D353" s="267" t="s">
        <v>160</v>
      </c>
      <c r="E353" s="3" t="s">
        <v>1</v>
      </c>
      <c r="F353" s="3" t="s">
        <v>1</v>
      </c>
      <c r="G353" s="3" t="s">
        <v>136</v>
      </c>
      <c r="H353">
        <v>3072.6799133947379</v>
      </c>
      <c r="I353">
        <v>7882.6803431864764</v>
      </c>
      <c r="J353">
        <v>2.5654088825925201</v>
      </c>
      <c r="K353">
        <v>1284.4769599461911</v>
      </c>
      <c r="L353">
        <v>3197.3487392884372</v>
      </c>
      <c r="M353">
        <v>2.4892223363993851</v>
      </c>
      <c r="N353">
        <v>0.41803148917229188</v>
      </c>
      <c r="O353">
        <v>0.40561694754654332</v>
      </c>
      <c r="P353">
        <v>0.97030237686082088</v>
      </c>
      <c r="Q353">
        <v>0.82030348428902877</v>
      </c>
      <c r="R353">
        <v>0.85328564040979982</v>
      </c>
      <c r="S353">
        <v>0.17969651571097131</v>
      </c>
      <c r="T353">
        <v>0.14671435959020027</v>
      </c>
      <c r="U353">
        <v>3.4536129761825358E-2</v>
      </c>
      <c r="V353">
        <v>2.7941579730466026E-2</v>
      </c>
    </row>
    <row r="354" spans="1:22" x14ac:dyDescent="0.25">
      <c r="A354" t="str">
        <f t="shared" si="6"/>
        <v>SvájcFémalapa. Gy.</v>
      </c>
      <c r="B354" t="s">
        <v>79</v>
      </c>
      <c r="C354">
        <v>15</v>
      </c>
      <c r="D354" s="267" t="s">
        <v>161</v>
      </c>
      <c r="E354" s="3" t="s">
        <v>2289</v>
      </c>
      <c r="F354" s="3" t="s">
        <v>1</v>
      </c>
      <c r="G354" s="3" t="s">
        <v>0</v>
      </c>
      <c r="H354">
        <v>3643.4345331135173</v>
      </c>
      <c r="I354">
        <v>5678.6653908820699</v>
      </c>
      <c r="J354">
        <v>1.5586022856377042</v>
      </c>
      <c r="K354">
        <v>1328.1980665073027</v>
      </c>
      <c r="L354">
        <v>1867.223529620461</v>
      </c>
      <c r="M354">
        <v>1.4058321395773503</v>
      </c>
      <c r="N354">
        <v>0.3645456105869106</v>
      </c>
      <c r="O354">
        <v>0.3288137970972127</v>
      </c>
      <c r="P354">
        <v>0.90198259846780093</v>
      </c>
      <c r="Q354">
        <v>0.57602911051999162</v>
      </c>
      <c r="R354">
        <v>0.77722130617166241</v>
      </c>
      <c r="S354">
        <v>0.42397088948000827</v>
      </c>
      <c r="T354">
        <v>0.22277869382833762</v>
      </c>
      <c r="U354">
        <v>7.404459307388098E-3</v>
      </c>
      <c r="V354">
        <v>1.2212589658199416E-2</v>
      </c>
    </row>
    <row r="355" spans="1:22" x14ac:dyDescent="0.25">
      <c r="A355" t="str">
        <f t="shared" si="6"/>
        <v>SvájcFémfeldolg.</v>
      </c>
      <c r="B355" t="s">
        <v>79</v>
      </c>
      <c r="C355">
        <v>16</v>
      </c>
      <c r="D355" s="267" t="s">
        <v>162</v>
      </c>
      <c r="E355" s="3" t="s">
        <v>1</v>
      </c>
      <c r="F355" s="3" t="s">
        <v>1</v>
      </c>
      <c r="G355" s="3" t="s">
        <v>136</v>
      </c>
      <c r="H355">
        <v>10262.533078681627</v>
      </c>
      <c r="I355">
        <v>20684.767793749845</v>
      </c>
      <c r="J355">
        <v>2.0155616196471358</v>
      </c>
      <c r="K355">
        <v>4665.5148536990873</v>
      </c>
      <c r="L355">
        <v>9863.8735900250322</v>
      </c>
      <c r="M355">
        <v>2.1142090207267024</v>
      </c>
      <c r="N355">
        <v>0.45461630358987759</v>
      </c>
      <c r="O355">
        <v>0.47686653717261074</v>
      </c>
      <c r="P355">
        <v>1.048942885257379</v>
      </c>
      <c r="Q355">
        <v>0.73570071431050954</v>
      </c>
      <c r="R355">
        <v>0.7456651036210683</v>
      </c>
      <c r="S355">
        <v>0.2642992856894904</v>
      </c>
      <c r="T355">
        <v>0.25433489637893164</v>
      </c>
      <c r="U355">
        <v>1.9333503867269283E-2</v>
      </c>
      <c r="V355">
        <v>2.1421709961145952E-2</v>
      </c>
    </row>
    <row r="356" spans="1:22" x14ac:dyDescent="0.25">
      <c r="A356" t="str">
        <f t="shared" si="6"/>
        <v>SvájcSzámítógép gy.</v>
      </c>
      <c r="B356" t="s">
        <v>79</v>
      </c>
      <c r="C356">
        <v>17</v>
      </c>
      <c r="D356" s="267" t="s">
        <v>163</v>
      </c>
      <c r="E356" s="3" t="s">
        <v>2289</v>
      </c>
      <c r="F356" s="3" t="s">
        <v>2289</v>
      </c>
      <c r="G356" s="3" t="s">
        <v>136</v>
      </c>
      <c r="H356">
        <v>20918.521836949021</v>
      </c>
      <c r="I356">
        <v>70747.843029989148</v>
      </c>
      <c r="J356">
        <v>3.3820670304258824</v>
      </c>
      <c r="K356">
        <v>7449.5765969611539</v>
      </c>
      <c r="L356">
        <v>26918.183737170071</v>
      </c>
      <c r="M356">
        <v>3.6133843832346915</v>
      </c>
      <c r="N356">
        <v>0.35612347062700866</v>
      </c>
      <c r="O356">
        <v>0.38048062787949283</v>
      </c>
      <c r="P356">
        <v>1.0683952596822661</v>
      </c>
      <c r="Q356">
        <v>0.39408052767767232</v>
      </c>
      <c r="R356">
        <v>0.41433543717208615</v>
      </c>
      <c r="S356">
        <v>0.60591947232232768</v>
      </c>
      <c r="T356">
        <v>0.58566456282791379</v>
      </c>
      <c r="U356">
        <v>3.9098628001583459E-2</v>
      </c>
      <c r="V356">
        <v>3.1086359864260574E-2</v>
      </c>
    </row>
    <row r="357" spans="1:22" x14ac:dyDescent="0.25">
      <c r="A357" t="str">
        <f t="shared" si="6"/>
        <v>SvájcVillamos b. gy.</v>
      </c>
      <c r="B357" t="s">
        <v>79</v>
      </c>
      <c r="C357">
        <v>18</v>
      </c>
      <c r="D357" s="267" t="s">
        <v>164</v>
      </c>
      <c r="E357" s="3" t="s">
        <v>2289</v>
      </c>
      <c r="F357" s="3" t="s">
        <v>2289</v>
      </c>
      <c r="G357" s="3" t="s">
        <v>136</v>
      </c>
      <c r="H357">
        <v>11203.093872082616</v>
      </c>
      <c r="I357">
        <v>22410.033208239664</v>
      </c>
      <c r="J357">
        <v>2.0003432501877016</v>
      </c>
      <c r="K357">
        <v>2793.4771085189718</v>
      </c>
      <c r="L357">
        <v>5758.8534492197814</v>
      </c>
      <c r="M357">
        <v>2.0615359372939248</v>
      </c>
      <c r="N357">
        <v>0.24934871923907875</v>
      </c>
      <c r="O357">
        <v>0.25697656918698275</v>
      </c>
      <c r="P357">
        <v>1.0305910933538436</v>
      </c>
      <c r="Q357">
        <v>0.442835268935443</v>
      </c>
      <c r="R357">
        <v>0.46528731311655902</v>
      </c>
      <c r="S357">
        <v>0.55716473106455688</v>
      </c>
      <c r="T357">
        <v>0.53471268688344098</v>
      </c>
      <c r="U357">
        <v>1.2821265371682352E-2</v>
      </c>
      <c r="V357">
        <v>1.2774869037067668E-2</v>
      </c>
    </row>
    <row r="358" spans="1:22" x14ac:dyDescent="0.25">
      <c r="A358" t="str">
        <f t="shared" si="6"/>
        <v>SvájcEgyéb gépgy.</v>
      </c>
      <c r="B358" t="s">
        <v>79</v>
      </c>
      <c r="C358">
        <v>19</v>
      </c>
      <c r="D358" s="267" t="s">
        <v>165</v>
      </c>
      <c r="E358" s="3" t="s">
        <v>2289</v>
      </c>
      <c r="F358" s="3" t="s">
        <v>2289</v>
      </c>
      <c r="G358" s="3" t="s">
        <v>136</v>
      </c>
      <c r="H358">
        <v>18078.107751630654</v>
      </c>
      <c r="I358">
        <v>32910.513778103639</v>
      </c>
      <c r="J358">
        <v>1.8204623089014997</v>
      </c>
      <c r="K358">
        <v>6451.65096465845</v>
      </c>
      <c r="L358">
        <v>12496.420743518274</v>
      </c>
      <c r="M358">
        <v>1.9369337882617204</v>
      </c>
      <c r="N358">
        <v>0.35687645262964579</v>
      </c>
      <c r="O358">
        <v>0.37970907497143119</v>
      </c>
      <c r="P358">
        <v>1.0639790666308835</v>
      </c>
      <c r="Q358">
        <v>0.20332673802588622</v>
      </c>
      <c r="R358">
        <v>0.21231123465256063</v>
      </c>
      <c r="S358">
        <v>0.79667326197411381</v>
      </c>
      <c r="T358">
        <v>0.78768876534743937</v>
      </c>
      <c r="U358">
        <v>2.9182007574761686E-2</v>
      </c>
      <c r="V358">
        <v>3.623429926682914E-2</v>
      </c>
    </row>
    <row r="359" spans="1:22" x14ac:dyDescent="0.25">
      <c r="A359" t="str">
        <f t="shared" si="6"/>
        <v>SvájcKözúti jármű gy.</v>
      </c>
      <c r="B359" t="s">
        <v>79</v>
      </c>
      <c r="C359">
        <v>20</v>
      </c>
      <c r="D359" s="267" t="s">
        <v>166</v>
      </c>
      <c r="E359" s="3" t="s">
        <v>2289</v>
      </c>
      <c r="F359" s="3" t="s">
        <v>2289</v>
      </c>
      <c r="G359" s="3" t="s">
        <v>136</v>
      </c>
      <c r="H359">
        <v>814.95445862041288</v>
      </c>
      <c r="I359">
        <v>2152.4837638151375</v>
      </c>
      <c r="J359">
        <v>2.6412319621625815</v>
      </c>
      <c r="K359">
        <v>272.11135953198624</v>
      </c>
      <c r="L359">
        <v>838.84409578232805</v>
      </c>
      <c r="M359">
        <v>3.0827235482748132</v>
      </c>
      <c r="N359">
        <v>0.33389762661416333</v>
      </c>
      <c r="O359">
        <v>0.38970983655436797</v>
      </c>
      <c r="P359">
        <v>1.1671536587610989</v>
      </c>
      <c r="Q359">
        <v>7.3979229931650473E-2</v>
      </c>
      <c r="R359">
        <v>0.10564661157317209</v>
      </c>
      <c r="S359">
        <v>0.9260207700683496</v>
      </c>
      <c r="T359">
        <v>0.89435338842682799</v>
      </c>
      <c r="U359">
        <v>0.34692785937958287</v>
      </c>
      <c r="V359">
        <v>0.32947895489845314</v>
      </c>
    </row>
    <row r="360" spans="1:22" x14ac:dyDescent="0.25">
      <c r="A360" t="str">
        <f t="shared" si="6"/>
        <v>SvájcEgyéb jármű gy.</v>
      </c>
      <c r="B360" t="s">
        <v>79</v>
      </c>
      <c r="C360">
        <v>21</v>
      </c>
      <c r="D360" s="267" t="s">
        <v>167</v>
      </c>
      <c r="E360" s="3" t="s">
        <v>2289</v>
      </c>
      <c r="F360" s="3" t="s">
        <v>2289</v>
      </c>
      <c r="G360" s="3" t="s">
        <v>136</v>
      </c>
      <c r="H360">
        <v>1232.1523442578875</v>
      </c>
      <c r="I360">
        <v>5708.2753264120365</v>
      </c>
      <c r="J360">
        <v>4.6327674926026061</v>
      </c>
      <c r="K360">
        <v>313.50519291754966</v>
      </c>
      <c r="L360">
        <v>2195.0761459990999</v>
      </c>
      <c r="M360">
        <v>7.0017218074483196</v>
      </c>
      <c r="N360">
        <v>0.25443703806477808</v>
      </c>
      <c r="O360">
        <v>0.38454279453595058</v>
      </c>
      <c r="P360">
        <v>1.5113475516801465</v>
      </c>
      <c r="Q360">
        <v>0.15638509830145242</v>
      </c>
      <c r="R360">
        <v>0.17080355728476498</v>
      </c>
      <c r="S360">
        <v>0.84361490169854747</v>
      </c>
      <c r="T360">
        <v>0.82919644271523496</v>
      </c>
      <c r="U360">
        <v>0.21490384066073376</v>
      </c>
      <c r="V360">
        <v>0.15802005267951696</v>
      </c>
    </row>
    <row r="361" spans="1:22" x14ac:dyDescent="0.25">
      <c r="A361" t="str">
        <f t="shared" si="6"/>
        <v>SvájcBútorgy.</v>
      </c>
      <c r="B361" t="s">
        <v>79</v>
      </c>
      <c r="C361">
        <v>22</v>
      </c>
      <c r="D361" s="267" t="s">
        <v>168</v>
      </c>
      <c r="E361" s="3" t="s">
        <v>2289</v>
      </c>
      <c r="F361" s="3" t="s">
        <v>2289</v>
      </c>
      <c r="G361" s="3" t="s">
        <v>136</v>
      </c>
      <c r="H361">
        <v>4918.3734336026773</v>
      </c>
      <c r="I361">
        <v>12007.799803812355</v>
      </c>
      <c r="J361">
        <v>2.4414168557788258</v>
      </c>
      <c r="K361">
        <v>2184.5729738924902</v>
      </c>
      <c r="L361">
        <v>4989.2646054977486</v>
      </c>
      <c r="M361">
        <v>2.2838626427790305</v>
      </c>
      <c r="N361">
        <v>0.44416573962589584</v>
      </c>
      <c r="O361">
        <v>0.41550198096354901</v>
      </c>
      <c r="P361">
        <v>0.93546607469885179</v>
      </c>
      <c r="Q361">
        <v>0.11065609804213643</v>
      </c>
      <c r="R361">
        <v>0.1226291497669931</v>
      </c>
      <c r="S361">
        <v>0.88934390195786361</v>
      </c>
      <c r="T361">
        <v>0.87737085023300687</v>
      </c>
      <c r="U361">
        <v>0.26376206275498754</v>
      </c>
      <c r="V361">
        <v>0.18294798180068028</v>
      </c>
    </row>
    <row r="362" spans="1:22" x14ac:dyDescent="0.25">
      <c r="A362" t="str">
        <f t="shared" si="6"/>
        <v>SvájcGépjavítás</v>
      </c>
      <c r="B362" t="s">
        <v>79</v>
      </c>
      <c r="C362">
        <v>23</v>
      </c>
      <c r="D362" s="267" t="s">
        <v>169</v>
      </c>
      <c r="E362" s="3" t="s">
        <v>1</v>
      </c>
      <c r="F362" s="3" t="s">
        <v>1</v>
      </c>
      <c r="G362" s="3" t="s">
        <v>136</v>
      </c>
      <c r="H362">
        <v>2925.2964849649352</v>
      </c>
      <c r="I362">
        <v>4950.8452007427895</v>
      </c>
      <c r="J362">
        <v>1.6924251015883383</v>
      </c>
      <c r="K362">
        <v>1012.815134044673</v>
      </c>
      <c r="L362">
        <v>1871.0085348075518</v>
      </c>
      <c r="M362">
        <v>1.8473346930902257</v>
      </c>
      <c r="N362">
        <v>0.34622648994733035</v>
      </c>
      <c r="O362">
        <v>0.37791699375428645</v>
      </c>
      <c r="P362">
        <v>1.0915311356210122</v>
      </c>
      <c r="Q362">
        <v>0.93978692157314259</v>
      </c>
      <c r="R362">
        <v>0.93187714815419054</v>
      </c>
      <c r="S362">
        <v>6.0213078426857393E-2</v>
      </c>
      <c r="T362">
        <v>6.8122851845809393E-2</v>
      </c>
      <c r="U362">
        <v>1.9226155910875339E-2</v>
      </c>
      <c r="V362">
        <v>1.4629785947223369E-2</v>
      </c>
    </row>
    <row r="363" spans="1:22" x14ac:dyDescent="0.25">
      <c r="A363" t="str">
        <f t="shared" si="6"/>
        <v>SvájcVillamosene., gáz, gőzellátás</v>
      </c>
      <c r="B363" t="s">
        <v>79</v>
      </c>
      <c r="C363">
        <v>24</v>
      </c>
      <c r="D363" s="267" t="s">
        <v>170</v>
      </c>
      <c r="E363" s="3" t="s">
        <v>1</v>
      </c>
      <c r="F363" s="3" t="s">
        <v>1</v>
      </c>
      <c r="G363" s="3" t="s">
        <v>136</v>
      </c>
      <c r="H363">
        <v>19013.219620049931</v>
      </c>
      <c r="I363">
        <v>45692.376203749758</v>
      </c>
      <c r="J363">
        <v>2.4031898393245279</v>
      </c>
      <c r="K363">
        <v>6350.7806293952563</v>
      </c>
      <c r="L363">
        <v>8924.5784181608851</v>
      </c>
      <c r="M363">
        <v>1.4052726647260552</v>
      </c>
      <c r="N363">
        <v>0.33401921170143084</v>
      </c>
      <c r="O363">
        <v>0.19531876342707008</v>
      </c>
      <c r="P363">
        <v>0.58475308181272911</v>
      </c>
      <c r="Q363">
        <v>0.74271146668533428</v>
      </c>
      <c r="R363">
        <v>0.7561295310073628</v>
      </c>
      <c r="S363">
        <v>0.25728853331466567</v>
      </c>
      <c r="T363">
        <v>0.24387046899263723</v>
      </c>
      <c r="U363">
        <v>0.12040357214867463</v>
      </c>
      <c r="V363">
        <v>8.6950868818365196E-2</v>
      </c>
    </row>
    <row r="364" spans="1:22" x14ac:dyDescent="0.25">
      <c r="A364" t="str">
        <f t="shared" si="6"/>
        <v>SvájcVízellátás</v>
      </c>
      <c r="B364" t="s">
        <v>79</v>
      </c>
      <c r="C364">
        <v>25</v>
      </c>
      <c r="D364" s="267" t="s">
        <v>171</v>
      </c>
      <c r="E364" s="3" t="s">
        <v>1</v>
      </c>
      <c r="F364" s="3" t="s">
        <v>1</v>
      </c>
      <c r="G364" s="3" t="s">
        <v>136</v>
      </c>
      <c r="H364">
        <v>2314.9704018757902</v>
      </c>
      <c r="I364">
        <v>5988.8877435085833</v>
      </c>
      <c r="J364">
        <v>2.5870256218636167</v>
      </c>
      <c r="K364">
        <v>1017.8909335404837</v>
      </c>
      <c r="L364">
        <v>2039.2488428983268</v>
      </c>
      <c r="M364">
        <v>2.0034060386070052</v>
      </c>
      <c r="N364">
        <v>0.43969932951008789</v>
      </c>
      <c r="O364">
        <v>0.34050543777660375</v>
      </c>
      <c r="P364">
        <v>0.77440517854779134</v>
      </c>
      <c r="Q364">
        <v>0.60307799789952166</v>
      </c>
      <c r="R364">
        <v>0.63751323505933377</v>
      </c>
      <c r="S364">
        <v>0.39692200210047845</v>
      </c>
      <c r="T364">
        <v>0.36248676494066623</v>
      </c>
      <c r="U364">
        <v>0.1287953038763277</v>
      </c>
      <c r="V364">
        <v>0.12382569974365176</v>
      </c>
    </row>
    <row r="365" spans="1:22" x14ac:dyDescent="0.25">
      <c r="A365" t="str">
        <f t="shared" si="6"/>
        <v>SvájcSzennyvíz k.</v>
      </c>
      <c r="B365" t="s">
        <v>79</v>
      </c>
      <c r="C365">
        <v>26</v>
      </c>
      <c r="D365" s="267" t="s">
        <v>172</v>
      </c>
      <c r="E365" s="3" t="s">
        <v>1</v>
      </c>
      <c r="F365" s="3" t="s">
        <v>1</v>
      </c>
      <c r="G365" s="3" t="s">
        <v>136</v>
      </c>
      <c r="H365">
        <v>2</v>
      </c>
      <c r="I365">
        <v>2</v>
      </c>
      <c r="J365">
        <v>1</v>
      </c>
      <c r="K365">
        <v>1</v>
      </c>
      <c r="L365">
        <v>1</v>
      </c>
      <c r="M365">
        <v>1</v>
      </c>
      <c r="N365">
        <v>0.5</v>
      </c>
      <c r="O365">
        <v>0.5</v>
      </c>
      <c r="P365">
        <v>1</v>
      </c>
      <c r="Q365">
        <v>0.83654300930821901</v>
      </c>
      <c r="R365">
        <v>0.80121887681157888</v>
      </c>
      <c r="S365">
        <v>0.16345699069178091</v>
      </c>
      <c r="T365">
        <v>0.19878112318842114</v>
      </c>
      <c r="U365">
        <v>0.10986373281648461</v>
      </c>
      <c r="V365">
        <v>0.15070960633583999</v>
      </c>
    </row>
    <row r="366" spans="1:22" x14ac:dyDescent="0.25">
      <c r="A366" t="str">
        <f t="shared" si="6"/>
        <v>SvájcÉpítőipar</v>
      </c>
      <c r="B366" t="s">
        <v>79</v>
      </c>
      <c r="C366">
        <v>27</v>
      </c>
      <c r="D366" s="267" t="s">
        <v>139</v>
      </c>
      <c r="E366" s="3" t="s">
        <v>2289</v>
      </c>
      <c r="F366" s="3" t="s">
        <v>2289</v>
      </c>
      <c r="G366" s="3" t="s">
        <v>136</v>
      </c>
      <c r="H366">
        <v>28261.822277606232</v>
      </c>
      <c r="I366">
        <v>84138.742429154881</v>
      </c>
      <c r="J366">
        <v>2.9771166771444793</v>
      </c>
      <c r="K366">
        <v>12690.866732552786</v>
      </c>
      <c r="L366">
        <v>36385.659828599171</v>
      </c>
      <c r="M366">
        <v>2.8670744556215304</v>
      </c>
      <c r="N366">
        <v>0.44904630026665421</v>
      </c>
      <c r="O366">
        <v>0.43244834398655324</v>
      </c>
      <c r="P366">
        <v>0.96303731648552782</v>
      </c>
      <c r="Q366">
        <v>0.26887536518996252</v>
      </c>
      <c r="R366">
        <v>0.32148405563922589</v>
      </c>
      <c r="S366">
        <v>0.73112463481003742</v>
      </c>
      <c r="T366">
        <v>0.67851594436077411</v>
      </c>
      <c r="U366">
        <v>4.224246833735848E-2</v>
      </c>
      <c r="V366">
        <v>3.9970323994992688E-2</v>
      </c>
    </row>
    <row r="367" spans="1:22" x14ac:dyDescent="0.25">
      <c r="A367" t="str">
        <f t="shared" si="6"/>
        <v>SvájcGépj. Ker. jav.</v>
      </c>
      <c r="B367" t="s">
        <v>79</v>
      </c>
      <c r="C367">
        <v>28</v>
      </c>
      <c r="D367" s="267" t="s">
        <v>173</v>
      </c>
      <c r="E367" s="3" t="s">
        <v>2289</v>
      </c>
      <c r="F367" s="3" t="s">
        <v>2289</v>
      </c>
      <c r="G367" s="3" t="s">
        <v>136</v>
      </c>
      <c r="H367">
        <v>6118.3703934147989</v>
      </c>
      <c r="I367">
        <v>14030.319969125972</v>
      </c>
      <c r="J367">
        <v>2.2931465516090368</v>
      </c>
      <c r="K367">
        <v>2973.7021744257704</v>
      </c>
      <c r="L367">
        <v>7727.5223867354189</v>
      </c>
      <c r="M367">
        <v>2.5986201487133203</v>
      </c>
      <c r="N367">
        <v>0.48602846562319363</v>
      </c>
      <c r="O367">
        <v>0.55077306887797295</v>
      </c>
      <c r="P367">
        <v>1.1332115458952856</v>
      </c>
      <c r="Q367">
        <v>0.37182111203091117</v>
      </c>
      <c r="R367">
        <v>0.41772577534285921</v>
      </c>
      <c r="S367">
        <v>0.62817888796908883</v>
      </c>
      <c r="T367">
        <v>0.58227422465714063</v>
      </c>
      <c r="U367">
        <v>0.49018320631318352</v>
      </c>
      <c r="V367">
        <v>0.46356955139490463</v>
      </c>
    </row>
    <row r="368" spans="1:22" x14ac:dyDescent="0.25">
      <c r="A368" t="str">
        <f t="shared" si="6"/>
        <v>SvájcNagyker.</v>
      </c>
      <c r="B368" t="s">
        <v>79</v>
      </c>
      <c r="C368">
        <v>29</v>
      </c>
      <c r="D368" s="267" t="s">
        <v>174</v>
      </c>
      <c r="E368" s="3" t="s">
        <v>2289</v>
      </c>
      <c r="F368" s="3" t="s">
        <v>2289</v>
      </c>
      <c r="G368" s="3" t="s">
        <v>136</v>
      </c>
      <c r="H368">
        <v>47166.677671775193</v>
      </c>
      <c r="I368">
        <v>133902.86850892927</v>
      </c>
      <c r="J368">
        <v>2.8389294120043038</v>
      </c>
      <c r="K368">
        <v>20000.476597711004</v>
      </c>
      <c r="L368">
        <v>66571.783761607672</v>
      </c>
      <c r="M368">
        <v>3.3285098700711271</v>
      </c>
      <c r="N368">
        <v>0.4240382741581013</v>
      </c>
      <c r="O368">
        <v>0.49716473218920143</v>
      </c>
      <c r="P368">
        <v>1.1724524942383743</v>
      </c>
      <c r="Q368">
        <v>0.45452680169308274</v>
      </c>
      <c r="R368">
        <v>0.45648189327259309</v>
      </c>
      <c r="S368">
        <v>0.54547319830691732</v>
      </c>
      <c r="T368">
        <v>0.54351810672740708</v>
      </c>
      <c r="U368">
        <v>0.1407394791936652</v>
      </c>
      <c r="V368">
        <v>0.1305855310772604</v>
      </c>
    </row>
    <row r="369" spans="1:22" x14ac:dyDescent="0.25">
      <c r="A369" t="str">
        <f t="shared" si="6"/>
        <v>SvájcKisker.</v>
      </c>
      <c r="B369" t="s">
        <v>79</v>
      </c>
      <c r="C369">
        <v>30</v>
      </c>
      <c r="D369" s="267" t="s">
        <v>175</v>
      </c>
      <c r="E369" s="3" t="s">
        <v>135</v>
      </c>
      <c r="F369" s="3" t="s">
        <v>135</v>
      </c>
      <c r="G369" s="3" t="s">
        <v>136</v>
      </c>
      <c r="H369">
        <v>19432.836109339878</v>
      </c>
      <c r="I369">
        <v>43392.693734805354</v>
      </c>
      <c r="J369">
        <v>2.2329573249449579</v>
      </c>
      <c r="K369">
        <v>12480.62443584287</v>
      </c>
      <c r="L369">
        <v>27336.577092808882</v>
      </c>
      <c r="M369">
        <v>2.1903212642391097</v>
      </c>
      <c r="N369">
        <v>0.64224410506114382</v>
      </c>
      <c r="O369">
        <v>0.62998110372857918</v>
      </c>
      <c r="P369">
        <v>0.98090601184825643</v>
      </c>
      <c r="Q369">
        <v>0.26522020140084451</v>
      </c>
      <c r="R369">
        <v>0.27541906183997</v>
      </c>
      <c r="S369">
        <v>0.73477979859915554</v>
      </c>
      <c r="T369">
        <v>0.72458093816003</v>
      </c>
      <c r="U369">
        <v>0.61647156697702932</v>
      </c>
      <c r="V369">
        <v>0.60611287272305903</v>
      </c>
    </row>
    <row r="370" spans="1:22" x14ac:dyDescent="0.25">
      <c r="A370" t="str">
        <f t="shared" si="6"/>
        <v>SvájcSzf. Szállítás</v>
      </c>
      <c r="B370" t="s">
        <v>79</v>
      </c>
      <c r="C370">
        <v>31</v>
      </c>
      <c r="D370" s="267" t="s">
        <v>176</v>
      </c>
      <c r="E370" s="3" t="s">
        <v>2289</v>
      </c>
      <c r="F370" s="3" t="s">
        <v>2289</v>
      </c>
      <c r="G370" s="3" t="s">
        <v>136</v>
      </c>
      <c r="H370">
        <v>12745.783533158559</v>
      </c>
      <c r="I370">
        <v>43977.959455108401</v>
      </c>
      <c r="J370">
        <v>3.4503927781841224</v>
      </c>
      <c r="K370">
        <v>5636.8515163677039</v>
      </c>
      <c r="L370">
        <v>16063.463464532368</v>
      </c>
      <c r="M370">
        <v>2.8497226541960439</v>
      </c>
      <c r="N370">
        <v>0.44225225555598496</v>
      </c>
      <c r="O370">
        <v>0.36526168252370939</v>
      </c>
      <c r="P370">
        <v>0.82591253732446079</v>
      </c>
      <c r="Q370">
        <v>0.53622620362192353</v>
      </c>
      <c r="R370">
        <v>0.58445311758756624</v>
      </c>
      <c r="S370">
        <v>0.46377379637807642</v>
      </c>
      <c r="T370">
        <v>0.41554688241243376</v>
      </c>
      <c r="U370">
        <v>0.17515865161965602</v>
      </c>
      <c r="V370">
        <v>0.18611392951870048</v>
      </c>
    </row>
    <row r="371" spans="1:22" x14ac:dyDescent="0.25">
      <c r="A371" t="str">
        <f t="shared" si="6"/>
        <v>SvájcVízi szállítás</v>
      </c>
      <c r="B371" t="s">
        <v>79</v>
      </c>
      <c r="C371">
        <v>32</v>
      </c>
      <c r="D371" s="267" t="s">
        <v>140</v>
      </c>
      <c r="E371" s="3" t="s">
        <v>2289</v>
      </c>
      <c r="F371" s="3" t="s">
        <v>2289</v>
      </c>
      <c r="G371" s="3" t="s">
        <v>136</v>
      </c>
      <c r="H371">
        <v>328.97931703089137</v>
      </c>
      <c r="I371">
        <v>1100.5075757638288</v>
      </c>
      <c r="J371">
        <v>3.3452181301126918</v>
      </c>
      <c r="K371">
        <v>100.51243744214216</v>
      </c>
      <c r="L371">
        <v>419.5343528917769</v>
      </c>
      <c r="M371">
        <v>4.1739546226134738</v>
      </c>
      <c r="N371">
        <v>0.30552813577852972</v>
      </c>
      <c r="O371">
        <v>0.38121895944295603</v>
      </c>
      <c r="P371">
        <v>1.2477376542476364</v>
      </c>
      <c r="Q371">
        <v>0.53954686032125621</v>
      </c>
      <c r="R371">
        <v>0.58102176722140852</v>
      </c>
      <c r="S371">
        <v>0.46045313967874385</v>
      </c>
      <c r="T371">
        <v>0.41897823277859153</v>
      </c>
      <c r="U371">
        <v>0.18278140820247862</v>
      </c>
      <c r="V371">
        <v>0.19312108512669629</v>
      </c>
    </row>
    <row r="372" spans="1:22" x14ac:dyDescent="0.25">
      <c r="A372" t="str">
        <f t="shared" si="6"/>
        <v>SvájcLégi szállítás</v>
      </c>
      <c r="B372" t="s">
        <v>79</v>
      </c>
      <c r="C372">
        <v>33</v>
      </c>
      <c r="D372" s="267" t="s">
        <v>141</v>
      </c>
      <c r="E372" s="3" t="s">
        <v>2289</v>
      </c>
      <c r="F372" s="3" t="s">
        <v>2289</v>
      </c>
      <c r="G372" s="3" t="s">
        <v>136</v>
      </c>
      <c r="H372">
        <v>5496.7359720463573</v>
      </c>
      <c r="I372">
        <v>14016.182887442816</v>
      </c>
      <c r="J372">
        <v>2.5499101573592204</v>
      </c>
      <c r="K372">
        <v>848.76441114107149</v>
      </c>
      <c r="L372">
        <v>2363.1512925084767</v>
      </c>
      <c r="M372">
        <v>2.7842252355179178</v>
      </c>
      <c r="N372">
        <v>0.15441243957458783</v>
      </c>
      <c r="O372">
        <v>0.16860163080674687</v>
      </c>
      <c r="P372">
        <v>1.0918915035035441</v>
      </c>
      <c r="Q372">
        <v>0.57516911312158048</v>
      </c>
      <c r="R372">
        <v>0.57837486206799926</v>
      </c>
      <c r="S372">
        <v>0.42483088687841958</v>
      </c>
      <c r="T372">
        <v>0.42162513793200068</v>
      </c>
      <c r="U372">
        <v>0.19011024252292902</v>
      </c>
      <c r="V372">
        <v>0.18818719062448422</v>
      </c>
    </row>
    <row r="373" spans="1:22" x14ac:dyDescent="0.25">
      <c r="A373" t="str">
        <f t="shared" si="6"/>
        <v>SvájcRaktározás</v>
      </c>
      <c r="B373" t="s">
        <v>79</v>
      </c>
      <c r="C373">
        <v>34</v>
      </c>
      <c r="D373" s="267" t="s">
        <v>177</v>
      </c>
      <c r="E373" s="3" t="s">
        <v>1</v>
      </c>
      <c r="F373" s="3" t="s">
        <v>1</v>
      </c>
      <c r="G373" s="3" t="s">
        <v>136</v>
      </c>
      <c r="H373">
        <v>4839.3844785637739</v>
      </c>
      <c r="I373">
        <v>18112.03848675446</v>
      </c>
      <c r="J373">
        <v>3.7426326771477614</v>
      </c>
      <c r="K373">
        <v>1824.5006330696872</v>
      </c>
      <c r="L373">
        <v>5491.9407238226158</v>
      </c>
      <c r="M373">
        <v>3.0101062308663229</v>
      </c>
      <c r="N373">
        <v>0.3770108866429972</v>
      </c>
      <c r="O373">
        <v>0.30322046454566309</v>
      </c>
      <c r="P373">
        <v>0.80427508936311309</v>
      </c>
      <c r="Q373">
        <v>0.78349822888483123</v>
      </c>
      <c r="R373">
        <v>0.86577372079951243</v>
      </c>
      <c r="S373">
        <v>0.21650177111516877</v>
      </c>
      <c r="T373">
        <v>0.13422627920048757</v>
      </c>
      <c r="U373">
        <v>5.5434896713254189E-2</v>
      </c>
      <c r="V373">
        <v>4.3271812718310973E-2</v>
      </c>
    </row>
    <row r="374" spans="1:22" x14ac:dyDescent="0.25">
      <c r="A374" t="str">
        <f t="shared" si="6"/>
        <v>SvájcPostai tev.</v>
      </c>
      <c r="B374" t="s">
        <v>79</v>
      </c>
      <c r="C374">
        <v>35</v>
      </c>
      <c r="D374" s="267" t="s">
        <v>178</v>
      </c>
      <c r="E374" s="3" t="s">
        <v>1</v>
      </c>
      <c r="F374" s="3" t="s">
        <v>1</v>
      </c>
      <c r="G374" s="3" t="s">
        <v>136</v>
      </c>
      <c r="H374">
        <v>3948.2651118041349</v>
      </c>
      <c r="I374">
        <v>6232.756093251699</v>
      </c>
      <c r="J374">
        <v>1.5786062781391295</v>
      </c>
      <c r="K374">
        <v>2115.4037320982407</v>
      </c>
      <c r="L374">
        <v>3563.1423147712708</v>
      </c>
      <c r="M374">
        <v>1.6843793270786365</v>
      </c>
      <c r="N374">
        <v>0.53578056999612678</v>
      </c>
      <c r="O374">
        <v>0.57168004995881994</v>
      </c>
      <c r="P374">
        <v>1.0670040721389966</v>
      </c>
      <c r="Q374">
        <v>0.82382174235711325</v>
      </c>
      <c r="R374">
        <v>0.85887702225950624</v>
      </c>
      <c r="S374">
        <v>0.17617825764288692</v>
      </c>
      <c r="T374">
        <v>0.14112297774049379</v>
      </c>
      <c r="U374">
        <v>6.2118303381570372E-2</v>
      </c>
      <c r="V374">
        <v>4.8544305178912964E-2</v>
      </c>
    </row>
    <row r="375" spans="1:22" x14ac:dyDescent="0.25">
      <c r="A375" t="str">
        <f t="shared" si="6"/>
        <v>SvájcVendéglátás</v>
      </c>
      <c r="B375" t="s">
        <v>79</v>
      </c>
      <c r="C375">
        <v>36</v>
      </c>
      <c r="D375" s="267" t="s">
        <v>179</v>
      </c>
      <c r="E375" s="3" t="s">
        <v>135</v>
      </c>
      <c r="F375" s="3" t="s">
        <v>135</v>
      </c>
      <c r="G375" s="3" t="s">
        <v>136</v>
      </c>
      <c r="H375">
        <v>13032.387726523411</v>
      </c>
      <c r="I375">
        <v>25194.997825966821</v>
      </c>
      <c r="J375">
        <v>1.9332603015401515</v>
      </c>
      <c r="K375">
        <v>6128.7657653821352</v>
      </c>
      <c r="L375">
        <v>12034.970767875808</v>
      </c>
      <c r="M375">
        <v>1.963685875523979</v>
      </c>
      <c r="N375">
        <v>0.47027190212495906</v>
      </c>
      <c r="O375">
        <v>0.47767302267722994</v>
      </c>
      <c r="P375">
        <v>1.0157379603561862</v>
      </c>
      <c r="Q375">
        <v>5.7311203065236439E-2</v>
      </c>
      <c r="R375">
        <v>7.4917585067984627E-2</v>
      </c>
      <c r="S375">
        <v>0.94268879693476348</v>
      </c>
      <c r="T375">
        <v>0.92508241493201537</v>
      </c>
      <c r="U375">
        <v>0.74107864199188278</v>
      </c>
      <c r="V375">
        <v>0.73047349435871722</v>
      </c>
    </row>
    <row r="376" spans="1:22" x14ac:dyDescent="0.25">
      <c r="A376" t="str">
        <f t="shared" si="6"/>
        <v>SvájcKiadói tev.</v>
      </c>
      <c r="B376" t="s">
        <v>79</v>
      </c>
      <c r="C376">
        <v>37</v>
      </c>
      <c r="D376" s="267" t="s">
        <v>180</v>
      </c>
      <c r="E376" s="3" t="s">
        <v>1</v>
      </c>
      <c r="F376" s="3" t="s">
        <v>1</v>
      </c>
      <c r="G376" s="3" t="s">
        <v>136</v>
      </c>
      <c r="H376">
        <v>5892.0739676235389</v>
      </c>
      <c r="I376">
        <v>9971.0566394156303</v>
      </c>
      <c r="J376">
        <v>1.6922830049666324</v>
      </c>
      <c r="K376">
        <v>2166.3383414663081</v>
      </c>
      <c r="L376">
        <v>3850.8713967257527</v>
      </c>
      <c r="M376">
        <v>1.7775946273098095</v>
      </c>
      <c r="N376">
        <v>0.36766991612294053</v>
      </c>
      <c r="O376">
        <v>0.38620494657539517</v>
      </c>
      <c r="P376">
        <v>1.0504121486139131</v>
      </c>
      <c r="Q376">
        <v>0.71303206405791097</v>
      </c>
      <c r="R376">
        <v>0.69455281611768371</v>
      </c>
      <c r="S376">
        <v>0.28696793594208897</v>
      </c>
      <c r="T376">
        <v>0.30544718388231629</v>
      </c>
      <c r="U376">
        <v>0.21211062260758315</v>
      </c>
      <c r="V376">
        <v>0.21928813831246602</v>
      </c>
    </row>
    <row r="377" spans="1:22" x14ac:dyDescent="0.25">
      <c r="A377" t="str">
        <f t="shared" si="6"/>
        <v>SvájcMűsorszolgáltatás</v>
      </c>
      <c r="B377" t="s">
        <v>79</v>
      </c>
      <c r="C377">
        <v>38</v>
      </c>
      <c r="D377" s="267" t="s">
        <v>181</v>
      </c>
      <c r="E377" s="3" t="s">
        <v>2289</v>
      </c>
      <c r="F377" s="3" t="s">
        <v>2289</v>
      </c>
      <c r="G377" s="3" t="s">
        <v>136</v>
      </c>
      <c r="H377">
        <v>2</v>
      </c>
      <c r="I377">
        <v>2</v>
      </c>
      <c r="J377">
        <v>1</v>
      </c>
      <c r="K377">
        <v>1</v>
      </c>
      <c r="L377">
        <v>1</v>
      </c>
      <c r="M377">
        <v>1</v>
      </c>
      <c r="N377">
        <v>0.5</v>
      </c>
      <c r="O377">
        <v>0.5</v>
      </c>
      <c r="P377">
        <v>1</v>
      </c>
      <c r="Q377">
        <v>0.30281926102990864</v>
      </c>
      <c r="R377">
        <v>0.47666570600870806</v>
      </c>
      <c r="S377">
        <v>0.69718073897009136</v>
      </c>
      <c r="T377">
        <v>0.52333429399129205</v>
      </c>
      <c r="U377">
        <v>0.51852992390147445</v>
      </c>
      <c r="V377">
        <v>0.37549769235060454</v>
      </c>
    </row>
    <row r="378" spans="1:22" x14ac:dyDescent="0.25">
      <c r="A378" t="str">
        <f t="shared" si="6"/>
        <v>SvájcTávközlés</v>
      </c>
      <c r="B378" t="s">
        <v>79</v>
      </c>
      <c r="C378">
        <v>39</v>
      </c>
      <c r="D378" s="267" t="s">
        <v>142</v>
      </c>
      <c r="E378" s="3" t="s">
        <v>2289</v>
      </c>
      <c r="F378" s="3" t="s">
        <v>2289</v>
      </c>
      <c r="G378" s="3" t="s">
        <v>136</v>
      </c>
      <c r="H378">
        <v>8619.3301480748232</v>
      </c>
      <c r="I378">
        <v>18548.006760509903</v>
      </c>
      <c r="J378">
        <v>2.1519081462093324</v>
      </c>
      <c r="K378">
        <v>3842.6693655297181</v>
      </c>
      <c r="L378">
        <v>8457.4873094890918</v>
      </c>
      <c r="M378">
        <v>2.2009406756033028</v>
      </c>
      <c r="N378">
        <v>0.44581995346680164</v>
      </c>
      <c r="O378">
        <v>0.45597823090596001</v>
      </c>
      <c r="P378">
        <v>1.0227856051757334</v>
      </c>
      <c r="Q378">
        <v>0.54635726093133608</v>
      </c>
      <c r="R378">
        <v>0.52912002134123237</v>
      </c>
      <c r="S378">
        <v>0.45364273906866409</v>
      </c>
      <c r="T378">
        <v>0.47087997865876752</v>
      </c>
      <c r="U378">
        <v>0.41017678399333657</v>
      </c>
      <c r="V378">
        <v>0.4191673932522082</v>
      </c>
    </row>
    <row r="379" spans="1:22" x14ac:dyDescent="0.25">
      <c r="A379" t="str">
        <f t="shared" si="6"/>
        <v>SvájcInfotech.</v>
      </c>
      <c r="B379" t="s">
        <v>79</v>
      </c>
      <c r="C379">
        <v>40</v>
      </c>
      <c r="D379" s="267" t="s">
        <v>182</v>
      </c>
      <c r="E379" s="3" t="s">
        <v>2289</v>
      </c>
      <c r="F379" s="3" t="s">
        <v>2289</v>
      </c>
      <c r="G379" s="3" t="s">
        <v>136</v>
      </c>
      <c r="H379">
        <v>9336.3545551374755</v>
      </c>
      <c r="I379">
        <v>30136.177265227841</v>
      </c>
      <c r="J379">
        <v>3.2278312790343784</v>
      </c>
      <c r="K379">
        <v>5088.9926184432625</v>
      </c>
      <c r="L379">
        <v>15203.036795772878</v>
      </c>
      <c r="M379">
        <v>2.9874354190797647</v>
      </c>
      <c r="N379">
        <v>0.54507276779061098</v>
      </c>
      <c r="O379">
        <v>0.50447794562566051</v>
      </c>
      <c r="P379">
        <v>0.92552403171874309</v>
      </c>
      <c r="Q379">
        <v>0.41942726621237664</v>
      </c>
      <c r="R379">
        <v>0.44828581450241745</v>
      </c>
      <c r="S379">
        <v>0.5805727337876232</v>
      </c>
      <c r="T379">
        <v>0.55171418549758267</v>
      </c>
      <c r="U379">
        <v>7.5784203340337588E-3</v>
      </c>
      <c r="V379">
        <v>6.2001473436625347E-3</v>
      </c>
    </row>
    <row r="380" spans="1:22" x14ac:dyDescent="0.25">
      <c r="A380" t="str">
        <f t="shared" si="6"/>
        <v>SvájcPénzügyi tev.</v>
      </c>
      <c r="B380" t="s">
        <v>79</v>
      </c>
      <c r="C380">
        <v>41</v>
      </c>
      <c r="D380" s="267" t="s">
        <v>183</v>
      </c>
      <c r="E380" s="3" t="s">
        <v>2289</v>
      </c>
      <c r="F380" s="3" t="s">
        <v>2289</v>
      </c>
      <c r="G380" s="3" t="s">
        <v>136</v>
      </c>
      <c r="H380">
        <v>34489.161101143472</v>
      </c>
      <c r="I380">
        <v>66698.91376005052</v>
      </c>
      <c r="J380">
        <v>1.933909426339719</v>
      </c>
      <c r="K380">
        <v>22458.10271651543</v>
      </c>
      <c r="L380">
        <v>37850.559419192163</v>
      </c>
      <c r="M380">
        <v>1.6853854440409739</v>
      </c>
      <c r="N380">
        <v>0.65116407588617287</v>
      </c>
      <c r="O380">
        <v>0.56748389569520774</v>
      </c>
      <c r="P380">
        <v>0.87149140548473236</v>
      </c>
      <c r="Q380">
        <v>0.49549332578554467</v>
      </c>
      <c r="R380">
        <v>0.47002038215968822</v>
      </c>
      <c r="S380">
        <v>0.50450667421445539</v>
      </c>
      <c r="T380">
        <v>0.52997961784031178</v>
      </c>
      <c r="U380">
        <v>0.11354160510538437</v>
      </c>
      <c r="V380">
        <v>0.10035307874301533</v>
      </c>
    </row>
    <row r="381" spans="1:22" x14ac:dyDescent="0.25">
      <c r="A381" t="str">
        <f t="shared" si="6"/>
        <v>SvájcBiztosítás</v>
      </c>
      <c r="B381" t="s">
        <v>79</v>
      </c>
      <c r="C381">
        <v>42</v>
      </c>
      <c r="D381" s="267" t="s">
        <v>184</v>
      </c>
      <c r="E381" s="3" t="s">
        <v>135</v>
      </c>
      <c r="F381" s="3" t="s">
        <v>2289</v>
      </c>
      <c r="G381" s="3" t="s">
        <v>0</v>
      </c>
      <c r="H381">
        <v>19779.032194488962</v>
      </c>
      <c r="I381">
        <v>45618.213670159108</v>
      </c>
      <c r="J381">
        <v>2.3063926091828559</v>
      </c>
      <c r="K381">
        <v>11998.401913513359</v>
      </c>
      <c r="L381">
        <v>29173.582065981511</v>
      </c>
      <c r="M381">
        <v>2.4314556451992475</v>
      </c>
      <c r="N381">
        <v>0.60662229554671931</v>
      </c>
      <c r="O381">
        <v>0.63951609935715747</v>
      </c>
      <c r="P381">
        <v>1.0542245216700987</v>
      </c>
      <c r="Q381">
        <v>0.28359144124380131</v>
      </c>
      <c r="R381">
        <v>0.26711413257741268</v>
      </c>
      <c r="S381">
        <v>0.71640855875619869</v>
      </c>
      <c r="T381">
        <v>0.73288586742258743</v>
      </c>
      <c r="U381">
        <v>0.60609114857058199</v>
      </c>
      <c r="V381">
        <v>0.44711829475757275</v>
      </c>
    </row>
    <row r="382" spans="1:22" x14ac:dyDescent="0.25">
      <c r="A382" t="str">
        <f t="shared" si="6"/>
        <v>SvájcEgyéb pénzügy</v>
      </c>
      <c r="B382" t="s">
        <v>79</v>
      </c>
      <c r="C382">
        <v>43</v>
      </c>
      <c r="D382" s="267" t="s">
        <v>185</v>
      </c>
      <c r="E382" s="3" t="s">
        <v>2289</v>
      </c>
      <c r="F382" s="3" t="s">
        <v>1</v>
      </c>
      <c r="G382" s="3" t="s">
        <v>0</v>
      </c>
      <c r="H382">
        <v>2</v>
      </c>
      <c r="I382">
        <v>2</v>
      </c>
      <c r="J382">
        <v>1</v>
      </c>
      <c r="K382">
        <v>1</v>
      </c>
      <c r="L382">
        <v>1</v>
      </c>
      <c r="M382">
        <v>1</v>
      </c>
      <c r="N382">
        <v>0.5</v>
      </c>
      <c r="O382">
        <v>0.5</v>
      </c>
      <c r="P382">
        <v>1</v>
      </c>
      <c r="Q382">
        <v>0.59690472695690688</v>
      </c>
      <c r="R382">
        <v>0.60066815712404587</v>
      </c>
      <c r="S382">
        <v>0.40309527304309317</v>
      </c>
      <c r="T382">
        <v>0.39933184287595413</v>
      </c>
      <c r="U382">
        <v>0.17691064096884207</v>
      </c>
      <c r="V382">
        <v>0.17189429850905727</v>
      </c>
    </row>
    <row r="383" spans="1:22" x14ac:dyDescent="0.25">
      <c r="A383" t="str">
        <f t="shared" si="6"/>
        <v>SvájcIngatlanügyletek</v>
      </c>
      <c r="B383" t="s">
        <v>79</v>
      </c>
      <c r="C383">
        <v>44</v>
      </c>
      <c r="D383" s="267" t="s">
        <v>143</v>
      </c>
      <c r="E383" s="3" t="s">
        <v>135</v>
      </c>
      <c r="F383" s="3" t="s">
        <v>135</v>
      </c>
      <c r="G383" s="3" t="s">
        <v>136</v>
      </c>
      <c r="H383">
        <v>26371.727035517502</v>
      </c>
      <c r="I383">
        <v>69413.855289013853</v>
      </c>
      <c r="J383">
        <v>2.6321315701291428</v>
      </c>
      <c r="K383">
        <v>19149.357095708412</v>
      </c>
      <c r="L383">
        <v>51523.094696711145</v>
      </c>
      <c r="M383">
        <v>2.6905913571509958</v>
      </c>
      <c r="N383">
        <v>0.72613208342093083</v>
      </c>
      <c r="O383">
        <v>0.74225951695360903</v>
      </c>
      <c r="P383">
        <v>1.0222100550311717</v>
      </c>
      <c r="Q383">
        <v>4.3652227350096398E-2</v>
      </c>
      <c r="R383">
        <v>5.5680239090933857E-2</v>
      </c>
      <c r="S383">
        <v>0.95634777264990356</v>
      </c>
      <c r="T383">
        <v>0.94431976090906622</v>
      </c>
      <c r="U383">
        <v>0.95211271594238811</v>
      </c>
      <c r="V383">
        <v>0.93984319960191676</v>
      </c>
    </row>
    <row r="384" spans="1:22" x14ac:dyDescent="0.25">
      <c r="A384" t="str">
        <f t="shared" si="6"/>
        <v>SvájcJogi tev.</v>
      </c>
      <c r="B384" t="s">
        <v>79</v>
      </c>
      <c r="C384">
        <v>45</v>
      </c>
      <c r="D384" s="267" t="s">
        <v>186</v>
      </c>
      <c r="E384" s="3" t="s">
        <v>1</v>
      </c>
      <c r="F384" s="3" t="s">
        <v>1</v>
      </c>
      <c r="G384" s="3" t="s">
        <v>136</v>
      </c>
      <c r="H384">
        <v>20078.395093810555</v>
      </c>
      <c r="I384">
        <v>66586.207894462364</v>
      </c>
      <c r="J384">
        <v>3.3163112680748319</v>
      </c>
      <c r="K384">
        <v>11751.116922688254</v>
      </c>
      <c r="L384">
        <v>38118.507191424214</v>
      </c>
      <c r="M384">
        <v>3.2438199230089868</v>
      </c>
      <c r="N384">
        <v>0.58526176359138882</v>
      </c>
      <c r="O384">
        <v>0.57246850957245066</v>
      </c>
      <c r="P384">
        <v>0.97814097073344775</v>
      </c>
      <c r="Q384">
        <v>0.73630729584729127</v>
      </c>
      <c r="R384">
        <v>0.77328555055962744</v>
      </c>
      <c r="S384">
        <v>0.26369270415270862</v>
      </c>
      <c r="T384">
        <v>0.22671444944037264</v>
      </c>
      <c r="U384">
        <v>2.4247097798220752E-2</v>
      </c>
      <c r="V384">
        <v>2.1450124953293032E-2</v>
      </c>
    </row>
    <row r="385" spans="1:22" x14ac:dyDescent="0.25">
      <c r="A385" t="str">
        <f t="shared" si="6"/>
        <v>SvájcMérnöki tev.</v>
      </c>
      <c r="B385" t="s">
        <v>79</v>
      </c>
      <c r="C385">
        <v>46</v>
      </c>
      <c r="D385" s="267" t="s">
        <v>187</v>
      </c>
      <c r="E385" s="3" t="s">
        <v>2289</v>
      </c>
      <c r="F385" s="3" t="s">
        <v>2289</v>
      </c>
      <c r="G385" s="3" t="s">
        <v>136</v>
      </c>
      <c r="H385">
        <v>2</v>
      </c>
      <c r="I385">
        <v>2</v>
      </c>
      <c r="J385">
        <v>1</v>
      </c>
      <c r="K385">
        <v>1</v>
      </c>
      <c r="L385">
        <v>1</v>
      </c>
      <c r="M385">
        <v>1</v>
      </c>
      <c r="N385">
        <v>0.5</v>
      </c>
      <c r="O385">
        <v>0.5</v>
      </c>
      <c r="P385">
        <v>1</v>
      </c>
      <c r="Q385">
        <v>0.47872578744491978</v>
      </c>
      <c r="R385">
        <v>0.37509808393337113</v>
      </c>
      <c r="S385">
        <v>0.52127421255508022</v>
      </c>
      <c r="T385">
        <v>0.62490191606662893</v>
      </c>
      <c r="U385">
        <v>4.3726262659900955E-2</v>
      </c>
      <c r="V385">
        <v>3.3827440456925158E-2</v>
      </c>
    </row>
    <row r="386" spans="1:22" x14ac:dyDescent="0.25">
      <c r="A386" t="str">
        <f t="shared" si="6"/>
        <v>SvájcK+F</v>
      </c>
      <c r="B386" t="s">
        <v>79</v>
      </c>
      <c r="C386">
        <v>47</v>
      </c>
      <c r="D386" s="267" t="s">
        <v>188</v>
      </c>
      <c r="E386" s="3" t="s">
        <v>2289</v>
      </c>
      <c r="F386" s="3" t="s">
        <v>2289</v>
      </c>
      <c r="G386" s="3" t="s">
        <v>136</v>
      </c>
      <c r="H386">
        <v>4341.841880480687</v>
      </c>
      <c r="I386">
        <v>20289.312734570187</v>
      </c>
      <c r="J386">
        <v>4.6729736579729959</v>
      </c>
      <c r="K386">
        <v>2103.5351279217293</v>
      </c>
      <c r="L386">
        <v>6774.4743048417104</v>
      </c>
      <c r="M386">
        <v>3.2205187424347033</v>
      </c>
      <c r="N386">
        <v>0.48447990180813449</v>
      </c>
      <c r="O386">
        <v>0.33389372984028887</v>
      </c>
      <c r="P386">
        <v>0.68917973396658816</v>
      </c>
      <c r="Q386">
        <v>2.3034512293500172E-2</v>
      </c>
      <c r="R386">
        <v>5.1400381626955018E-2</v>
      </c>
      <c r="S386">
        <v>0.97696548770649982</v>
      </c>
      <c r="T386">
        <v>0.94859961837304485</v>
      </c>
      <c r="U386">
        <v>4.2907878072413761E-3</v>
      </c>
      <c r="V386">
        <v>4.1829722910873409E-3</v>
      </c>
    </row>
    <row r="387" spans="1:22" x14ac:dyDescent="0.25">
      <c r="A387" t="str">
        <f t="shared" si="6"/>
        <v>SvájcMarketing</v>
      </c>
      <c r="B387" t="s">
        <v>79</v>
      </c>
      <c r="C387">
        <v>48</v>
      </c>
      <c r="D387" s="267" t="s">
        <v>13</v>
      </c>
      <c r="E387" s="3" t="s">
        <v>1</v>
      </c>
      <c r="F387" s="3" t="s">
        <v>1</v>
      </c>
      <c r="G387" s="3" t="s">
        <v>136</v>
      </c>
      <c r="H387">
        <v>2</v>
      </c>
      <c r="I387">
        <v>2</v>
      </c>
      <c r="J387">
        <v>1</v>
      </c>
      <c r="K387">
        <v>1</v>
      </c>
      <c r="L387">
        <v>1</v>
      </c>
      <c r="M387">
        <v>1</v>
      </c>
      <c r="N387">
        <v>0.5</v>
      </c>
      <c r="O387">
        <v>0.5</v>
      </c>
      <c r="P387">
        <v>1</v>
      </c>
      <c r="Q387">
        <v>0.80053202912135157</v>
      </c>
      <c r="R387">
        <v>0.72291731840730566</v>
      </c>
      <c r="S387">
        <v>0.19946797087864845</v>
      </c>
      <c r="T387">
        <v>0.27708268159269417</v>
      </c>
      <c r="U387">
        <v>2.479576767517086E-2</v>
      </c>
      <c r="V387">
        <v>0.10458043784029343</v>
      </c>
    </row>
    <row r="388" spans="1:22" x14ac:dyDescent="0.25">
      <c r="A388" t="str">
        <f t="shared" si="6"/>
        <v>SvájcEgyéb tudományos</v>
      </c>
      <c r="B388" t="s">
        <v>79</v>
      </c>
      <c r="C388">
        <v>49</v>
      </c>
      <c r="D388" s="267" t="s">
        <v>189</v>
      </c>
      <c r="E388" s="3" t="s">
        <v>1</v>
      </c>
      <c r="F388" s="3" t="s">
        <v>1</v>
      </c>
      <c r="G388" s="3" t="s">
        <v>136</v>
      </c>
      <c r="H388">
        <v>4370.8846377324189</v>
      </c>
      <c r="I388">
        <v>9501.1043785454804</v>
      </c>
      <c r="J388">
        <v>2.1737257251142137</v>
      </c>
      <c r="K388">
        <v>1954.5669376726755</v>
      </c>
      <c r="L388">
        <v>3826.3216965723836</v>
      </c>
      <c r="M388">
        <v>1.9576314439905687</v>
      </c>
      <c r="N388">
        <v>0.44717879781121145</v>
      </c>
      <c r="O388">
        <v>0.4027238881000646</v>
      </c>
      <c r="P388">
        <v>0.900588064709824</v>
      </c>
      <c r="Q388">
        <v>0.94030881118839627</v>
      </c>
      <c r="R388">
        <v>0.94808283210636524</v>
      </c>
      <c r="S388">
        <v>5.9691188811603811E-2</v>
      </c>
      <c r="T388">
        <v>5.1917167893634916E-2</v>
      </c>
      <c r="U388">
        <v>5.1338244813528076E-2</v>
      </c>
      <c r="V388">
        <v>4.3400305423856443E-2</v>
      </c>
    </row>
    <row r="389" spans="1:22" x14ac:dyDescent="0.25">
      <c r="A389" t="str">
        <f t="shared" si="6"/>
        <v>SvájcAminisztratív</v>
      </c>
      <c r="B389" t="s">
        <v>79</v>
      </c>
      <c r="C389">
        <v>50</v>
      </c>
      <c r="D389" s="267" t="s">
        <v>190</v>
      </c>
      <c r="E389" s="3" t="s">
        <v>1</v>
      </c>
      <c r="F389" s="3" t="s">
        <v>1</v>
      </c>
      <c r="G389" s="3" t="s">
        <v>136</v>
      </c>
      <c r="H389">
        <v>10406.19927790845</v>
      </c>
      <c r="I389">
        <v>32947.953050990225</v>
      </c>
      <c r="J389">
        <v>3.1661850951611279</v>
      </c>
      <c r="K389">
        <v>5038.7802733115996</v>
      </c>
      <c r="L389">
        <v>18475.288037957602</v>
      </c>
      <c r="M389">
        <v>3.6666191093534679</v>
      </c>
      <c r="N389">
        <v>0.48420947348265153</v>
      </c>
      <c r="O389">
        <v>0.56074160386732552</v>
      </c>
      <c r="P389">
        <v>1.1580558303294246</v>
      </c>
      <c r="Q389">
        <v>0.7517141043815555</v>
      </c>
      <c r="R389">
        <v>0.75403355042774789</v>
      </c>
      <c r="S389">
        <v>0.24828589561844447</v>
      </c>
      <c r="T389">
        <v>0.24596644957225203</v>
      </c>
      <c r="U389">
        <v>0.13344231402373621</v>
      </c>
      <c r="V389">
        <v>0.13085968040471693</v>
      </c>
    </row>
    <row r="390" spans="1:22" x14ac:dyDescent="0.25">
      <c r="A390" t="str">
        <f t="shared" si="6"/>
        <v>SvájcKözigazgatás és védelem</v>
      </c>
      <c r="B390" t="s">
        <v>79</v>
      </c>
      <c r="C390">
        <v>51</v>
      </c>
      <c r="D390" s="267" t="s">
        <v>201</v>
      </c>
      <c r="E390" s="3" t="s">
        <v>135</v>
      </c>
      <c r="F390" s="3" t="s">
        <v>135</v>
      </c>
      <c r="G390" s="3" t="s">
        <v>136</v>
      </c>
      <c r="H390">
        <v>24607.675297178816</v>
      </c>
      <c r="I390">
        <v>67749.320754232802</v>
      </c>
      <c r="J390">
        <v>2.753178426488748</v>
      </c>
      <c r="K390">
        <v>15703.049897014593</v>
      </c>
      <c r="L390">
        <v>43032.153569439433</v>
      </c>
      <c r="M390">
        <v>2.7403691545054922</v>
      </c>
      <c r="N390">
        <v>0.63813626063307549</v>
      </c>
      <c r="O390">
        <v>0.63516730633422469</v>
      </c>
      <c r="P390">
        <v>0.99534746028080989</v>
      </c>
      <c r="Q390">
        <v>0.16014335054774456</v>
      </c>
      <c r="R390">
        <v>0.18034770883824094</v>
      </c>
      <c r="S390">
        <v>0.83985664945225547</v>
      </c>
      <c r="T390">
        <v>0.81965229116175908</v>
      </c>
      <c r="U390">
        <v>0.76086177167266855</v>
      </c>
      <c r="V390">
        <v>0.74820119147936925</v>
      </c>
    </row>
    <row r="391" spans="1:22" x14ac:dyDescent="0.25">
      <c r="A391" t="str">
        <f t="shared" si="6"/>
        <v>SvájcOktatás</v>
      </c>
      <c r="B391" t="s">
        <v>79</v>
      </c>
      <c r="C391">
        <v>52</v>
      </c>
      <c r="D391" s="267" t="s">
        <v>144</v>
      </c>
      <c r="E391" s="3" t="s">
        <v>135</v>
      </c>
      <c r="F391" s="3" t="s">
        <v>135</v>
      </c>
      <c r="G391" s="3" t="s">
        <v>136</v>
      </c>
      <c r="H391">
        <v>16828.249005231184</v>
      </c>
      <c r="I391">
        <v>44808.221155545332</v>
      </c>
      <c r="J391">
        <v>2.662678757701789</v>
      </c>
      <c r="K391">
        <v>12865.248449224899</v>
      </c>
      <c r="L391">
        <v>34164.045371672903</v>
      </c>
      <c r="M391">
        <v>2.6555293903967478</v>
      </c>
      <c r="N391">
        <v>0.76450309507695313</v>
      </c>
      <c r="O391">
        <v>0.76245038277858213</v>
      </c>
      <c r="P391">
        <v>0.99731497189273721</v>
      </c>
      <c r="Q391">
        <v>0.21030726136898018</v>
      </c>
      <c r="R391">
        <v>0.25710446872910581</v>
      </c>
      <c r="S391">
        <v>0.78969273863101985</v>
      </c>
      <c r="T391">
        <v>0.74289553127089414</v>
      </c>
      <c r="U391">
        <v>0.77092436511607598</v>
      </c>
      <c r="V391">
        <v>0.70760707734230244</v>
      </c>
    </row>
    <row r="392" spans="1:22" x14ac:dyDescent="0.25">
      <c r="A392" t="str">
        <f t="shared" si="6"/>
        <v>SvájcEgészségügy</v>
      </c>
      <c r="B392" t="s">
        <v>79</v>
      </c>
      <c r="C392">
        <v>53</v>
      </c>
      <c r="D392" s="267" t="s">
        <v>191</v>
      </c>
      <c r="E392" s="3" t="s">
        <v>135</v>
      </c>
      <c r="F392" s="3" t="s">
        <v>135</v>
      </c>
      <c r="G392" s="3" t="s">
        <v>136</v>
      </c>
      <c r="H392">
        <v>23200.023195120746</v>
      </c>
      <c r="I392">
        <v>76089.304544443381</v>
      </c>
      <c r="J392">
        <v>3.2797081237593724</v>
      </c>
      <c r="K392">
        <v>15953.315305177617</v>
      </c>
      <c r="L392">
        <v>51593.273496897571</v>
      </c>
      <c r="M392">
        <v>3.2340157835502112</v>
      </c>
      <c r="N392">
        <v>0.68764221358764843</v>
      </c>
      <c r="O392">
        <v>0.67806209829086028</v>
      </c>
      <c r="P392">
        <v>0.98606816872570169</v>
      </c>
      <c r="Q392">
        <v>1.873091210024477E-2</v>
      </c>
      <c r="R392">
        <v>3.0543580932763967E-2</v>
      </c>
      <c r="S392">
        <v>0.98126908789975531</v>
      </c>
      <c r="T392">
        <v>0.96945641906723623</v>
      </c>
      <c r="U392">
        <v>0.95960280048671343</v>
      </c>
      <c r="V392">
        <v>0.93924876311002559</v>
      </c>
    </row>
    <row r="393" spans="1:22" x14ac:dyDescent="0.25">
      <c r="A393" t="str">
        <f t="shared" si="6"/>
        <v>SvájcEgyéb szolgáltatás</v>
      </c>
      <c r="B393" t="s">
        <v>79</v>
      </c>
      <c r="C393">
        <v>54</v>
      </c>
      <c r="D393" s="267" t="s">
        <v>192</v>
      </c>
      <c r="E393" s="3" t="s">
        <v>135</v>
      </c>
      <c r="F393" s="3" t="s">
        <v>2289</v>
      </c>
      <c r="G393" s="3" t="s">
        <v>0</v>
      </c>
      <c r="H393">
        <v>8664.7351764005089</v>
      </c>
      <c r="I393">
        <v>26438.687842271778</v>
      </c>
      <c r="J393">
        <v>3.0512978531970436</v>
      </c>
      <c r="K393">
        <v>4836.522254389075</v>
      </c>
      <c r="L393">
        <v>14850.281782517784</v>
      </c>
      <c r="M393">
        <v>3.0704462838026569</v>
      </c>
      <c r="N393">
        <v>0.55818465953373264</v>
      </c>
      <c r="O393">
        <v>0.56168754936371135</v>
      </c>
      <c r="P393">
        <v>1.0062755035813862</v>
      </c>
      <c r="Q393">
        <v>0.28898939714873267</v>
      </c>
      <c r="R393">
        <v>0.36414780373949168</v>
      </c>
      <c r="S393">
        <v>0.71101060285126749</v>
      </c>
      <c r="T393">
        <v>0.63585219626050826</v>
      </c>
      <c r="U393">
        <v>0.61635720932630234</v>
      </c>
      <c r="V393">
        <v>0.56775396601686845</v>
      </c>
    </row>
    <row r="394" spans="1:22" x14ac:dyDescent="0.25">
      <c r="A394" t="str">
        <f t="shared" si="6"/>
        <v>SvájcHáztartási</v>
      </c>
      <c r="B394" t="s">
        <v>79</v>
      </c>
      <c r="C394">
        <v>55</v>
      </c>
      <c r="D394" s="267" t="s">
        <v>193</v>
      </c>
      <c r="E394" s="3" t="s">
        <v>135</v>
      </c>
      <c r="F394" s="3" t="s">
        <v>135</v>
      </c>
      <c r="G394" s="3" t="s">
        <v>136</v>
      </c>
      <c r="H394">
        <v>972.70899193847481</v>
      </c>
      <c r="I394">
        <v>2255.1920473882988</v>
      </c>
      <c r="J394">
        <v>2.3184653026533786</v>
      </c>
      <c r="K394">
        <v>970.70899193847481</v>
      </c>
      <c r="L394">
        <v>2253.1920473882988</v>
      </c>
      <c r="M394">
        <v>2.3211818022708806</v>
      </c>
      <c r="N394">
        <v>0.99794388659241828</v>
      </c>
      <c r="O394">
        <v>0.99911315756797026</v>
      </c>
      <c r="P394">
        <v>1.0011716800826793</v>
      </c>
      <c r="Q394">
        <v>1.1191785320260738E-3</v>
      </c>
      <c r="R394">
        <v>6.401399728032831E-4</v>
      </c>
      <c r="S394">
        <v>0.99888082146797397</v>
      </c>
      <c r="T394">
        <v>0.99935986002719668</v>
      </c>
      <c r="U394">
        <v>0.99638403643053175</v>
      </c>
      <c r="V394">
        <v>0.99625290133154887</v>
      </c>
    </row>
    <row r="395" spans="1:22" x14ac:dyDescent="0.25">
      <c r="A395" t="str">
        <f t="shared" si="6"/>
        <v>SvájcTerületen kívüli</v>
      </c>
      <c r="B395" t="s">
        <v>79</v>
      </c>
      <c r="C395">
        <v>56</v>
      </c>
      <c r="D395" s="267" t="s">
        <v>194</v>
      </c>
      <c r="E395" s="3">
        <v>0</v>
      </c>
      <c r="F395" s="3">
        <v>0</v>
      </c>
      <c r="G395" s="3" t="s">
        <v>136</v>
      </c>
      <c r="H395">
        <v>2</v>
      </c>
      <c r="I395">
        <v>2</v>
      </c>
      <c r="J395">
        <v>1</v>
      </c>
      <c r="K395">
        <v>1</v>
      </c>
      <c r="L395">
        <v>1</v>
      </c>
      <c r="M395">
        <v>1</v>
      </c>
      <c r="N395">
        <v>0.5</v>
      </c>
      <c r="O395">
        <v>0.5</v>
      </c>
      <c r="P395">
        <v>1</v>
      </c>
      <c r="Q395">
        <v>1</v>
      </c>
      <c r="R395">
        <v>1</v>
      </c>
      <c r="S395">
        <v>0</v>
      </c>
      <c r="T395">
        <v>0</v>
      </c>
      <c r="U395">
        <v>0</v>
      </c>
      <c r="V395">
        <v>0</v>
      </c>
    </row>
    <row r="396" spans="1:22" x14ac:dyDescent="0.25">
      <c r="A396" t="str">
        <f>CONCATENATE(B396,D396)</f>
        <v>KínaNövényterm.</v>
      </c>
      <c r="B396" t="s">
        <v>80</v>
      </c>
      <c r="C396">
        <v>1</v>
      </c>
      <c r="D396" s="267" t="s">
        <v>147</v>
      </c>
      <c r="E396" s="3" t="s">
        <v>2289</v>
      </c>
      <c r="F396" s="3" t="s">
        <v>1</v>
      </c>
      <c r="G396" s="3" t="s">
        <v>0</v>
      </c>
      <c r="H396">
        <v>255686.7564552282</v>
      </c>
      <c r="I396">
        <v>1396916.7661305605</v>
      </c>
      <c r="J396">
        <v>5.4633911646306421</v>
      </c>
      <c r="K396">
        <v>147210.09231997622</v>
      </c>
      <c r="L396">
        <v>839922.65237982082</v>
      </c>
      <c r="M396">
        <v>5.70560509230687</v>
      </c>
      <c r="N396">
        <v>0.57574390774421402</v>
      </c>
      <c r="O396">
        <v>0.6012689322259297</v>
      </c>
      <c r="P396">
        <v>1.0443339897103274</v>
      </c>
      <c r="Q396">
        <v>0.53140287813033993</v>
      </c>
      <c r="R396">
        <v>0.72971860034978719</v>
      </c>
      <c r="S396">
        <v>0.46859712186966013</v>
      </c>
      <c r="T396">
        <v>0.27028139965021286</v>
      </c>
      <c r="U396">
        <v>0.41925709413151419</v>
      </c>
      <c r="V396">
        <v>0.1895942325973872</v>
      </c>
    </row>
    <row r="397" spans="1:22" x14ac:dyDescent="0.25">
      <c r="A397" t="str">
        <f t="shared" ref="A397:A451" si="7">CONCATENATE(B397,D397)</f>
        <v>KínaErdőgazd.</v>
      </c>
      <c r="B397" t="s">
        <v>80</v>
      </c>
      <c r="C397">
        <v>2</v>
      </c>
      <c r="D397" s="267" t="s">
        <v>148</v>
      </c>
      <c r="E397" s="3" t="s">
        <v>1</v>
      </c>
      <c r="F397" s="3" t="s">
        <v>1</v>
      </c>
      <c r="G397" s="3" t="s">
        <v>136</v>
      </c>
      <c r="H397">
        <v>26091.116114153985</v>
      </c>
      <c r="I397">
        <v>108801.91192464842</v>
      </c>
      <c r="J397">
        <v>4.1700750342997113</v>
      </c>
      <c r="K397">
        <v>16776.896638313228</v>
      </c>
      <c r="L397">
        <v>43034.330626690957</v>
      </c>
      <c r="M397">
        <v>2.5650948178588577</v>
      </c>
      <c r="N397">
        <v>0.64301184222671293</v>
      </c>
      <c r="O397">
        <v>0.39552917651387143</v>
      </c>
      <c r="P397">
        <v>0.61511958340328021</v>
      </c>
      <c r="Q397">
        <v>0.84702983496216178</v>
      </c>
      <c r="R397">
        <v>1.0011956210058279</v>
      </c>
      <c r="S397">
        <v>0.15297016503783811</v>
      </c>
      <c r="T397">
        <v>-1.1956210058279868E-3</v>
      </c>
      <c r="U397">
        <v>1.5029763301811846E-2</v>
      </c>
      <c r="V397">
        <v>5.1480625594457884E-3</v>
      </c>
    </row>
    <row r="398" spans="1:22" x14ac:dyDescent="0.25">
      <c r="A398" t="str">
        <f t="shared" si="7"/>
        <v>KínaHalászat</v>
      </c>
      <c r="B398" t="s">
        <v>80</v>
      </c>
      <c r="C398">
        <v>3</v>
      </c>
      <c r="D398" s="267" t="s">
        <v>149</v>
      </c>
      <c r="E398" s="3" t="s">
        <v>2289</v>
      </c>
      <c r="F398" s="3" t="s">
        <v>2289</v>
      </c>
      <c r="G398" s="3" t="s">
        <v>136</v>
      </c>
      <c r="H398">
        <v>32692.983514801399</v>
      </c>
      <c r="I398">
        <v>165148.24723547563</v>
      </c>
      <c r="J398">
        <v>5.051489019370365</v>
      </c>
      <c r="K398">
        <v>17883.487496684622</v>
      </c>
      <c r="L398">
        <v>96440.186009330282</v>
      </c>
      <c r="M398">
        <v>5.3926945752168924</v>
      </c>
      <c r="N398">
        <v>0.54701301545599423</v>
      </c>
      <c r="O398">
        <v>0.58396130521337974</v>
      </c>
      <c r="P398">
        <v>1.067545540441273</v>
      </c>
      <c r="Q398">
        <v>0.50502485423001542</v>
      </c>
      <c r="R398">
        <v>0.58535805007924757</v>
      </c>
      <c r="S398">
        <v>0.49497514576998464</v>
      </c>
      <c r="T398">
        <v>0.41464194992075248</v>
      </c>
      <c r="U398">
        <v>0.49360487575285261</v>
      </c>
      <c r="V398">
        <v>0.32813615560272263</v>
      </c>
    </row>
    <row r="399" spans="1:22" x14ac:dyDescent="0.25">
      <c r="A399" t="str">
        <f t="shared" si="7"/>
        <v>KínaBányászat</v>
      </c>
      <c r="B399" t="s">
        <v>80</v>
      </c>
      <c r="C399">
        <v>4</v>
      </c>
      <c r="D399" s="267" t="s">
        <v>150</v>
      </c>
      <c r="E399" s="3" t="s">
        <v>1</v>
      </c>
      <c r="F399" s="3" t="s">
        <v>1</v>
      </c>
      <c r="G399" s="3" t="s">
        <v>136</v>
      </c>
      <c r="H399">
        <v>100166.7645039919</v>
      </c>
      <c r="I399">
        <v>1227629.3198145935</v>
      </c>
      <c r="J399">
        <v>12.255854782707585</v>
      </c>
      <c r="K399">
        <v>60243.202323030164</v>
      </c>
      <c r="L399">
        <v>564305.80220781162</v>
      </c>
      <c r="M399">
        <v>9.3671282476311042</v>
      </c>
      <c r="N399">
        <v>0.60142905305311445</v>
      </c>
      <c r="O399">
        <v>0.45967116710200245</v>
      </c>
      <c r="P399">
        <v>0.76429824061294083</v>
      </c>
      <c r="Q399">
        <v>0.89810489397538906</v>
      </c>
      <c r="R399">
        <v>0.98050765328567546</v>
      </c>
      <c r="S399">
        <v>0.10189510602461091</v>
      </c>
      <c r="T399">
        <v>1.9492346714324659E-2</v>
      </c>
      <c r="U399">
        <v>3.4135081305777151E-2</v>
      </c>
      <c r="V399">
        <v>2.5473743874086263E-3</v>
      </c>
    </row>
    <row r="400" spans="1:22" x14ac:dyDescent="0.25">
      <c r="A400" t="str">
        <f t="shared" si="7"/>
        <v>KínaÉlelmiszergy.</v>
      </c>
      <c r="B400" t="s">
        <v>80</v>
      </c>
      <c r="C400">
        <v>5</v>
      </c>
      <c r="D400" s="267" t="s">
        <v>151</v>
      </c>
      <c r="E400" s="3" t="s">
        <v>2289</v>
      </c>
      <c r="F400" s="3" t="s">
        <v>2289</v>
      </c>
      <c r="G400" s="3" t="s">
        <v>136</v>
      </c>
      <c r="H400">
        <v>148820.93890275687</v>
      </c>
      <c r="I400">
        <v>1807705.8362753687</v>
      </c>
      <c r="J400">
        <v>12.146851441762282</v>
      </c>
      <c r="K400">
        <v>46784.961425755449</v>
      </c>
      <c r="L400">
        <v>411647.66483300569</v>
      </c>
      <c r="M400">
        <v>8.79871762823322</v>
      </c>
      <c r="N400">
        <v>0.31437082557533019</v>
      </c>
      <c r="O400">
        <v>0.22771828058107746</v>
      </c>
      <c r="P400">
        <v>0.72436200199026146</v>
      </c>
      <c r="Q400">
        <v>0.43354478880262892</v>
      </c>
      <c r="R400">
        <v>0.59446212189686165</v>
      </c>
      <c r="S400">
        <v>0.56645521119737097</v>
      </c>
      <c r="T400">
        <v>0.40553787810313835</v>
      </c>
      <c r="U400">
        <v>0.50128167858485462</v>
      </c>
      <c r="V400">
        <v>0.35764751364175512</v>
      </c>
    </row>
    <row r="401" spans="1:22" x14ac:dyDescent="0.25">
      <c r="A401" t="str">
        <f t="shared" si="7"/>
        <v>KínaTextilgy.</v>
      </c>
      <c r="B401" t="s">
        <v>80</v>
      </c>
      <c r="C401">
        <v>6</v>
      </c>
      <c r="D401" s="267" t="s">
        <v>152</v>
      </c>
      <c r="E401" s="3" t="s">
        <v>2289</v>
      </c>
      <c r="F401" s="3" t="s">
        <v>1</v>
      </c>
      <c r="G401" s="3" t="s">
        <v>0</v>
      </c>
      <c r="H401">
        <v>185071.18742628497</v>
      </c>
      <c r="I401">
        <v>1274721.4471304289</v>
      </c>
      <c r="J401">
        <v>6.8877358213209634</v>
      </c>
      <c r="K401">
        <v>48862.7822673599</v>
      </c>
      <c r="L401">
        <v>254102.72853143624</v>
      </c>
      <c r="M401">
        <v>5.200332783775508</v>
      </c>
      <c r="N401">
        <v>0.26402155271642302</v>
      </c>
      <c r="O401">
        <v>0.19933980800547133</v>
      </c>
      <c r="P401">
        <v>0.75501339172706006</v>
      </c>
      <c r="Q401">
        <v>0.53419170915289083</v>
      </c>
      <c r="R401">
        <v>0.62309025988208266</v>
      </c>
      <c r="S401">
        <v>0.46580829084710912</v>
      </c>
      <c r="T401">
        <v>0.37690974011791717</v>
      </c>
      <c r="U401">
        <v>0.21225761436878487</v>
      </c>
      <c r="V401">
        <v>0.14289157965299537</v>
      </c>
    </row>
    <row r="402" spans="1:22" x14ac:dyDescent="0.25">
      <c r="A402" t="str">
        <f t="shared" si="7"/>
        <v>KínaFafeldolg.</v>
      </c>
      <c r="B402" t="s">
        <v>80</v>
      </c>
      <c r="C402">
        <v>7</v>
      </c>
      <c r="D402" s="267" t="s">
        <v>153</v>
      </c>
      <c r="E402" s="3" t="s">
        <v>1</v>
      </c>
      <c r="F402" s="3" t="s">
        <v>1</v>
      </c>
      <c r="G402" s="3" t="s">
        <v>136</v>
      </c>
      <c r="H402">
        <v>35894.777485577295</v>
      </c>
      <c r="I402">
        <v>400678.10265538283</v>
      </c>
      <c r="J402">
        <v>11.162573798274062</v>
      </c>
      <c r="K402">
        <v>9539.4458879410722</v>
      </c>
      <c r="L402">
        <v>91724.555856004488</v>
      </c>
      <c r="M402">
        <v>9.6152918034740988</v>
      </c>
      <c r="N402">
        <v>0.26576138803964089</v>
      </c>
      <c r="O402">
        <v>0.22892330588601043</v>
      </c>
      <c r="P402">
        <v>0.86138662796216392</v>
      </c>
      <c r="Q402">
        <v>0.91725438184653652</v>
      </c>
      <c r="R402">
        <v>0.93245828827535882</v>
      </c>
      <c r="S402">
        <v>8.2745618153463457E-2</v>
      </c>
      <c r="T402">
        <v>6.754171172464124E-2</v>
      </c>
      <c r="U402">
        <v>3.6812986500228212E-2</v>
      </c>
      <c r="V402">
        <v>1.5337652476299786E-2</v>
      </c>
    </row>
    <row r="403" spans="1:22" x14ac:dyDescent="0.25">
      <c r="A403" t="str">
        <f t="shared" si="7"/>
        <v>KínaPapírgy.</v>
      </c>
      <c r="B403" t="s">
        <v>80</v>
      </c>
      <c r="C403">
        <v>8</v>
      </c>
      <c r="D403" s="267" t="s">
        <v>154</v>
      </c>
      <c r="E403" s="3" t="s">
        <v>1</v>
      </c>
      <c r="F403" s="3" t="s">
        <v>1</v>
      </c>
      <c r="G403" s="3" t="s">
        <v>136</v>
      </c>
      <c r="H403">
        <v>32816.987491384301</v>
      </c>
      <c r="I403">
        <v>227625.47617759439</v>
      </c>
      <c r="J403">
        <v>6.9362087619210833</v>
      </c>
      <c r="K403">
        <v>8980.7754487308321</v>
      </c>
      <c r="L403">
        <v>46926.382345493279</v>
      </c>
      <c r="M403">
        <v>5.2252038382860295</v>
      </c>
      <c r="N403">
        <v>0.27366239668064063</v>
      </c>
      <c r="O403">
        <v>0.20615610841767601</v>
      </c>
      <c r="P403">
        <v>0.7533227469985827</v>
      </c>
      <c r="Q403">
        <v>0.91463709119818692</v>
      </c>
      <c r="R403">
        <v>0.93461055719597941</v>
      </c>
      <c r="S403">
        <v>8.5362908801812881E-2</v>
      </c>
      <c r="T403">
        <v>6.5389442804020717E-2</v>
      </c>
      <c r="U403">
        <v>3.3747015904774823E-2</v>
      </c>
      <c r="V403">
        <v>1.1139239351514936E-2</v>
      </c>
    </row>
    <row r="404" spans="1:22" x14ac:dyDescent="0.25">
      <c r="A404" t="str">
        <f t="shared" si="7"/>
        <v>KínaNyomdai tev.</v>
      </c>
      <c r="B404" t="s">
        <v>80</v>
      </c>
      <c r="C404">
        <v>9</v>
      </c>
      <c r="D404" s="267" t="s">
        <v>155</v>
      </c>
      <c r="E404" s="3" t="s">
        <v>1</v>
      </c>
      <c r="F404" s="3" t="s">
        <v>1</v>
      </c>
      <c r="G404" s="3" t="s">
        <v>136</v>
      </c>
      <c r="H404">
        <v>21042.155096395338</v>
      </c>
      <c r="I404">
        <v>119290.88335127378</v>
      </c>
      <c r="J404">
        <v>5.669138108943466</v>
      </c>
      <c r="K404">
        <v>8194.0421852879081</v>
      </c>
      <c r="L404">
        <v>34039.621327349545</v>
      </c>
      <c r="M404">
        <v>4.1541916135685018</v>
      </c>
      <c r="N404">
        <v>0.38941078742887902</v>
      </c>
      <c r="O404">
        <v>0.28534972976194389</v>
      </c>
      <c r="P404">
        <v>0.73277304834309298</v>
      </c>
      <c r="Q404">
        <v>0.93348165814895201</v>
      </c>
      <c r="R404">
        <v>0.94689106272955648</v>
      </c>
      <c r="S404">
        <v>6.6518341851048046E-2</v>
      </c>
      <c r="T404">
        <v>5.3108937270443357E-2</v>
      </c>
      <c r="U404">
        <v>9.7987136893527317E-3</v>
      </c>
      <c r="V404">
        <v>9.494527596227707E-3</v>
      </c>
    </row>
    <row r="405" spans="1:22" x14ac:dyDescent="0.25">
      <c r="A405" t="str">
        <f t="shared" si="7"/>
        <v>KínaKokszgy.</v>
      </c>
      <c r="B405" t="s">
        <v>80</v>
      </c>
      <c r="C405">
        <v>10</v>
      </c>
      <c r="D405" s="267" t="s">
        <v>156</v>
      </c>
      <c r="E405" s="3" t="s">
        <v>1</v>
      </c>
      <c r="F405" s="3" t="s">
        <v>1</v>
      </c>
      <c r="G405" s="3" t="s">
        <v>136</v>
      </c>
      <c r="H405">
        <v>40225.287365194388</v>
      </c>
      <c r="I405">
        <v>859433.4365160584</v>
      </c>
      <c r="J405">
        <v>21.365501474569893</v>
      </c>
      <c r="K405">
        <v>10014.999593773058</v>
      </c>
      <c r="L405">
        <v>110725.78121988529</v>
      </c>
      <c r="M405">
        <v>11.055994579243951</v>
      </c>
      <c r="N405">
        <v>0.24897272958797323</v>
      </c>
      <c r="O405">
        <v>0.12883578473365156</v>
      </c>
      <c r="P405">
        <v>0.51746946320933551</v>
      </c>
      <c r="Q405">
        <v>0.92426130999029721</v>
      </c>
      <c r="R405">
        <v>0.91738927505205814</v>
      </c>
      <c r="S405">
        <v>7.5738690009702722E-2</v>
      </c>
      <c r="T405">
        <v>8.2610724947941791E-2</v>
      </c>
      <c r="U405">
        <v>2.7455803381797407E-2</v>
      </c>
      <c r="V405">
        <v>4.2113167820209192E-2</v>
      </c>
    </row>
    <row r="406" spans="1:22" x14ac:dyDescent="0.25">
      <c r="A406" t="str">
        <f t="shared" si="7"/>
        <v>KínaVegyi a. gy.</v>
      </c>
      <c r="B406" t="s">
        <v>80</v>
      </c>
      <c r="C406">
        <v>11</v>
      </c>
      <c r="D406" s="267" t="s">
        <v>157</v>
      </c>
      <c r="E406" s="3" t="s">
        <v>1</v>
      </c>
      <c r="F406" s="3" t="s">
        <v>1</v>
      </c>
      <c r="G406" s="3" t="s">
        <v>136</v>
      </c>
      <c r="H406">
        <v>135457.42458444808</v>
      </c>
      <c r="I406">
        <v>1361316.8951764433</v>
      </c>
      <c r="J406">
        <v>10.049776890064516</v>
      </c>
      <c r="K406">
        <v>30434.50614636335</v>
      </c>
      <c r="L406">
        <v>219923.3026402994</v>
      </c>
      <c r="M406">
        <v>7.2261170127966166</v>
      </c>
      <c r="N406">
        <v>0.22467949792880934</v>
      </c>
      <c r="O406">
        <v>0.16155187922779335</v>
      </c>
      <c r="P406">
        <v>0.71903258070739395</v>
      </c>
      <c r="Q406">
        <v>0.91305672312733854</v>
      </c>
      <c r="R406">
        <v>0.91375700372635471</v>
      </c>
      <c r="S406">
        <v>8.6943276872661582E-2</v>
      </c>
      <c r="T406">
        <v>8.6242996273645428E-2</v>
      </c>
      <c r="U406">
        <v>2.6395205457921216E-2</v>
      </c>
      <c r="V406">
        <v>1.7328718262410378E-2</v>
      </c>
    </row>
    <row r="407" spans="1:22" x14ac:dyDescent="0.25">
      <c r="A407" t="str">
        <f t="shared" si="7"/>
        <v>KínaGyógyszergy.</v>
      </c>
      <c r="B407" t="s">
        <v>80</v>
      </c>
      <c r="C407">
        <v>12</v>
      </c>
      <c r="D407" s="267" t="s">
        <v>158</v>
      </c>
      <c r="E407" s="3" t="s">
        <v>1</v>
      </c>
      <c r="F407" s="3" t="s">
        <v>1</v>
      </c>
      <c r="G407" s="3" t="s">
        <v>136</v>
      </c>
      <c r="H407">
        <v>32321.766907997931</v>
      </c>
      <c r="I407">
        <v>303940.36690173484</v>
      </c>
      <c r="J407">
        <v>9.4035814244587499</v>
      </c>
      <c r="K407">
        <v>11282.021373205456</v>
      </c>
      <c r="L407">
        <v>81332.390050060611</v>
      </c>
      <c r="M407">
        <v>7.2090264111024629</v>
      </c>
      <c r="N407">
        <v>0.34905336101578505</v>
      </c>
      <c r="O407">
        <v>0.26759324823857866</v>
      </c>
      <c r="P407">
        <v>0.76662561695395748</v>
      </c>
      <c r="Q407">
        <v>0.72671035007600515</v>
      </c>
      <c r="R407">
        <v>0.7846314165108349</v>
      </c>
      <c r="S407">
        <v>0.27328964992399474</v>
      </c>
      <c r="T407">
        <v>0.21536858348916521</v>
      </c>
      <c r="U407">
        <v>0.21545975532227607</v>
      </c>
      <c r="V407">
        <v>0.14000477939593345</v>
      </c>
    </row>
    <row r="408" spans="1:22" x14ac:dyDescent="0.25">
      <c r="A408" t="str">
        <f t="shared" si="7"/>
        <v>KínaGumigy.</v>
      </c>
      <c r="B408" t="s">
        <v>80</v>
      </c>
      <c r="C408">
        <v>13</v>
      </c>
      <c r="D408" s="267" t="s">
        <v>159</v>
      </c>
      <c r="E408" s="3" t="s">
        <v>1</v>
      </c>
      <c r="F408" s="3" t="s">
        <v>1</v>
      </c>
      <c r="G408" s="3" t="s">
        <v>136</v>
      </c>
      <c r="H408">
        <v>70817.742900198835</v>
      </c>
      <c r="I408">
        <v>531906.7487097272</v>
      </c>
      <c r="J408">
        <v>7.5109249028075666</v>
      </c>
      <c r="K408">
        <v>16002.796325249068</v>
      </c>
      <c r="L408">
        <v>99698.966663565487</v>
      </c>
      <c r="M408">
        <v>6.2300965804495902</v>
      </c>
      <c r="N408">
        <v>0.22597156686850772</v>
      </c>
      <c r="O408">
        <v>0.1874369274415304</v>
      </c>
      <c r="P408">
        <v>0.82947129162758548</v>
      </c>
      <c r="Q408">
        <v>0.82097923113772409</v>
      </c>
      <c r="R408">
        <v>0.87516920519897579</v>
      </c>
      <c r="S408">
        <v>0.17902076886227591</v>
      </c>
      <c r="T408">
        <v>0.12483079480102428</v>
      </c>
      <c r="U408">
        <v>4.6376427907387434E-2</v>
      </c>
      <c r="V408">
        <v>1.0834380697636396E-2</v>
      </c>
    </row>
    <row r="409" spans="1:22" x14ac:dyDescent="0.25">
      <c r="A409" t="str">
        <f t="shared" si="7"/>
        <v>KínaNemfémgy.</v>
      </c>
      <c r="B409" t="s">
        <v>80</v>
      </c>
      <c r="C409">
        <v>14</v>
      </c>
      <c r="D409" s="267" t="s">
        <v>160</v>
      </c>
      <c r="E409" s="3" t="s">
        <v>1</v>
      </c>
      <c r="F409" s="3" t="s">
        <v>1</v>
      </c>
      <c r="G409" s="3" t="s">
        <v>136</v>
      </c>
      <c r="H409">
        <v>91420.000903662964</v>
      </c>
      <c r="I409">
        <v>892412.76686084899</v>
      </c>
      <c r="J409">
        <v>9.7616796985296492</v>
      </c>
      <c r="K409">
        <v>27033.391480196336</v>
      </c>
      <c r="L409">
        <v>224991.46259981993</v>
      </c>
      <c r="M409">
        <v>8.3227242414123417</v>
      </c>
      <c r="N409">
        <v>0.29570543877683531</v>
      </c>
      <c r="O409">
        <v>0.25211591648475612</v>
      </c>
      <c r="P409">
        <v>0.85259140828662416</v>
      </c>
      <c r="Q409">
        <v>0.89531431591926214</v>
      </c>
      <c r="R409">
        <v>0.94033333195173774</v>
      </c>
      <c r="S409">
        <v>0.10468568408073793</v>
      </c>
      <c r="T409">
        <v>5.966666804826215E-2</v>
      </c>
      <c r="U409">
        <v>9.6238357406317171E-2</v>
      </c>
      <c r="V409">
        <v>7.0912404238532246E-3</v>
      </c>
    </row>
    <row r="410" spans="1:22" x14ac:dyDescent="0.25">
      <c r="A410" t="str">
        <f t="shared" si="7"/>
        <v>KínaFémalapa. Gy.</v>
      </c>
      <c r="B410" t="s">
        <v>80</v>
      </c>
      <c r="C410">
        <v>15</v>
      </c>
      <c r="D410" s="267" t="s">
        <v>161</v>
      </c>
      <c r="E410" s="3" t="s">
        <v>1</v>
      </c>
      <c r="F410" s="3" t="s">
        <v>1</v>
      </c>
      <c r="G410" s="3" t="s">
        <v>136</v>
      </c>
      <c r="H410">
        <v>156629.93062783213</v>
      </c>
      <c r="I410">
        <v>1811693.5982295657</v>
      </c>
      <c r="J410">
        <v>11.566713915837228</v>
      </c>
      <c r="K410">
        <v>30633.030954628513</v>
      </c>
      <c r="L410">
        <v>276809.50962219248</v>
      </c>
      <c r="M410">
        <v>9.0363082266388588</v>
      </c>
      <c r="N410">
        <v>0.19557584448795778</v>
      </c>
      <c r="O410">
        <v>0.15279046627569803</v>
      </c>
      <c r="P410">
        <v>0.78123383118054657</v>
      </c>
      <c r="Q410">
        <v>0.94214550768146532</v>
      </c>
      <c r="R410">
        <v>0.94735185105947395</v>
      </c>
      <c r="S410">
        <v>5.7854492318534657E-2</v>
      </c>
      <c r="T410">
        <v>5.2648148940526107E-2</v>
      </c>
      <c r="U410">
        <v>3.8808631127808589E-3</v>
      </c>
      <c r="V410">
        <v>1.7429623546386175E-3</v>
      </c>
    </row>
    <row r="411" spans="1:22" x14ac:dyDescent="0.25">
      <c r="A411" t="str">
        <f t="shared" si="7"/>
        <v>KínaFémfeldolg.</v>
      </c>
      <c r="B411" t="s">
        <v>80</v>
      </c>
      <c r="C411">
        <v>16</v>
      </c>
      <c r="D411" s="267" t="s">
        <v>162</v>
      </c>
      <c r="E411" s="3" t="s">
        <v>1</v>
      </c>
      <c r="F411" s="3" t="s">
        <v>1</v>
      </c>
      <c r="G411" s="3" t="s">
        <v>136</v>
      </c>
      <c r="H411">
        <v>70603.259733315586</v>
      </c>
      <c r="I411">
        <v>640454.47851634421</v>
      </c>
      <c r="J411">
        <v>9.0711743471262523</v>
      </c>
      <c r="K411">
        <v>14652.620704879891</v>
      </c>
      <c r="L411">
        <v>122953.48422709545</v>
      </c>
      <c r="M411">
        <v>8.3912282112200707</v>
      </c>
      <c r="N411">
        <v>0.20753462035926018</v>
      </c>
      <c r="O411">
        <v>0.19197849082408708</v>
      </c>
      <c r="P411">
        <v>0.92504320720926414</v>
      </c>
      <c r="Q411">
        <v>0.79826739710941419</v>
      </c>
      <c r="R411">
        <v>0.78245028530405736</v>
      </c>
      <c r="S411">
        <v>0.20173260289058581</v>
      </c>
      <c r="T411">
        <v>0.21754971469594253</v>
      </c>
      <c r="U411">
        <v>5.1896602624013327E-2</v>
      </c>
      <c r="V411">
        <v>1.2489903565513464E-2</v>
      </c>
    </row>
    <row r="412" spans="1:22" x14ac:dyDescent="0.25">
      <c r="A412" t="str">
        <f t="shared" si="7"/>
        <v>KínaSzámítógép gy.</v>
      </c>
      <c r="B412" t="s">
        <v>80</v>
      </c>
      <c r="C412">
        <v>17</v>
      </c>
      <c r="D412" s="267" t="s">
        <v>163</v>
      </c>
      <c r="E412" s="3" t="s">
        <v>2289</v>
      </c>
      <c r="F412" s="3" t="s">
        <v>1</v>
      </c>
      <c r="G412" s="3" t="s">
        <v>0</v>
      </c>
      <c r="H412">
        <v>130447.23892399012</v>
      </c>
      <c r="I412">
        <v>1583060.7079072334</v>
      </c>
      <c r="J412">
        <v>12.13563982622631</v>
      </c>
      <c r="K412">
        <v>27600.444872118158</v>
      </c>
      <c r="L412">
        <v>261833.98999350381</v>
      </c>
      <c r="M412">
        <v>9.4865858578246076</v>
      </c>
      <c r="N412">
        <v>0.21158320482506013</v>
      </c>
      <c r="O412">
        <v>0.16539731463592561</v>
      </c>
      <c r="P412">
        <v>0.78171287164630276</v>
      </c>
      <c r="Q412">
        <v>0.49610250365483194</v>
      </c>
      <c r="R412">
        <v>0.61587283762299871</v>
      </c>
      <c r="S412">
        <v>0.50389749634516801</v>
      </c>
      <c r="T412">
        <v>0.38412716237700123</v>
      </c>
      <c r="U412">
        <v>6.5345828473162892E-2</v>
      </c>
      <c r="V412">
        <v>3.2972954420883209E-2</v>
      </c>
    </row>
    <row r="413" spans="1:22" x14ac:dyDescent="0.25">
      <c r="A413" t="str">
        <f t="shared" si="7"/>
        <v>KínaVillamos b. gy.</v>
      </c>
      <c r="B413" t="s">
        <v>80</v>
      </c>
      <c r="C413">
        <v>18</v>
      </c>
      <c r="D413" s="267" t="s">
        <v>164</v>
      </c>
      <c r="E413" s="3" t="s">
        <v>1</v>
      </c>
      <c r="F413" s="3" t="s">
        <v>1</v>
      </c>
      <c r="G413" s="3" t="s">
        <v>136</v>
      </c>
      <c r="H413">
        <v>86392.471526641515</v>
      </c>
      <c r="I413">
        <v>1056005.707607592</v>
      </c>
      <c r="J413">
        <v>12.223353365714782</v>
      </c>
      <c r="K413">
        <v>17971.353683325298</v>
      </c>
      <c r="L413">
        <v>165979.31579263622</v>
      </c>
      <c r="M413">
        <v>9.2357714792870578</v>
      </c>
      <c r="N413">
        <v>0.20801990457910829</v>
      </c>
      <c r="O413">
        <v>0.15717653285100761</v>
      </c>
      <c r="P413">
        <v>0.75558410224745887</v>
      </c>
      <c r="Q413">
        <v>0.62111354411526631</v>
      </c>
      <c r="R413">
        <v>0.62884323507837303</v>
      </c>
      <c r="S413">
        <v>0.37888645588473363</v>
      </c>
      <c r="T413">
        <v>0.37115676492162691</v>
      </c>
      <c r="U413">
        <v>0.10377966670222655</v>
      </c>
      <c r="V413">
        <v>4.8592505578978908E-2</v>
      </c>
    </row>
    <row r="414" spans="1:22" x14ac:dyDescent="0.25">
      <c r="A414" t="str">
        <f t="shared" si="7"/>
        <v>KínaEgyéb gépgy.</v>
      </c>
      <c r="B414" t="s">
        <v>80</v>
      </c>
      <c r="C414">
        <v>19</v>
      </c>
      <c r="D414" s="267" t="s">
        <v>165</v>
      </c>
      <c r="E414" s="3" t="s">
        <v>2289</v>
      </c>
      <c r="F414" s="3" t="s">
        <v>2289</v>
      </c>
      <c r="G414" s="3" t="s">
        <v>136</v>
      </c>
      <c r="H414">
        <v>126897.12995349336</v>
      </c>
      <c r="I414">
        <v>1186406.3467727213</v>
      </c>
      <c r="J414">
        <v>9.3493552392203689</v>
      </c>
      <c r="K414">
        <v>35765.278166434997</v>
      </c>
      <c r="L414">
        <v>261478.18594593104</v>
      </c>
      <c r="M414">
        <v>7.3109507139615406</v>
      </c>
      <c r="N414">
        <v>0.28184465779125695</v>
      </c>
      <c r="O414">
        <v>0.22039513414371692</v>
      </c>
      <c r="P414">
        <v>0.78197378609513513</v>
      </c>
      <c r="Q414">
        <v>0.52861542425323049</v>
      </c>
      <c r="R414">
        <v>0.52352201691108413</v>
      </c>
      <c r="S414">
        <v>0.47138457574676956</v>
      </c>
      <c r="T414">
        <v>0.47647798308891587</v>
      </c>
      <c r="U414">
        <v>6.4305486107162045E-3</v>
      </c>
      <c r="V414">
        <v>5.9797425940689751E-3</v>
      </c>
    </row>
    <row r="415" spans="1:22" x14ac:dyDescent="0.25">
      <c r="A415" t="str">
        <f t="shared" si="7"/>
        <v>KínaKözúti jármű gy.</v>
      </c>
      <c r="B415" t="s">
        <v>80</v>
      </c>
      <c r="C415">
        <v>20</v>
      </c>
      <c r="D415" s="267" t="s">
        <v>166</v>
      </c>
      <c r="E415" s="3" t="s">
        <v>1</v>
      </c>
      <c r="F415" s="3" t="s">
        <v>2289</v>
      </c>
      <c r="G415" s="3" t="s">
        <v>0</v>
      </c>
      <c r="H415">
        <v>60788.57676139909</v>
      </c>
      <c r="I415">
        <v>1244646.9973650014</v>
      </c>
      <c r="J415">
        <v>20.475014610892412</v>
      </c>
      <c r="K415">
        <v>14681.419677294341</v>
      </c>
      <c r="L415">
        <v>226896.19321722697</v>
      </c>
      <c r="M415">
        <v>15.454649359839156</v>
      </c>
      <c r="N415">
        <v>0.24151609495514759</v>
      </c>
      <c r="O415">
        <v>0.18229762631298752</v>
      </c>
      <c r="P415">
        <v>0.75480529091380988</v>
      </c>
      <c r="Q415">
        <v>0.63801663254762608</v>
      </c>
      <c r="R415">
        <v>0.55475540464313577</v>
      </c>
      <c r="S415">
        <v>0.36198336745237386</v>
      </c>
      <c r="T415">
        <v>0.44524459535686406</v>
      </c>
      <c r="U415">
        <v>3.499074285403702E-2</v>
      </c>
      <c r="V415">
        <v>8.6274704729083607E-2</v>
      </c>
    </row>
    <row r="416" spans="1:22" x14ac:dyDescent="0.25">
      <c r="A416" t="str">
        <f t="shared" si="7"/>
        <v>KínaEgyéb jármű gy.</v>
      </c>
      <c r="B416" t="s">
        <v>80</v>
      </c>
      <c r="C416">
        <v>21</v>
      </c>
      <c r="D416" s="267" t="s">
        <v>167</v>
      </c>
      <c r="E416" s="3" t="s">
        <v>2289</v>
      </c>
      <c r="F416" s="3" t="s">
        <v>2289</v>
      </c>
      <c r="G416" s="3" t="s">
        <v>136</v>
      </c>
      <c r="H416">
        <v>23347.286076650642</v>
      </c>
      <c r="I416">
        <v>389067.22445368732</v>
      </c>
      <c r="J416">
        <v>16.664344762656977</v>
      </c>
      <c r="K416">
        <v>5345.6646238765743</v>
      </c>
      <c r="L416">
        <v>81515.775883781462</v>
      </c>
      <c r="M416">
        <v>15.248950620599871</v>
      </c>
      <c r="N416">
        <v>0.22896299836847903</v>
      </c>
      <c r="O416">
        <v>0.20951591591464089</v>
      </c>
      <c r="P416">
        <v>0.91506451875450545</v>
      </c>
      <c r="Q416">
        <v>0.39657415400861251</v>
      </c>
      <c r="R416">
        <v>0.40190083482554134</v>
      </c>
      <c r="S416">
        <v>0.60342584599138738</v>
      </c>
      <c r="T416">
        <v>0.59809916517445882</v>
      </c>
      <c r="U416">
        <v>0.11673234579903725</v>
      </c>
      <c r="V416">
        <v>6.7653558222797602E-2</v>
      </c>
    </row>
    <row r="417" spans="1:22" x14ac:dyDescent="0.25">
      <c r="A417" t="str">
        <f t="shared" si="7"/>
        <v>KínaBútorgy.</v>
      </c>
      <c r="B417" t="s">
        <v>80</v>
      </c>
      <c r="C417">
        <v>22</v>
      </c>
      <c r="D417" s="267" t="s">
        <v>168</v>
      </c>
      <c r="E417" s="3" t="s">
        <v>2289</v>
      </c>
      <c r="F417" s="3" t="s">
        <v>2289</v>
      </c>
      <c r="G417" s="3" t="s">
        <v>136</v>
      </c>
      <c r="H417">
        <v>54278.43096114567</v>
      </c>
      <c r="I417">
        <v>179039.43764014047</v>
      </c>
      <c r="J417">
        <v>3.2985374571402577</v>
      </c>
      <c r="K417">
        <v>21977.297938783289</v>
      </c>
      <c r="L417">
        <v>70699.057593901889</v>
      </c>
      <c r="M417">
        <v>3.2169130978171534</v>
      </c>
      <c r="N417">
        <v>0.40489928595237729</v>
      </c>
      <c r="O417">
        <v>0.39487980148822377</v>
      </c>
      <c r="P417">
        <v>0.9752543785287584</v>
      </c>
      <c r="Q417">
        <v>0.48254161035195059</v>
      </c>
      <c r="R417">
        <v>0.43786093061547071</v>
      </c>
      <c r="S417">
        <v>0.51745838964804947</v>
      </c>
      <c r="T417">
        <v>0.56213906938452918</v>
      </c>
      <c r="U417">
        <v>0.18437897632391537</v>
      </c>
      <c r="V417">
        <v>7.1470306896283878E-2</v>
      </c>
    </row>
    <row r="418" spans="1:22" x14ac:dyDescent="0.25">
      <c r="A418" t="str">
        <f t="shared" si="7"/>
        <v>KínaGépjavítás</v>
      </c>
      <c r="B418" t="s">
        <v>80</v>
      </c>
      <c r="C418">
        <v>23</v>
      </c>
      <c r="D418" s="267" t="s">
        <v>169</v>
      </c>
      <c r="E418" s="3" t="s">
        <v>2289</v>
      </c>
      <c r="F418" s="3" t="s">
        <v>2289</v>
      </c>
      <c r="G418" s="3" t="s">
        <v>136</v>
      </c>
      <c r="H418">
        <v>1</v>
      </c>
      <c r="I418">
        <v>1</v>
      </c>
      <c r="J418">
        <v>1</v>
      </c>
      <c r="K418">
        <v>0</v>
      </c>
      <c r="L418">
        <v>0</v>
      </c>
      <c r="M418" t="e">
        <v>#DIV/0!</v>
      </c>
      <c r="N418">
        <v>0</v>
      </c>
      <c r="O418">
        <v>0</v>
      </c>
      <c r="P418" t="e">
        <v>#DIV/0!</v>
      </c>
      <c r="Q418">
        <v>0.4798845886880117</v>
      </c>
      <c r="R418">
        <v>0.51944600650263661</v>
      </c>
      <c r="S418">
        <v>0.52011541131198835</v>
      </c>
      <c r="T418">
        <v>0.48055399349736339</v>
      </c>
      <c r="U418">
        <v>4.4182458407130906E-2</v>
      </c>
      <c r="V418">
        <v>5.9828827326858486E-2</v>
      </c>
    </row>
    <row r="419" spans="1:22" x14ac:dyDescent="0.25">
      <c r="A419" t="str">
        <f t="shared" si="7"/>
        <v>KínaVillamosene., gáz, gőzellátás</v>
      </c>
      <c r="B419" t="s">
        <v>80</v>
      </c>
      <c r="C419">
        <v>24</v>
      </c>
      <c r="D419" s="267" t="s">
        <v>170</v>
      </c>
      <c r="E419" s="3" t="s">
        <v>1</v>
      </c>
      <c r="F419" s="3" t="s">
        <v>1</v>
      </c>
      <c r="G419" s="3" t="s">
        <v>136</v>
      </c>
      <c r="H419">
        <v>113057.47280097268</v>
      </c>
      <c r="I419">
        <v>1021701.6033117257</v>
      </c>
      <c r="J419">
        <v>9.0370108052064602</v>
      </c>
      <c r="K419">
        <v>29062.899893132155</v>
      </c>
      <c r="L419">
        <v>207866.59085905875</v>
      </c>
      <c r="M419">
        <v>7.1523004112944575</v>
      </c>
      <c r="N419">
        <v>0.25706305981467253</v>
      </c>
      <c r="O419">
        <v>0.20345136993549157</v>
      </c>
      <c r="P419">
        <v>0.79144537562949779</v>
      </c>
      <c r="Q419">
        <v>0.87787580084606831</v>
      </c>
      <c r="R419">
        <v>0.93568276727926591</v>
      </c>
      <c r="S419">
        <v>0.12212419915393176</v>
      </c>
      <c r="T419">
        <v>6.4317232720734169E-2</v>
      </c>
      <c r="U419">
        <v>0.11570506180568087</v>
      </c>
      <c r="V419">
        <v>5.8941206590955912E-2</v>
      </c>
    </row>
    <row r="420" spans="1:22" x14ac:dyDescent="0.25">
      <c r="A420" t="str">
        <f t="shared" si="7"/>
        <v>KínaVízellátás</v>
      </c>
      <c r="B420" t="s">
        <v>80</v>
      </c>
      <c r="C420">
        <v>25</v>
      </c>
      <c r="D420" s="267" t="s">
        <v>171</v>
      </c>
      <c r="E420" s="3" t="s">
        <v>1</v>
      </c>
      <c r="F420" s="3" t="s">
        <v>1</v>
      </c>
      <c r="G420" s="3" t="s">
        <v>136</v>
      </c>
      <c r="H420">
        <v>7738.9362936533253</v>
      </c>
      <c r="I420">
        <v>34892.371658915887</v>
      </c>
      <c r="J420">
        <v>4.5086779804003552</v>
      </c>
      <c r="K420">
        <v>2041.2063622935971</v>
      </c>
      <c r="L420">
        <v>12409.319329833552</v>
      </c>
      <c r="M420">
        <v>6.0794045908664751</v>
      </c>
      <c r="N420">
        <v>0.26375800043315817</v>
      </c>
      <c r="O420">
        <v>0.35564562509933761</v>
      </c>
      <c r="P420">
        <v>1.3483785307565133</v>
      </c>
      <c r="Q420">
        <v>0.85520986381953157</v>
      </c>
      <c r="R420">
        <v>0.67130752535644067</v>
      </c>
      <c r="S420">
        <v>0.14479013618046843</v>
      </c>
      <c r="T420">
        <v>0.32869247464355955</v>
      </c>
      <c r="U420">
        <v>0.13921129014776584</v>
      </c>
      <c r="V420">
        <v>0.32139309309037195</v>
      </c>
    </row>
    <row r="421" spans="1:22" x14ac:dyDescent="0.25">
      <c r="A421" t="str">
        <f t="shared" si="7"/>
        <v>KínaSzennyvíz k.</v>
      </c>
      <c r="B421" t="s">
        <v>80</v>
      </c>
      <c r="C421">
        <v>26</v>
      </c>
      <c r="D421" s="267" t="s">
        <v>172</v>
      </c>
      <c r="E421" s="3" t="s">
        <v>2289</v>
      </c>
      <c r="F421" s="3" t="s">
        <v>1</v>
      </c>
      <c r="G421" s="3" t="s">
        <v>0</v>
      </c>
      <c r="H421">
        <v>20695.202051250682</v>
      </c>
      <c r="I421">
        <v>41245.979912821669</v>
      </c>
      <c r="J421">
        <v>1.9930213684639544</v>
      </c>
      <c r="K421">
        <v>5130.4449769977518</v>
      </c>
      <c r="L421">
        <v>14405.278415023246</v>
      </c>
      <c r="M421">
        <v>2.8078029254010177</v>
      </c>
      <c r="N421">
        <v>0.24790504409149758</v>
      </c>
      <c r="O421">
        <v>0.3492529076887137</v>
      </c>
      <c r="P421">
        <v>1.4088172710185369</v>
      </c>
      <c r="Q421">
        <v>0.4400268590021626</v>
      </c>
      <c r="R421">
        <v>0.76408394759687215</v>
      </c>
      <c r="S421">
        <v>0.55997314099783746</v>
      </c>
      <c r="T421">
        <v>0.2359160524031278</v>
      </c>
      <c r="U421">
        <v>0.54030758289889536</v>
      </c>
      <c r="V421">
        <v>0.19295106584098309</v>
      </c>
    </row>
    <row r="422" spans="1:22" x14ac:dyDescent="0.25">
      <c r="A422" t="str">
        <f t="shared" si="7"/>
        <v>KínaÉpítőipar</v>
      </c>
      <c r="B422" t="s">
        <v>80</v>
      </c>
      <c r="C422">
        <v>27</v>
      </c>
      <c r="D422" s="267" t="s">
        <v>139</v>
      </c>
      <c r="E422" s="3" t="s">
        <v>2289</v>
      </c>
      <c r="F422" s="3" t="s">
        <v>2289</v>
      </c>
      <c r="G422" s="3" t="s">
        <v>136</v>
      </c>
      <c r="H422">
        <v>248694.21456665744</v>
      </c>
      <c r="I422">
        <v>3033937.8491087379</v>
      </c>
      <c r="J422">
        <v>12.199470962343407</v>
      </c>
      <c r="K422">
        <v>66705.89045674041</v>
      </c>
      <c r="L422">
        <v>702035.90222493536</v>
      </c>
      <c r="M422">
        <v>10.52434646202968</v>
      </c>
      <c r="N422">
        <v>0.26822453659798046</v>
      </c>
      <c r="O422">
        <v>0.23139429254662167</v>
      </c>
      <c r="P422">
        <v>0.86268875875975282</v>
      </c>
      <c r="Q422">
        <v>6.8215926576843749E-2</v>
      </c>
      <c r="R422">
        <v>8.2174422098872602E-2</v>
      </c>
      <c r="S422">
        <v>0.93178407342315617</v>
      </c>
      <c r="T422">
        <v>0.9178255779011274</v>
      </c>
      <c r="U422">
        <v>5.3578859138282964E-5</v>
      </c>
      <c r="V422">
        <v>3.4963379332071136E-5</v>
      </c>
    </row>
    <row r="423" spans="1:22" x14ac:dyDescent="0.25">
      <c r="A423" t="str">
        <f t="shared" si="7"/>
        <v>KínaGépj. Ker. jav.</v>
      </c>
      <c r="B423" t="s">
        <v>80</v>
      </c>
      <c r="C423">
        <v>28</v>
      </c>
      <c r="D423" s="267" t="s">
        <v>173</v>
      </c>
      <c r="E423" s="3" t="s">
        <v>1</v>
      </c>
      <c r="F423" s="3" t="s">
        <v>2289</v>
      </c>
      <c r="G423" s="3" t="s">
        <v>0</v>
      </c>
      <c r="H423">
        <v>1</v>
      </c>
      <c r="I423">
        <v>1</v>
      </c>
      <c r="J423">
        <v>1</v>
      </c>
      <c r="K423">
        <v>0</v>
      </c>
      <c r="L423">
        <v>0</v>
      </c>
      <c r="M423" t="e">
        <v>#DIV/0!</v>
      </c>
      <c r="N423">
        <v>0</v>
      </c>
      <c r="O423">
        <v>0</v>
      </c>
      <c r="P423" t="e">
        <v>#DIV/0!</v>
      </c>
      <c r="Q423">
        <v>0.73174006517892565</v>
      </c>
      <c r="R423">
        <v>0.51546761034739552</v>
      </c>
      <c r="S423">
        <v>0.26825993482107424</v>
      </c>
      <c r="T423">
        <v>0.48453238965260448</v>
      </c>
      <c r="U423">
        <v>0.1399622005959088</v>
      </c>
      <c r="V423">
        <v>0.22102852390228864</v>
      </c>
    </row>
    <row r="424" spans="1:22" x14ac:dyDescent="0.25">
      <c r="A424" t="str">
        <f t="shared" si="7"/>
        <v>KínaNagyker.</v>
      </c>
      <c r="B424" t="s">
        <v>80</v>
      </c>
      <c r="C424">
        <v>29</v>
      </c>
      <c r="D424" s="267" t="s">
        <v>174</v>
      </c>
      <c r="E424" s="3" t="s">
        <v>1</v>
      </c>
      <c r="F424" s="3" t="s">
        <v>1</v>
      </c>
      <c r="G424" s="3" t="s">
        <v>136</v>
      </c>
      <c r="H424">
        <v>177727.15092559514</v>
      </c>
      <c r="I424">
        <v>1383666.1043015765</v>
      </c>
      <c r="J424">
        <v>7.7853389147100183</v>
      </c>
      <c r="K424">
        <v>81657.864711224582</v>
      </c>
      <c r="L424">
        <v>831779.10781342536</v>
      </c>
      <c r="M424">
        <v>10.186148153088922</v>
      </c>
      <c r="N424">
        <v>0.45945633115679868</v>
      </c>
      <c r="O424">
        <v>0.60114149304342224</v>
      </c>
      <c r="P424">
        <v>1.3083756872604084</v>
      </c>
      <c r="Q424">
        <v>0.67752894555643906</v>
      </c>
      <c r="R424">
        <v>0.67376817111981924</v>
      </c>
      <c r="S424">
        <v>0.32247105444356089</v>
      </c>
      <c r="T424">
        <v>0.32623182888018082</v>
      </c>
      <c r="U424">
        <v>0.16913764666480646</v>
      </c>
      <c r="V424">
        <v>0.14812172517238242</v>
      </c>
    </row>
    <row r="425" spans="1:22" x14ac:dyDescent="0.25">
      <c r="A425" t="str">
        <f t="shared" si="7"/>
        <v>KínaKisker.</v>
      </c>
      <c r="B425" t="s">
        <v>80</v>
      </c>
      <c r="C425">
        <v>30</v>
      </c>
      <c r="D425" s="267" t="s">
        <v>175</v>
      </c>
      <c r="E425" s="3" t="s">
        <v>1</v>
      </c>
      <c r="F425" s="3" t="s">
        <v>1</v>
      </c>
      <c r="G425" s="3" t="s">
        <v>136</v>
      </c>
      <c r="H425">
        <v>36767.387428515802</v>
      </c>
      <c r="I425">
        <v>286246.57232049818</v>
      </c>
      <c r="J425">
        <v>7.7853389196343334</v>
      </c>
      <c r="K425">
        <v>16893.008912163263</v>
      </c>
      <c r="L425">
        <v>172074.69153074667</v>
      </c>
      <c r="M425">
        <v>10.186148153088931</v>
      </c>
      <c r="N425">
        <v>0.45945633055944296</v>
      </c>
      <c r="O425">
        <v>0.60114149188162824</v>
      </c>
      <c r="P425">
        <v>1.3083756864328471</v>
      </c>
      <c r="Q425">
        <v>0.67680930817589169</v>
      </c>
      <c r="R425">
        <v>0.67121627607345169</v>
      </c>
      <c r="S425">
        <v>0.3231906918241082</v>
      </c>
      <c r="T425">
        <v>0.3287837239265482</v>
      </c>
      <c r="U425">
        <v>0.17045946213013238</v>
      </c>
      <c r="V425">
        <v>0.14924215358359169</v>
      </c>
    </row>
    <row r="426" spans="1:22" x14ac:dyDescent="0.25">
      <c r="A426" t="str">
        <f t="shared" si="7"/>
        <v>KínaSzf. Szállítás</v>
      </c>
      <c r="B426" t="s">
        <v>80</v>
      </c>
      <c r="C426">
        <v>31</v>
      </c>
      <c r="D426" s="267" t="s">
        <v>176</v>
      </c>
      <c r="E426" s="3" t="s">
        <v>1</v>
      </c>
      <c r="F426" s="3" t="s">
        <v>1</v>
      </c>
      <c r="G426" s="3" t="s">
        <v>136</v>
      </c>
      <c r="H426">
        <v>76573.498860508102</v>
      </c>
      <c r="I426">
        <v>592802.88380161324</v>
      </c>
      <c r="J426">
        <v>7.7416193934340969</v>
      </c>
      <c r="K426">
        <v>45371.967370839739</v>
      </c>
      <c r="L426">
        <v>306858.42338100739</v>
      </c>
      <c r="M426">
        <v>6.7631720897829801</v>
      </c>
      <c r="N426">
        <v>0.59252832959210389</v>
      </c>
      <c r="O426">
        <v>0.51763989644102393</v>
      </c>
      <c r="P426">
        <v>0.87361206306771344</v>
      </c>
      <c r="Q426">
        <v>0.7545900256776914</v>
      </c>
      <c r="R426">
        <v>0.79036948465082923</v>
      </c>
      <c r="S426">
        <v>0.24540997432230854</v>
      </c>
      <c r="T426">
        <v>0.20963051534917077</v>
      </c>
      <c r="U426">
        <v>0.19367848972373769</v>
      </c>
      <c r="V426">
        <v>0.12556815324007559</v>
      </c>
    </row>
    <row r="427" spans="1:22" x14ac:dyDescent="0.25">
      <c r="A427" t="str">
        <f t="shared" si="7"/>
        <v>KínaVízi szállítás</v>
      </c>
      <c r="B427" t="s">
        <v>80</v>
      </c>
      <c r="C427">
        <v>32</v>
      </c>
      <c r="D427" s="267" t="s">
        <v>140</v>
      </c>
      <c r="E427" s="3" t="s">
        <v>1</v>
      </c>
      <c r="F427" s="3" t="s">
        <v>1</v>
      </c>
      <c r="G427" s="3" t="s">
        <v>136</v>
      </c>
      <c r="H427">
        <v>42633.599749043933</v>
      </c>
      <c r="I427">
        <v>143077.86039978973</v>
      </c>
      <c r="J427">
        <v>3.3559882637636829</v>
      </c>
      <c r="K427">
        <v>17899.832072587247</v>
      </c>
      <c r="L427">
        <v>59480.538827673234</v>
      </c>
      <c r="M427">
        <v>3.3229663041791819</v>
      </c>
      <c r="N427">
        <v>0.4198527025151953</v>
      </c>
      <c r="O427">
        <v>0.41572147264064518</v>
      </c>
      <c r="P427">
        <v>0.99016028752512175</v>
      </c>
      <c r="Q427">
        <v>0.77961955615138034</v>
      </c>
      <c r="R427">
        <v>0.69224175124059928</v>
      </c>
      <c r="S427">
        <v>0.22038044384861988</v>
      </c>
      <c r="T427">
        <v>0.30775824875940083</v>
      </c>
      <c r="U427">
        <v>7.4492359128600291E-2</v>
      </c>
      <c r="V427">
        <v>6.9020170069136119E-2</v>
      </c>
    </row>
    <row r="428" spans="1:22" x14ac:dyDescent="0.25">
      <c r="A428" t="str">
        <f t="shared" si="7"/>
        <v>KínaLégi szállítás</v>
      </c>
      <c r="B428" t="s">
        <v>80</v>
      </c>
      <c r="C428">
        <v>33</v>
      </c>
      <c r="D428" s="267" t="s">
        <v>141</v>
      </c>
      <c r="E428" s="3" t="s">
        <v>1</v>
      </c>
      <c r="F428" s="3" t="s">
        <v>1</v>
      </c>
      <c r="G428" s="3" t="s">
        <v>136</v>
      </c>
      <c r="H428">
        <v>13311.429802160965</v>
      </c>
      <c r="I428">
        <v>84734.599126597095</v>
      </c>
      <c r="J428">
        <v>6.3655520395593692</v>
      </c>
      <c r="K428">
        <v>5411.7850284665728</v>
      </c>
      <c r="L428">
        <v>23509.02264758071</v>
      </c>
      <c r="M428">
        <v>4.3440422196965907</v>
      </c>
      <c r="N428">
        <v>0.40655174604819905</v>
      </c>
      <c r="O428">
        <v>0.27744301489474482</v>
      </c>
      <c r="P428">
        <v>0.6824297708509961</v>
      </c>
      <c r="Q428">
        <v>0.64881647746485593</v>
      </c>
      <c r="R428">
        <v>0.75504672944323492</v>
      </c>
      <c r="S428">
        <v>0.35118352253514407</v>
      </c>
      <c r="T428">
        <v>0.24495327055676508</v>
      </c>
      <c r="U428">
        <v>5.5754612011963169E-2</v>
      </c>
      <c r="V428">
        <v>5.4999189250351917E-2</v>
      </c>
    </row>
    <row r="429" spans="1:22" x14ac:dyDescent="0.25">
      <c r="A429" t="str">
        <f t="shared" si="7"/>
        <v>KínaRaktározás</v>
      </c>
      <c r="B429" t="s">
        <v>80</v>
      </c>
      <c r="C429">
        <v>34</v>
      </c>
      <c r="D429" s="267" t="s">
        <v>177</v>
      </c>
      <c r="E429" s="3" t="s">
        <v>1</v>
      </c>
      <c r="F429" s="3" t="s">
        <v>1</v>
      </c>
      <c r="G429" s="3" t="s">
        <v>136</v>
      </c>
      <c r="H429">
        <v>5842.5616633082764</v>
      </c>
      <c r="I429">
        <v>169815.08161006498</v>
      </c>
      <c r="J429">
        <v>29.06517575612704</v>
      </c>
      <c r="K429">
        <v>1301.6833116074768</v>
      </c>
      <c r="L429">
        <v>64396.812669138591</v>
      </c>
      <c r="M429">
        <v>49.471950738627491</v>
      </c>
      <c r="N429">
        <v>0.22279325176525652</v>
      </c>
      <c r="O429">
        <v>0.37921727598381799</v>
      </c>
      <c r="P429">
        <v>1.7021039595192757</v>
      </c>
      <c r="Q429">
        <v>0.98251244868307253</v>
      </c>
      <c r="R429">
        <v>0.92455305298675838</v>
      </c>
      <c r="S429">
        <v>1.7487551316927509E-2</v>
      </c>
      <c r="T429">
        <v>7.5446947013241658E-2</v>
      </c>
      <c r="U429">
        <v>3.0967252883348203E-3</v>
      </c>
      <c r="V429">
        <v>3.2740209808327814E-2</v>
      </c>
    </row>
    <row r="430" spans="1:22" x14ac:dyDescent="0.25">
      <c r="A430" t="str">
        <f t="shared" si="7"/>
        <v>KínaPostai tev.</v>
      </c>
      <c r="B430" t="s">
        <v>80</v>
      </c>
      <c r="C430">
        <v>35</v>
      </c>
      <c r="D430" s="267" t="s">
        <v>178</v>
      </c>
      <c r="E430" s="3" t="s">
        <v>1</v>
      </c>
      <c r="F430" s="3" t="s">
        <v>1</v>
      </c>
      <c r="G430" s="3" t="s">
        <v>136</v>
      </c>
      <c r="H430">
        <v>5010.4292336867638</v>
      </c>
      <c r="I430">
        <v>31096.031656787422</v>
      </c>
      <c r="J430">
        <v>6.2062610220534742</v>
      </c>
      <c r="K430">
        <v>2092.1447687166178</v>
      </c>
      <c r="L430">
        <v>17022.696916220972</v>
      </c>
      <c r="M430">
        <v>8.1364813614992748</v>
      </c>
      <c r="N430">
        <v>0.41755799176853758</v>
      </c>
      <c r="O430">
        <v>0.54742344952898125</v>
      </c>
      <c r="P430">
        <v>1.3110117883516195</v>
      </c>
      <c r="Q430">
        <v>0.62190472808241759</v>
      </c>
      <c r="R430">
        <v>0.87846016528891813</v>
      </c>
      <c r="S430">
        <v>0.3780952719175823</v>
      </c>
      <c r="T430">
        <v>0.12153983471108194</v>
      </c>
      <c r="U430">
        <v>0.30821498560262828</v>
      </c>
      <c r="V430">
        <v>0.1030168911614167</v>
      </c>
    </row>
    <row r="431" spans="1:22" x14ac:dyDescent="0.25">
      <c r="A431" t="str">
        <f t="shared" si="7"/>
        <v>KínaVendéglátás</v>
      </c>
      <c r="B431" t="s">
        <v>80</v>
      </c>
      <c r="C431">
        <v>36</v>
      </c>
      <c r="D431" s="267" t="s">
        <v>179</v>
      </c>
      <c r="E431" s="3" t="s">
        <v>2289</v>
      </c>
      <c r="F431" s="3" t="s">
        <v>2289</v>
      </c>
      <c r="G431" s="3" t="s">
        <v>136</v>
      </c>
      <c r="H431">
        <v>71915.60372523866</v>
      </c>
      <c r="I431">
        <v>532327.47571821348</v>
      </c>
      <c r="J431">
        <v>7.4021137019446872</v>
      </c>
      <c r="K431">
        <v>25925.532407862444</v>
      </c>
      <c r="L431">
        <v>200015.61993168868</v>
      </c>
      <c r="M431">
        <v>7.7150052999887437</v>
      </c>
      <c r="N431">
        <v>0.3604994057605877</v>
      </c>
      <c r="O431">
        <v>0.37573792271726841</v>
      </c>
      <c r="P431">
        <v>1.0422705744119889</v>
      </c>
      <c r="Q431">
        <v>0.50811843657581124</v>
      </c>
      <c r="R431">
        <v>0.55503754922649806</v>
      </c>
      <c r="S431">
        <v>0.49188156342418859</v>
      </c>
      <c r="T431">
        <v>0.44496245077350211</v>
      </c>
      <c r="U431">
        <v>0.44753804086080962</v>
      </c>
      <c r="V431">
        <v>0.4285078342612233</v>
      </c>
    </row>
    <row r="432" spans="1:22" x14ac:dyDescent="0.25">
      <c r="A432" t="str">
        <f t="shared" si="7"/>
        <v>KínaKiadói tev.</v>
      </c>
      <c r="B432" t="s">
        <v>80</v>
      </c>
      <c r="C432">
        <v>37</v>
      </c>
      <c r="D432" s="267" t="s">
        <v>180</v>
      </c>
      <c r="E432" s="3" t="s">
        <v>1</v>
      </c>
      <c r="F432" s="3" t="s">
        <v>2289</v>
      </c>
      <c r="G432" s="3" t="s">
        <v>0</v>
      </c>
      <c r="H432">
        <v>1</v>
      </c>
      <c r="I432">
        <v>1</v>
      </c>
      <c r="J432">
        <v>1</v>
      </c>
      <c r="K432">
        <v>0</v>
      </c>
      <c r="L432">
        <v>0</v>
      </c>
      <c r="M432" t="e">
        <v>#DIV/0!</v>
      </c>
      <c r="N432">
        <v>0</v>
      </c>
      <c r="O432">
        <v>0</v>
      </c>
      <c r="P432" t="e">
        <v>#DIV/0!</v>
      </c>
      <c r="Q432">
        <v>0.70884800316547159</v>
      </c>
      <c r="R432">
        <v>0.49257475644871679</v>
      </c>
      <c r="S432">
        <v>0.29115199683452841</v>
      </c>
      <c r="T432">
        <v>0.50742524355128316</v>
      </c>
      <c r="U432">
        <v>0.17240376251908671</v>
      </c>
      <c r="V432">
        <v>0.14980480994903878</v>
      </c>
    </row>
    <row r="433" spans="1:22" x14ac:dyDescent="0.25">
      <c r="A433" t="str">
        <f t="shared" si="7"/>
        <v>KínaMűsorszolgáltatás</v>
      </c>
      <c r="B433" t="s">
        <v>80</v>
      </c>
      <c r="C433">
        <v>38</v>
      </c>
      <c r="D433" s="267" t="s">
        <v>181</v>
      </c>
      <c r="E433" s="3" t="s">
        <v>1</v>
      </c>
      <c r="F433" s="3" t="s">
        <v>2289</v>
      </c>
      <c r="G433" s="3" t="s">
        <v>0</v>
      </c>
      <c r="H433">
        <v>1</v>
      </c>
      <c r="I433">
        <v>1</v>
      </c>
      <c r="J433">
        <v>1</v>
      </c>
      <c r="K433">
        <v>0</v>
      </c>
      <c r="L433">
        <v>0</v>
      </c>
      <c r="M433" t="e">
        <v>#DIV/0!</v>
      </c>
      <c r="N433">
        <v>0</v>
      </c>
      <c r="O433">
        <v>0</v>
      </c>
      <c r="P433" t="e">
        <v>#DIV/0!</v>
      </c>
      <c r="Q433">
        <v>0.78077927830709526</v>
      </c>
      <c r="R433">
        <v>0.55762124998632001</v>
      </c>
      <c r="S433">
        <v>0.21922072169290477</v>
      </c>
      <c r="T433">
        <v>0.44237875001367993</v>
      </c>
      <c r="U433">
        <v>0.1200544959145365</v>
      </c>
      <c r="V433">
        <v>0.30584139704046992</v>
      </c>
    </row>
    <row r="434" spans="1:22" x14ac:dyDescent="0.25">
      <c r="A434" t="str">
        <f t="shared" si="7"/>
        <v>KínaTávközlés</v>
      </c>
      <c r="B434" t="s">
        <v>80</v>
      </c>
      <c r="C434">
        <v>39</v>
      </c>
      <c r="D434" s="267" t="s">
        <v>142</v>
      </c>
      <c r="E434" s="3" t="s">
        <v>1</v>
      </c>
      <c r="F434" s="3" t="s">
        <v>1</v>
      </c>
      <c r="G434" s="3" t="s">
        <v>136</v>
      </c>
      <c r="H434">
        <v>27815.154646809122</v>
      </c>
      <c r="I434">
        <v>331004.83493612061</v>
      </c>
      <c r="J434">
        <v>11.900161589577664</v>
      </c>
      <c r="K434">
        <v>19464.505084866621</v>
      </c>
      <c r="L434">
        <v>209001.94865036797</v>
      </c>
      <c r="M434">
        <v>10.73759377590669</v>
      </c>
      <c r="N434">
        <v>0.69978058119836972</v>
      </c>
      <c r="O434">
        <v>0.6314166035994685</v>
      </c>
      <c r="P434">
        <v>0.90230655231697288</v>
      </c>
      <c r="Q434">
        <v>0.74474040833877286</v>
      </c>
      <c r="R434">
        <v>0.66418674282720969</v>
      </c>
      <c r="S434">
        <v>0.25525959166122719</v>
      </c>
      <c r="T434">
        <v>0.33581325717279042</v>
      </c>
      <c r="U434">
        <v>0.22955486484632551</v>
      </c>
      <c r="V434">
        <v>0.33052439105254383</v>
      </c>
    </row>
    <row r="435" spans="1:22" x14ac:dyDescent="0.25">
      <c r="A435" t="str">
        <f t="shared" si="7"/>
        <v>KínaInfotech.</v>
      </c>
      <c r="B435" t="s">
        <v>80</v>
      </c>
      <c r="C435">
        <v>40</v>
      </c>
      <c r="D435" s="267" t="s">
        <v>182</v>
      </c>
      <c r="E435" s="3" t="s">
        <v>1</v>
      </c>
      <c r="F435" s="3" t="s">
        <v>2289</v>
      </c>
      <c r="G435" s="3" t="s">
        <v>0</v>
      </c>
      <c r="H435">
        <v>10197.69204414585</v>
      </c>
      <c r="I435">
        <v>162287.04761650358</v>
      </c>
      <c r="J435">
        <v>15.914095749701236</v>
      </c>
      <c r="K435">
        <v>2817.1221689970371</v>
      </c>
      <c r="L435">
        <v>62390.026617928692</v>
      </c>
      <c r="M435">
        <v>22.146723810753667</v>
      </c>
      <c r="N435">
        <v>0.27625095529475729</v>
      </c>
      <c r="O435">
        <v>0.38444242799561545</v>
      </c>
      <c r="P435">
        <v>1.3916419857640632</v>
      </c>
      <c r="Q435">
        <v>0.7492526886557479</v>
      </c>
      <c r="R435">
        <v>0.19372973232777946</v>
      </c>
      <c r="S435">
        <v>0.25074731134425216</v>
      </c>
      <c r="T435">
        <v>0.80627026767222043</v>
      </c>
      <c r="U435">
        <v>1.6062698579490397E-2</v>
      </c>
      <c r="V435">
        <v>1.333731170775568E-2</v>
      </c>
    </row>
    <row r="436" spans="1:22" x14ac:dyDescent="0.25">
      <c r="A436" t="str">
        <f t="shared" si="7"/>
        <v>KínaPénzügyi tev.</v>
      </c>
      <c r="B436" t="s">
        <v>80</v>
      </c>
      <c r="C436">
        <v>41</v>
      </c>
      <c r="D436" s="267" t="s">
        <v>183</v>
      </c>
      <c r="E436" s="3" t="s">
        <v>1</v>
      </c>
      <c r="F436" s="3" t="s">
        <v>1</v>
      </c>
      <c r="G436" s="3" t="s">
        <v>136</v>
      </c>
      <c r="H436">
        <v>55014.016030940009</v>
      </c>
      <c r="I436">
        <v>775808.74883494875</v>
      </c>
      <c r="J436">
        <v>14.102019899776669</v>
      </c>
      <c r="K436">
        <v>44361.418771890516</v>
      </c>
      <c r="L436">
        <v>576700.66322597233</v>
      </c>
      <c r="M436">
        <v>13.000050025257465</v>
      </c>
      <c r="N436">
        <v>0.80636575862670257</v>
      </c>
      <c r="O436">
        <v>0.74335416311303271</v>
      </c>
      <c r="P436">
        <v>0.92185730254595255</v>
      </c>
      <c r="Q436">
        <v>0.83310571734808092</v>
      </c>
      <c r="R436">
        <v>0.88569332488393226</v>
      </c>
      <c r="S436">
        <v>0.16689428265191894</v>
      </c>
      <c r="T436">
        <v>0.11430667511606769</v>
      </c>
      <c r="U436">
        <v>0.16622356409155858</v>
      </c>
      <c r="V436">
        <v>0.11102978042728789</v>
      </c>
    </row>
    <row r="437" spans="1:22" x14ac:dyDescent="0.25">
      <c r="A437" t="str">
        <f t="shared" si="7"/>
        <v>KínaBiztosítás</v>
      </c>
      <c r="B437" t="s">
        <v>80</v>
      </c>
      <c r="C437">
        <v>42</v>
      </c>
      <c r="D437" s="267" t="s">
        <v>184</v>
      </c>
      <c r="E437" s="3" t="s">
        <v>1</v>
      </c>
      <c r="F437" s="3" t="s">
        <v>2289</v>
      </c>
      <c r="G437" s="3" t="s">
        <v>0</v>
      </c>
      <c r="H437">
        <v>11339.846225785936</v>
      </c>
      <c r="I437">
        <v>129069.79528402349</v>
      </c>
      <c r="J437">
        <v>11.381970505960542</v>
      </c>
      <c r="K437">
        <v>5003.2932547479213</v>
      </c>
      <c r="L437">
        <v>47172.096358527793</v>
      </c>
      <c r="M437">
        <v>9.4282093726493841</v>
      </c>
      <c r="N437">
        <v>0.44121350105884316</v>
      </c>
      <c r="O437">
        <v>0.36547742447970588</v>
      </c>
      <c r="P437">
        <v>0.82834596766104718</v>
      </c>
      <c r="Q437">
        <v>0.93147653848590795</v>
      </c>
      <c r="R437">
        <v>0.54131846790838334</v>
      </c>
      <c r="S437">
        <v>6.8523461514091971E-2</v>
      </c>
      <c r="T437">
        <v>0.45868153209161683</v>
      </c>
      <c r="U437">
        <v>6.3142727394973994E-2</v>
      </c>
      <c r="V437">
        <v>0.42232075764074539</v>
      </c>
    </row>
    <row r="438" spans="1:22" x14ac:dyDescent="0.25">
      <c r="A438" t="str">
        <f t="shared" si="7"/>
        <v>KínaEgyéb pénzügy</v>
      </c>
      <c r="B438" t="s">
        <v>80</v>
      </c>
      <c r="C438">
        <v>43</v>
      </c>
      <c r="D438" s="267" t="s">
        <v>185</v>
      </c>
      <c r="E438" s="3" t="s">
        <v>1</v>
      </c>
      <c r="F438" s="3" t="s">
        <v>2289</v>
      </c>
      <c r="G438" s="3" t="s">
        <v>0</v>
      </c>
      <c r="H438">
        <v>1</v>
      </c>
      <c r="I438">
        <v>1</v>
      </c>
      <c r="J438">
        <v>1</v>
      </c>
      <c r="K438">
        <v>0</v>
      </c>
      <c r="L438">
        <v>0</v>
      </c>
      <c r="M438" t="e">
        <v>#DIV/0!</v>
      </c>
      <c r="N438">
        <v>0</v>
      </c>
      <c r="O438">
        <v>0</v>
      </c>
      <c r="P438" t="e">
        <v>#DIV/0!</v>
      </c>
      <c r="Q438">
        <v>0.66046380003843042</v>
      </c>
      <c r="R438">
        <v>0.49409603667228053</v>
      </c>
      <c r="S438">
        <v>0.33953619996156964</v>
      </c>
      <c r="T438">
        <v>0.50590396332771947</v>
      </c>
      <c r="U438">
        <v>0.20334907495665053</v>
      </c>
      <c r="V438">
        <v>0.17245283345504414</v>
      </c>
    </row>
    <row r="439" spans="1:22" x14ac:dyDescent="0.25">
      <c r="A439" t="str">
        <f t="shared" si="7"/>
        <v>KínaIngatlanügyletek</v>
      </c>
      <c r="B439" t="s">
        <v>80</v>
      </c>
      <c r="C439">
        <v>44</v>
      </c>
      <c r="D439" s="267" t="s">
        <v>143</v>
      </c>
      <c r="E439" s="3" t="s">
        <v>2289</v>
      </c>
      <c r="F439" s="3" t="s">
        <v>2289</v>
      </c>
      <c r="G439" s="3" t="s">
        <v>136</v>
      </c>
      <c r="H439">
        <v>73613.135534077068</v>
      </c>
      <c r="I439">
        <v>700059.27944093151</v>
      </c>
      <c r="J439">
        <v>9.5099777283207736</v>
      </c>
      <c r="K439">
        <v>50118.172824822206</v>
      </c>
      <c r="L439">
        <v>583716.77747292013</v>
      </c>
      <c r="M439">
        <v>11.646808823481702</v>
      </c>
      <c r="N439">
        <v>0.68083192573180706</v>
      </c>
      <c r="O439">
        <v>0.83381049950380959</v>
      </c>
      <c r="P439">
        <v>1.224693596158215</v>
      </c>
      <c r="Q439">
        <v>0.30824377256291846</v>
      </c>
      <c r="R439">
        <v>0.32172912451020391</v>
      </c>
      <c r="S439">
        <v>0.69175622743708165</v>
      </c>
      <c r="T439">
        <v>0.67827087548979603</v>
      </c>
      <c r="U439">
        <v>0.55912972728895982</v>
      </c>
      <c r="V439">
        <v>0.46512588541730077</v>
      </c>
    </row>
    <row r="440" spans="1:22" x14ac:dyDescent="0.25">
      <c r="A440" t="str">
        <f t="shared" si="7"/>
        <v>KínaJogi tev.</v>
      </c>
      <c r="B440" t="s">
        <v>80</v>
      </c>
      <c r="C440">
        <v>45</v>
      </c>
      <c r="D440" s="267" t="s">
        <v>186</v>
      </c>
      <c r="E440" s="3" t="s">
        <v>1</v>
      </c>
      <c r="F440" s="3" t="s">
        <v>1</v>
      </c>
      <c r="G440" s="3" t="s">
        <v>136</v>
      </c>
      <c r="H440">
        <v>35000.28428091669</v>
      </c>
      <c r="I440">
        <v>607514.08823440713</v>
      </c>
      <c r="J440">
        <v>17.357404395873544</v>
      </c>
      <c r="K440">
        <v>14995.244434297641</v>
      </c>
      <c r="L440">
        <v>206391.98820040454</v>
      </c>
      <c r="M440">
        <v>13.763829533071007</v>
      </c>
      <c r="N440">
        <v>0.42843207540670014</v>
      </c>
      <c r="O440">
        <v>0.33973201971370404</v>
      </c>
      <c r="P440">
        <v>0.79296588471160734</v>
      </c>
      <c r="Q440">
        <v>0.68034978892321429</v>
      </c>
      <c r="R440">
        <v>0.86254708896756238</v>
      </c>
      <c r="S440">
        <v>0.31965021107678576</v>
      </c>
      <c r="T440">
        <v>0.13745291103243762</v>
      </c>
      <c r="U440">
        <v>0.11899373899997424</v>
      </c>
      <c r="V440">
        <v>4.0130383548842019E-2</v>
      </c>
    </row>
    <row r="441" spans="1:22" x14ac:dyDescent="0.25">
      <c r="A441" t="str">
        <f t="shared" si="7"/>
        <v>KínaMérnöki tev.</v>
      </c>
      <c r="B441" t="s">
        <v>80</v>
      </c>
      <c r="C441">
        <v>46</v>
      </c>
      <c r="D441" s="267" t="s">
        <v>187</v>
      </c>
      <c r="E441" s="3" t="s">
        <v>1</v>
      </c>
      <c r="F441" s="3" t="s">
        <v>2289</v>
      </c>
      <c r="G441" s="3" t="s">
        <v>0</v>
      </c>
      <c r="H441">
        <v>1</v>
      </c>
      <c r="I441">
        <v>1</v>
      </c>
      <c r="J441">
        <v>1</v>
      </c>
      <c r="K441">
        <v>0</v>
      </c>
      <c r="L441">
        <v>0</v>
      </c>
      <c r="M441" t="e">
        <v>#DIV/0!</v>
      </c>
      <c r="N441">
        <v>0</v>
      </c>
      <c r="O441">
        <v>0</v>
      </c>
      <c r="P441" t="e">
        <v>#DIV/0!</v>
      </c>
      <c r="Q441">
        <v>0.60259946991475233</v>
      </c>
      <c r="R441">
        <v>0.51318776449551973</v>
      </c>
      <c r="S441">
        <v>0.39740053008524784</v>
      </c>
      <c r="T441">
        <v>0.48681223550448027</v>
      </c>
      <c r="U441">
        <v>9.156073488229137E-2</v>
      </c>
      <c r="V441">
        <v>0.18863486655735734</v>
      </c>
    </row>
    <row r="442" spans="1:22" x14ac:dyDescent="0.25">
      <c r="A442" t="str">
        <f t="shared" si="7"/>
        <v>KínaK+F</v>
      </c>
      <c r="B442" t="s">
        <v>80</v>
      </c>
      <c r="C442">
        <v>47</v>
      </c>
      <c r="D442" s="267" t="s">
        <v>188</v>
      </c>
      <c r="E442" s="3" t="s">
        <v>135</v>
      </c>
      <c r="F442" s="3" t="s">
        <v>1</v>
      </c>
      <c r="G442" s="3" t="s">
        <v>0</v>
      </c>
      <c r="H442">
        <v>5058.8225678719027</v>
      </c>
      <c r="I442">
        <v>85202.112817636924</v>
      </c>
      <c r="J442">
        <v>16.84228131635756</v>
      </c>
      <c r="K442">
        <v>2462.8206309844227</v>
      </c>
      <c r="L442">
        <v>36865.227038137404</v>
      </c>
      <c r="M442">
        <v>14.96870156695166</v>
      </c>
      <c r="N442">
        <v>0.48683672889133539</v>
      </c>
      <c r="O442">
        <v>0.4326797284598119</v>
      </c>
      <c r="P442">
        <v>0.88875736521594362</v>
      </c>
      <c r="Q442">
        <v>0.1974363416704415</v>
      </c>
      <c r="R442">
        <v>0.82042145149771351</v>
      </c>
      <c r="S442">
        <v>0.80256365832955845</v>
      </c>
      <c r="T442">
        <v>0.17957854850228641</v>
      </c>
      <c r="U442">
        <v>0.67010304770693541</v>
      </c>
      <c r="V442">
        <v>0.17424541799589144</v>
      </c>
    </row>
    <row r="443" spans="1:22" x14ac:dyDescent="0.25">
      <c r="A443" t="str">
        <f t="shared" si="7"/>
        <v>KínaMarketing</v>
      </c>
      <c r="B443" t="s">
        <v>80</v>
      </c>
      <c r="C443">
        <v>48</v>
      </c>
      <c r="D443" s="267" t="s">
        <v>13</v>
      </c>
      <c r="E443" s="3" t="s">
        <v>1</v>
      </c>
      <c r="F443" s="3" t="s">
        <v>2289</v>
      </c>
      <c r="G443" s="3" t="s">
        <v>0</v>
      </c>
      <c r="H443">
        <v>1</v>
      </c>
      <c r="I443">
        <v>1</v>
      </c>
      <c r="J443">
        <v>1</v>
      </c>
      <c r="K443">
        <v>0</v>
      </c>
      <c r="L443">
        <v>0</v>
      </c>
      <c r="M443" t="e">
        <v>#DIV/0!</v>
      </c>
      <c r="N443">
        <v>0</v>
      </c>
      <c r="O443">
        <v>0</v>
      </c>
      <c r="P443" t="e">
        <v>#DIV/0!</v>
      </c>
      <c r="Q443">
        <v>0.65634564851626265</v>
      </c>
      <c r="R443">
        <v>0.59018125686357781</v>
      </c>
      <c r="S443">
        <v>0.34365435148373741</v>
      </c>
      <c r="T443">
        <v>0.40981874313642214</v>
      </c>
      <c r="U443">
        <v>0.31495460037586254</v>
      </c>
      <c r="V443">
        <v>0.27767778716017083</v>
      </c>
    </row>
    <row r="444" spans="1:22" x14ac:dyDescent="0.25">
      <c r="A444" t="str">
        <f t="shared" si="7"/>
        <v>KínaEgyéb tudományos</v>
      </c>
      <c r="B444" t="s">
        <v>80</v>
      </c>
      <c r="C444">
        <v>49</v>
      </c>
      <c r="D444" s="267" t="s">
        <v>189</v>
      </c>
      <c r="E444" s="3" t="s">
        <v>135</v>
      </c>
      <c r="F444" s="3" t="s">
        <v>1</v>
      </c>
      <c r="G444" s="3" t="s">
        <v>0</v>
      </c>
      <c r="H444">
        <v>10945.283944084154</v>
      </c>
      <c r="I444">
        <v>299441.06294996256</v>
      </c>
      <c r="J444">
        <v>27.357998611978289</v>
      </c>
      <c r="K444">
        <v>7111.8421734150788</v>
      </c>
      <c r="L444">
        <v>134055.32729487345</v>
      </c>
      <c r="M444">
        <v>18.849592556481131</v>
      </c>
      <c r="N444">
        <v>0.6497631500239861</v>
      </c>
      <c r="O444">
        <v>0.44768518376945005</v>
      </c>
      <c r="P444">
        <v>0.68899749663077026</v>
      </c>
      <c r="Q444">
        <v>0.35626278573821324</v>
      </c>
      <c r="R444">
        <v>0.78837392263642492</v>
      </c>
      <c r="S444">
        <v>0.64373721426178676</v>
      </c>
      <c r="T444">
        <v>0.21162607736357511</v>
      </c>
      <c r="U444">
        <v>0.64356656153345526</v>
      </c>
      <c r="V444">
        <v>0.15797315541172335</v>
      </c>
    </row>
    <row r="445" spans="1:22" x14ac:dyDescent="0.25">
      <c r="A445" t="str">
        <f t="shared" si="7"/>
        <v>KínaAminisztratív</v>
      </c>
      <c r="B445" t="s">
        <v>80</v>
      </c>
      <c r="C445">
        <v>50</v>
      </c>
      <c r="D445" s="267" t="s">
        <v>190</v>
      </c>
      <c r="E445" s="3" t="s">
        <v>1</v>
      </c>
      <c r="F445" s="3" t="s">
        <v>135</v>
      </c>
      <c r="G445" s="3" t="s">
        <v>0</v>
      </c>
      <c r="H445">
        <v>806.33423138709179</v>
      </c>
      <c r="I445">
        <v>95494.58022310934</v>
      </c>
      <c r="J445">
        <v>118.43051740323035</v>
      </c>
      <c r="K445">
        <v>423.38367411838107</v>
      </c>
      <c r="L445">
        <v>43742.864358767954</v>
      </c>
      <c r="M445">
        <v>103.31731484416458</v>
      </c>
      <c r="N445">
        <v>0.5250721817800762</v>
      </c>
      <c r="O445">
        <v>0.4580664604898943</v>
      </c>
      <c r="P445">
        <v>0.8723876000000188</v>
      </c>
      <c r="Q445">
        <v>0.95089084817524849</v>
      </c>
      <c r="R445">
        <v>0.34410875845809552</v>
      </c>
      <c r="S445">
        <v>4.9109151824751465E-2</v>
      </c>
      <c r="T445">
        <v>0.65589124154190459</v>
      </c>
      <c r="U445">
        <v>4.3481967816011574E-2</v>
      </c>
      <c r="V445">
        <v>0.62739512576917045</v>
      </c>
    </row>
    <row r="446" spans="1:22" x14ac:dyDescent="0.25">
      <c r="A446" t="str">
        <f t="shared" si="7"/>
        <v>KínaKözigazgatás és védelem</v>
      </c>
      <c r="B446" t="s">
        <v>80</v>
      </c>
      <c r="C446">
        <v>51</v>
      </c>
      <c r="D446" s="267" t="s">
        <v>201</v>
      </c>
      <c r="E446" s="3" t="s">
        <v>135</v>
      </c>
      <c r="F446" s="3" t="s">
        <v>135</v>
      </c>
      <c r="G446" s="3" t="s">
        <v>136</v>
      </c>
      <c r="H446">
        <v>95172.362857933767</v>
      </c>
      <c r="I446">
        <v>763395.16921772319</v>
      </c>
      <c r="J446">
        <v>8.0211854186836025</v>
      </c>
      <c r="K446">
        <v>42442.634124318021</v>
      </c>
      <c r="L446">
        <v>419169.65163111693</v>
      </c>
      <c r="M446">
        <v>9.8761460093012605</v>
      </c>
      <c r="N446">
        <v>0.44595545229525541</v>
      </c>
      <c r="O446">
        <v>0.54908606778407343</v>
      </c>
      <c r="P446">
        <v>1.2312576625266551</v>
      </c>
      <c r="Q446">
        <v>1.8127920786280276E-3</v>
      </c>
      <c r="R446">
        <v>6.4296453049444771E-2</v>
      </c>
      <c r="S446">
        <v>0.99818720792137194</v>
      </c>
      <c r="T446">
        <v>0.93570354695055535</v>
      </c>
      <c r="U446">
        <v>0.99602608217525646</v>
      </c>
      <c r="V446">
        <v>0.93418738881252605</v>
      </c>
    </row>
    <row r="447" spans="1:22" x14ac:dyDescent="0.25">
      <c r="A447" t="str">
        <f t="shared" si="7"/>
        <v>KínaOktatás</v>
      </c>
      <c r="B447" t="s">
        <v>80</v>
      </c>
      <c r="C447">
        <v>52</v>
      </c>
      <c r="D447" s="267" t="s">
        <v>144</v>
      </c>
      <c r="E447" s="3" t="s">
        <v>135</v>
      </c>
      <c r="F447" s="3" t="s">
        <v>135</v>
      </c>
      <c r="G447" s="3" t="s">
        <v>136</v>
      </c>
      <c r="H447">
        <v>68308.995991139614</v>
      </c>
      <c r="I447">
        <v>606395.55278276606</v>
      </c>
      <c r="J447">
        <v>8.8772429455912629</v>
      </c>
      <c r="K447">
        <v>36550.658538513286</v>
      </c>
      <c r="L447">
        <v>339283.88368939172</v>
      </c>
      <c r="M447">
        <v>9.2825655475369793</v>
      </c>
      <c r="N447">
        <v>0.53507825738288239</v>
      </c>
      <c r="O447">
        <v>0.55950918856909249</v>
      </c>
      <c r="P447">
        <v>1.0456586132011867</v>
      </c>
      <c r="Q447">
        <v>7.2068718789608244E-2</v>
      </c>
      <c r="R447">
        <v>0.11841012983505143</v>
      </c>
      <c r="S447">
        <v>0.92793128121039181</v>
      </c>
      <c r="T447">
        <v>0.88158987016494861</v>
      </c>
      <c r="U447">
        <v>0.92640101276453035</v>
      </c>
      <c r="V447">
        <v>0.88025709429082655</v>
      </c>
    </row>
    <row r="448" spans="1:22" x14ac:dyDescent="0.25">
      <c r="A448" t="str">
        <f t="shared" si="7"/>
        <v>KínaEgészségügy</v>
      </c>
      <c r="B448" t="s">
        <v>80</v>
      </c>
      <c r="C448">
        <v>53</v>
      </c>
      <c r="D448" s="267" t="s">
        <v>191</v>
      </c>
      <c r="E448" s="3" t="s">
        <v>135</v>
      </c>
      <c r="F448" s="3" t="s">
        <v>135</v>
      </c>
      <c r="G448" s="3" t="s">
        <v>136</v>
      </c>
      <c r="H448">
        <v>47207.168444337309</v>
      </c>
      <c r="I448">
        <v>545818.52214446082</v>
      </c>
      <c r="J448">
        <v>11.562195745505129</v>
      </c>
      <c r="K448">
        <v>17997.108900497373</v>
      </c>
      <c r="L448">
        <v>187319.60069570219</v>
      </c>
      <c r="M448">
        <v>10.40831623186574</v>
      </c>
      <c r="N448">
        <v>0.38123678020887947</v>
      </c>
      <c r="O448">
        <v>0.34319026030803079</v>
      </c>
      <c r="P448">
        <v>0.90020238897201099</v>
      </c>
      <c r="Q448">
        <v>7.9684669737832753E-2</v>
      </c>
      <c r="R448">
        <v>5.0598442062010612E-2</v>
      </c>
      <c r="S448">
        <v>0.92031533026216727</v>
      </c>
      <c r="T448">
        <v>0.94940155793798919</v>
      </c>
      <c r="U448">
        <v>0.92013817411790033</v>
      </c>
      <c r="V448">
        <v>0.94781055373305223</v>
      </c>
    </row>
    <row r="449" spans="1:22" x14ac:dyDescent="0.25">
      <c r="A449" t="str">
        <f t="shared" si="7"/>
        <v>KínaEgyéb szolgáltatás</v>
      </c>
      <c r="B449" t="s">
        <v>80</v>
      </c>
      <c r="C449">
        <v>54</v>
      </c>
      <c r="D449" s="267" t="s">
        <v>192</v>
      </c>
      <c r="E449" s="3" t="s">
        <v>2289</v>
      </c>
      <c r="F449" s="3" t="s">
        <v>2289</v>
      </c>
      <c r="G449" s="3" t="s">
        <v>136</v>
      </c>
      <c r="H449">
        <v>74658.938745672305</v>
      </c>
      <c r="I449">
        <v>520163.74279590748</v>
      </c>
      <c r="J449">
        <v>6.9671997959662857</v>
      </c>
      <c r="K449">
        <v>27339.310926511262</v>
      </c>
      <c r="L449">
        <v>239337.64752364781</v>
      </c>
      <c r="M449">
        <v>8.7543408890953138</v>
      </c>
      <c r="N449">
        <v>0.36618938583688371</v>
      </c>
      <c r="O449">
        <v>0.46011981964985749</v>
      </c>
      <c r="P449">
        <v>1.2565078001873444</v>
      </c>
      <c r="Q449">
        <v>0.38744193736011878</v>
      </c>
      <c r="R449">
        <v>0.53914904723779722</v>
      </c>
      <c r="S449">
        <v>0.61255806263988122</v>
      </c>
      <c r="T449">
        <v>0.46085095276220267</v>
      </c>
      <c r="U449">
        <v>0.51569367103145791</v>
      </c>
      <c r="V449">
        <v>0.44284592174309112</v>
      </c>
    </row>
    <row r="450" spans="1:22" x14ac:dyDescent="0.25">
      <c r="A450" t="str">
        <f t="shared" si="7"/>
        <v>KínaHáztartási</v>
      </c>
      <c r="B450" t="s">
        <v>80</v>
      </c>
      <c r="C450">
        <v>55</v>
      </c>
      <c r="D450" s="267" t="s">
        <v>193</v>
      </c>
      <c r="E450" s="3" t="s">
        <v>1</v>
      </c>
      <c r="F450" s="3" t="s">
        <v>1</v>
      </c>
      <c r="G450" s="3" t="s">
        <v>136</v>
      </c>
      <c r="H450">
        <v>2</v>
      </c>
      <c r="I450">
        <v>2</v>
      </c>
      <c r="J450">
        <v>1</v>
      </c>
      <c r="K450">
        <v>0</v>
      </c>
      <c r="L450">
        <v>0</v>
      </c>
      <c r="M450" t="e">
        <v>#DIV/0!</v>
      </c>
      <c r="N450">
        <v>0</v>
      </c>
      <c r="O450">
        <v>0</v>
      </c>
      <c r="P450" t="e">
        <v>#DIV/0!</v>
      </c>
      <c r="Q450">
        <v>0.93354183874202468</v>
      </c>
      <c r="R450">
        <v>0.70042568535766814</v>
      </c>
      <c r="S450">
        <v>6.6458161257975296E-2</v>
      </c>
      <c r="T450">
        <v>0.29957431464233197</v>
      </c>
      <c r="U450">
        <v>6.6190248297744572E-2</v>
      </c>
      <c r="V450">
        <v>0.2411212501551836</v>
      </c>
    </row>
    <row r="451" spans="1:22" x14ac:dyDescent="0.25">
      <c r="A451" t="str">
        <f t="shared" si="7"/>
        <v>KínaTerületen kívüli</v>
      </c>
      <c r="B451" t="s">
        <v>80</v>
      </c>
      <c r="C451">
        <v>56</v>
      </c>
      <c r="D451" s="267" t="s">
        <v>194</v>
      </c>
      <c r="E451" s="3">
        <v>0</v>
      </c>
      <c r="F451" s="3">
        <v>0</v>
      </c>
      <c r="G451" s="3" t="s">
        <v>136</v>
      </c>
      <c r="H451">
        <v>2</v>
      </c>
      <c r="I451">
        <v>2</v>
      </c>
      <c r="J451">
        <v>1</v>
      </c>
      <c r="K451">
        <v>1</v>
      </c>
      <c r="L451">
        <v>1</v>
      </c>
      <c r="M451">
        <v>1</v>
      </c>
      <c r="N451">
        <v>0.5</v>
      </c>
      <c r="O451">
        <v>0.5</v>
      </c>
      <c r="P451">
        <v>1</v>
      </c>
      <c r="Q451">
        <v>1</v>
      </c>
      <c r="R451">
        <v>1</v>
      </c>
      <c r="S451">
        <v>0</v>
      </c>
      <c r="T451">
        <v>0</v>
      </c>
      <c r="U451">
        <v>0</v>
      </c>
      <c r="V451">
        <v>0</v>
      </c>
    </row>
    <row r="452" spans="1:22" x14ac:dyDescent="0.25">
      <c r="A452" t="str">
        <f>CONCATENATE(B452,D452)</f>
        <v>CiprusNövényterm.</v>
      </c>
      <c r="B452" t="s">
        <v>81</v>
      </c>
      <c r="C452">
        <v>1</v>
      </c>
      <c r="D452" s="267" t="s">
        <v>147</v>
      </c>
      <c r="E452" s="3" t="s">
        <v>2289</v>
      </c>
      <c r="F452" s="3" t="s">
        <v>2289</v>
      </c>
      <c r="G452" s="3" t="s">
        <v>136</v>
      </c>
      <c r="H452">
        <v>554.34472270014874</v>
      </c>
      <c r="I452">
        <v>989.91495294457332</v>
      </c>
      <c r="J452">
        <v>1.7857389317658019</v>
      </c>
      <c r="K452">
        <v>310.05251999999996</v>
      </c>
      <c r="L452">
        <v>456.60274203321313</v>
      </c>
      <c r="M452">
        <v>1.4726625735317784</v>
      </c>
      <c r="N452">
        <v>0.55931355942159988</v>
      </c>
      <c r="O452">
        <v>0.46125451552682922</v>
      </c>
      <c r="P452">
        <v>0.82467965912327257</v>
      </c>
      <c r="Q452">
        <v>0.53751457787927781</v>
      </c>
      <c r="R452">
        <v>0.5293805156475343</v>
      </c>
      <c r="S452">
        <v>0.46248542212072213</v>
      </c>
      <c r="T452">
        <v>0.47061948435246576</v>
      </c>
      <c r="U452">
        <v>0.41352707272327915</v>
      </c>
      <c r="V452">
        <v>0.38566924984067391</v>
      </c>
    </row>
    <row r="453" spans="1:22" x14ac:dyDescent="0.25">
      <c r="A453" t="str">
        <f t="shared" ref="A453:A507" si="8">CONCATENATE(B453,D453)</f>
        <v>CiprusErdőgazd.</v>
      </c>
      <c r="B453" t="s">
        <v>81</v>
      </c>
      <c r="C453">
        <v>2</v>
      </c>
      <c r="D453" s="267" t="s">
        <v>148</v>
      </c>
      <c r="E453" s="3" t="s">
        <v>135</v>
      </c>
      <c r="F453" s="3" t="s">
        <v>135</v>
      </c>
      <c r="G453" s="3" t="s">
        <v>136</v>
      </c>
      <c r="H453">
        <v>3.3249600190893434</v>
      </c>
      <c r="I453">
        <v>19.885891912360943</v>
      </c>
      <c r="J453">
        <v>5.9807912871708426</v>
      </c>
      <c r="K453">
        <v>2.2166399999999999</v>
      </c>
      <c r="L453">
        <v>16.216855368926456</v>
      </c>
      <c r="M453">
        <v>7.3159626141035332</v>
      </c>
      <c r="N453">
        <v>0.66666666283918341</v>
      </c>
      <c r="O453">
        <v>0.81549550004574667</v>
      </c>
      <c r="P453">
        <v>1.2232432570915346</v>
      </c>
      <c r="Q453">
        <v>0.30229096680525297</v>
      </c>
      <c r="R453">
        <v>0.20650935905242782</v>
      </c>
      <c r="S453">
        <v>0.69770903319474709</v>
      </c>
      <c r="T453">
        <v>0.79349064094757216</v>
      </c>
      <c r="U453">
        <v>0.68922042026834285</v>
      </c>
      <c r="V453">
        <v>0.7366268368001283</v>
      </c>
    </row>
    <row r="454" spans="1:22" x14ac:dyDescent="0.25">
      <c r="A454" t="str">
        <f t="shared" si="8"/>
        <v>CiprusHalászat</v>
      </c>
      <c r="B454" t="s">
        <v>81</v>
      </c>
      <c r="C454">
        <v>3</v>
      </c>
      <c r="D454" s="267" t="s">
        <v>149</v>
      </c>
      <c r="E454" s="3" t="s">
        <v>1</v>
      </c>
      <c r="F454" s="3" t="s">
        <v>1</v>
      </c>
      <c r="G454" s="3" t="s">
        <v>136</v>
      </c>
      <c r="H454">
        <v>26.230240204030153</v>
      </c>
      <c r="I454">
        <v>24.028773564700341</v>
      </c>
      <c r="J454">
        <v>0.91607142663559871</v>
      </c>
      <c r="K454">
        <v>17.64076</v>
      </c>
      <c r="L454">
        <v>17.755904768575206</v>
      </c>
      <c r="M454">
        <v>1.0065271999945131</v>
      </c>
      <c r="N454">
        <v>0.67253520603633588</v>
      </c>
      <c r="O454">
        <v>0.73894344714536986</v>
      </c>
      <c r="P454">
        <v>1.0987431446160545</v>
      </c>
      <c r="Q454">
        <v>1.0127066968558469</v>
      </c>
      <c r="R454">
        <v>0.85878465292914175</v>
      </c>
      <c r="S454">
        <v>-1.2706696855846855E-2</v>
      </c>
      <c r="T454">
        <v>0.14121534707085823</v>
      </c>
      <c r="U454">
        <v>2.9675681914235145E-2</v>
      </c>
      <c r="V454">
        <v>3.6940897574693661E-2</v>
      </c>
    </row>
    <row r="455" spans="1:22" x14ac:dyDescent="0.25">
      <c r="A455" t="str">
        <f t="shared" si="8"/>
        <v>CiprusBányászat</v>
      </c>
      <c r="B455" t="s">
        <v>81</v>
      </c>
      <c r="C455">
        <v>4</v>
      </c>
      <c r="D455" s="267" t="s">
        <v>150</v>
      </c>
      <c r="E455" s="3" t="s">
        <v>1</v>
      </c>
      <c r="F455" s="3" t="s">
        <v>1</v>
      </c>
      <c r="G455" s="3" t="s">
        <v>136</v>
      </c>
      <c r="H455">
        <v>44.240439941683519</v>
      </c>
      <c r="I455">
        <v>94.39846376009578</v>
      </c>
      <c r="J455">
        <v>2.1337596073757208</v>
      </c>
      <c r="K455">
        <v>25.95316</v>
      </c>
      <c r="L455">
        <v>22.002181692928282</v>
      </c>
      <c r="M455">
        <v>0.84776503874396347</v>
      </c>
      <c r="N455">
        <v>0.58663883167099407</v>
      </c>
      <c r="O455">
        <v>0.23307775165541483</v>
      </c>
      <c r="P455">
        <v>0.3973104729387098</v>
      </c>
      <c r="Q455">
        <v>0.74632895087393192</v>
      </c>
      <c r="R455">
        <v>0.64421361839569302</v>
      </c>
      <c r="S455">
        <v>0.2536710491260683</v>
      </c>
      <c r="T455">
        <v>0.35578638160430703</v>
      </c>
      <c r="U455">
        <v>9.5814696180977751E-2</v>
      </c>
      <c r="V455">
        <v>0.11106083663975357</v>
      </c>
    </row>
    <row r="456" spans="1:22" x14ac:dyDescent="0.25">
      <c r="A456" t="str">
        <f t="shared" si="8"/>
        <v>CiprusÉlelmiszergy.</v>
      </c>
      <c r="B456" t="s">
        <v>81</v>
      </c>
      <c r="C456">
        <v>5</v>
      </c>
      <c r="D456" s="267" t="s">
        <v>151</v>
      </c>
      <c r="E456" s="3" t="s">
        <v>135</v>
      </c>
      <c r="F456" s="3" t="s">
        <v>135</v>
      </c>
      <c r="G456" s="3" t="s">
        <v>136</v>
      </c>
      <c r="H456">
        <v>893.86005964156436</v>
      </c>
      <c r="I456">
        <v>1620.3012812919085</v>
      </c>
      <c r="J456">
        <v>1.8127012878745754</v>
      </c>
      <c r="K456">
        <v>312.6386</v>
      </c>
      <c r="L456">
        <v>420.54832838121115</v>
      </c>
      <c r="M456">
        <v>1.3451580463231705</v>
      </c>
      <c r="N456">
        <v>0.34976235555861762</v>
      </c>
      <c r="O456">
        <v>0.25954946357006953</v>
      </c>
      <c r="P456">
        <v>0.74207375220679206</v>
      </c>
      <c r="Q456">
        <v>0.24992409625260409</v>
      </c>
      <c r="R456">
        <v>0.27856454666464692</v>
      </c>
      <c r="S456">
        <v>0.75007590374739574</v>
      </c>
      <c r="T456">
        <v>0.72143545333535297</v>
      </c>
      <c r="U456">
        <v>0.73489800435577768</v>
      </c>
      <c r="V456">
        <v>0.7453795536983594</v>
      </c>
    </row>
    <row r="457" spans="1:22" x14ac:dyDescent="0.25">
      <c r="A457" t="str">
        <f t="shared" si="8"/>
        <v>CiprusTextilgy.</v>
      </c>
      <c r="B457" t="s">
        <v>81</v>
      </c>
      <c r="C457">
        <v>6</v>
      </c>
      <c r="D457" s="267" t="s">
        <v>152</v>
      </c>
      <c r="E457" s="3" t="s">
        <v>135</v>
      </c>
      <c r="F457" s="3" t="s">
        <v>135</v>
      </c>
      <c r="G457" s="3" t="s">
        <v>136</v>
      </c>
      <c r="H457">
        <v>152.94815975551285</v>
      </c>
      <c r="I457">
        <v>35.929164016218415</v>
      </c>
      <c r="J457">
        <v>0.23491073101926216</v>
      </c>
      <c r="K457">
        <v>61.419399999999996</v>
      </c>
      <c r="L457">
        <v>11.246611599331159</v>
      </c>
      <c r="M457">
        <v>0.18311171387755595</v>
      </c>
      <c r="N457">
        <v>0.40157004895108717</v>
      </c>
      <c r="O457">
        <v>0.31302180018033376</v>
      </c>
      <c r="P457">
        <v>0.77949488762410435</v>
      </c>
      <c r="Q457">
        <v>0.163895220867293</v>
      </c>
      <c r="R457">
        <v>0.12438540022055966</v>
      </c>
      <c r="S457">
        <v>0.83610477913270687</v>
      </c>
      <c r="T457">
        <v>0.87561459977944034</v>
      </c>
      <c r="U457">
        <v>0.98619761829570884</v>
      </c>
      <c r="V457">
        <v>1.2878741372998224</v>
      </c>
    </row>
    <row r="458" spans="1:22" x14ac:dyDescent="0.25">
      <c r="A458" t="str">
        <f t="shared" si="8"/>
        <v>CiprusFafeldolg.</v>
      </c>
      <c r="B458" t="s">
        <v>81</v>
      </c>
      <c r="C458">
        <v>7</v>
      </c>
      <c r="D458" s="267" t="s">
        <v>153</v>
      </c>
      <c r="E458" s="3" t="s">
        <v>1</v>
      </c>
      <c r="F458" s="3" t="s">
        <v>1</v>
      </c>
      <c r="G458" s="3" t="s">
        <v>136</v>
      </c>
      <c r="H458">
        <v>118.40551876945639</v>
      </c>
      <c r="I458">
        <v>117.48056814440612</v>
      </c>
      <c r="J458">
        <v>0.99218828113196977</v>
      </c>
      <c r="K458">
        <v>50.520919999999997</v>
      </c>
      <c r="L458">
        <v>41.494489947166571</v>
      </c>
      <c r="M458">
        <v>0.82133282503894567</v>
      </c>
      <c r="N458">
        <v>0.42667707151697604</v>
      </c>
      <c r="O458">
        <v>0.35320300712337288</v>
      </c>
      <c r="P458">
        <v>0.82779936092563189</v>
      </c>
      <c r="Q458">
        <v>0.79383377528113441</v>
      </c>
      <c r="R458">
        <v>0.88447146588998304</v>
      </c>
      <c r="S458">
        <v>0.20616622471886567</v>
      </c>
      <c r="T458">
        <v>0.11552853411001685</v>
      </c>
      <c r="U458">
        <v>0.15526648133245508</v>
      </c>
      <c r="V458">
        <v>0.13004379129448224</v>
      </c>
    </row>
    <row r="459" spans="1:22" x14ac:dyDescent="0.25">
      <c r="A459" t="str">
        <f t="shared" si="8"/>
        <v>CiprusPapírgy.</v>
      </c>
      <c r="B459" t="s">
        <v>81</v>
      </c>
      <c r="C459">
        <v>8</v>
      </c>
      <c r="D459" s="267" t="s">
        <v>154</v>
      </c>
      <c r="E459" s="3" t="s">
        <v>2289</v>
      </c>
      <c r="F459" s="3" t="s">
        <v>2289</v>
      </c>
      <c r="G459" s="3" t="s">
        <v>136</v>
      </c>
      <c r="H459">
        <v>49.504961238533724</v>
      </c>
      <c r="I459">
        <v>62.035942999592777</v>
      </c>
      <c r="J459">
        <v>1.2531257766404467</v>
      </c>
      <c r="K459">
        <v>17.73312</v>
      </c>
      <c r="L459">
        <v>21.975256088271802</v>
      </c>
      <c r="M459">
        <v>1.2392210783140136</v>
      </c>
      <c r="N459">
        <v>0.35820894626207433</v>
      </c>
      <c r="O459">
        <v>0.3542342555897966</v>
      </c>
      <c r="P459">
        <v>0.98890398826228709</v>
      </c>
      <c r="Q459">
        <v>0.47587914583838636</v>
      </c>
      <c r="R459">
        <v>0.66429487062573067</v>
      </c>
      <c r="S459">
        <v>0.52412085416161369</v>
      </c>
      <c r="T459">
        <v>0.33570512937426916</v>
      </c>
      <c r="U459">
        <v>0.53059516036305865</v>
      </c>
      <c r="V459">
        <v>0.44978616260581455</v>
      </c>
    </row>
    <row r="460" spans="1:22" x14ac:dyDescent="0.25">
      <c r="A460" t="str">
        <f t="shared" si="8"/>
        <v>CiprusNyomdai tev.</v>
      </c>
      <c r="B460" t="s">
        <v>81</v>
      </c>
      <c r="C460">
        <v>9</v>
      </c>
      <c r="D460" s="267" t="s">
        <v>155</v>
      </c>
      <c r="E460" s="3" t="s">
        <v>1</v>
      </c>
      <c r="F460" s="3" t="s">
        <v>1</v>
      </c>
      <c r="G460" s="3" t="s">
        <v>136</v>
      </c>
      <c r="H460">
        <v>67.05335920674375</v>
      </c>
      <c r="I460">
        <v>88.013493813931419</v>
      </c>
      <c r="J460">
        <v>1.3125888822745162</v>
      </c>
      <c r="K460">
        <v>33.064879999999995</v>
      </c>
      <c r="L460">
        <v>33.866952769194789</v>
      </c>
      <c r="M460">
        <v>1.0242575436292161</v>
      </c>
      <c r="N460">
        <v>0.49311295349203871</v>
      </c>
      <c r="O460">
        <v>0.38479273235979733</v>
      </c>
      <c r="P460">
        <v>0.78033385583331627</v>
      </c>
      <c r="Q460">
        <v>0.78578816168719345</v>
      </c>
      <c r="R460">
        <v>0.91505890357765141</v>
      </c>
      <c r="S460">
        <v>0.21421183831280649</v>
      </c>
      <c r="T460">
        <v>8.4941096422348566E-2</v>
      </c>
      <c r="U460">
        <v>0.16546400982660325</v>
      </c>
      <c r="V460">
        <v>0.10420032546829598</v>
      </c>
    </row>
    <row r="461" spans="1:22" x14ac:dyDescent="0.25">
      <c r="A461" t="str">
        <f t="shared" si="8"/>
        <v>CiprusKokszgy.</v>
      </c>
      <c r="B461" t="s">
        <v>81</v>
      </c>
      <c r="C461">
        <v>10</v>
      </c>
      <c r="D461" s="267" t="s">
        <v>156</v>
      </c>
      <c r="E461" s="3" t="s">
        <v>2289</v>
      </c>
      <c r="F461" s="3" t="s">
        <v>2289</v>
      </c>
      <c r="G461" s="3" t="s">
        <v>136</v>
      </c>
      <c r="H461">
        <v>248.9101990514207</v>
      </c>
      <c r="I461">
        <v>3.3602807191102446</v>
      </c>
      <c r="J461">
        <v>1.34999720056311E-2</v>
      </c>
      <c r="K461">
        <v>11.267919999999998</v>
      </c>
      <c r="L461">
        <v>0.64649178167853305</v>
      </c>
      <c r="M461">
        <v>5.7374544874167828E-2</v>
      </c>
      <c r="N461">
        <v>4.5269016870105164E-2</v>
      </c>
      <c r="O461">
        <v>0.19239219449787964</v>
      </c>
      <c r="P461">
        <v>4.2499750999658215</v>
      </c>
      <c r="Q461">
        <v>0.8530911431885515</v>
      </c>
      <c r="R461">
        <v>0.7784034458549427</v>
      </c>
      <c r="S461">
        <v>0.14690885681144836</v>
      </c>
      <c r="T461">
        <v>0.22159655414505725</v>
      </c>
      <c r="U461">
        <v>0.64458019284703594</v>
      </c>
      <c r="V461">
        <v>0.61674670244532892</v>
      </c>
    </row>
    <row r="462" spans="1:22" x14ac:dyDescent="0.25">
      <c r="A462" t="str">
        <f t="shared" si="8"/>
        <v>CiprusVegyi a. gy.</v>
      </c>
      <c r="B462" t="s">
        <v>81</v>
      </c>
      <c r="C462">
        <v>11</v>
      </c>
      <c r="D462" s="267" t="s">
        <v>157</v>
      </c>
      <c r="E462" s="3" t="s">
        <v>2289</v>
      </c>
      <c r="F462" s="3" t="s">
        <v>2289</v>
      </c>
      <c r="G462" s="3" t="s">
        <v>136</v>
      </c>
      <c r="H462">
        <v>77.12060085448158</v>
      </c>
      <c r="I462">
        <v>77.157204416369666</v>
      </c>
      <c r="J462">
        <v>1.0004746275506482</v>
      </c>
      <c r="K462">
        <v>26.876759999999997</v>
      </c>
      <c r="L462">
        <v>29.472063863088898</v>
      </c>
      <c r="M462">
        <v>1.0965631223067402</v>
      </c>
      <c r="N462">
        <v>0.34850299015062919</v>
      </c>
      <c r="O462">
        <v>0.38197423151889248</v>
      </c>
      <c r="P462">
        <v>1.0960429101448927</v>
      </c>
      <c r="Q462">
        <v>0.46013213638057782</v>
      </c>
      <c r="R462">
        <v>0.52111771701796972</v>
      </c>
      <c r="S462">
        <v>0.53986786361942229</v>
      </c>
      <c r="T462">
        <v>0.47888228298203023</v>
      </c>
      <c r="U462">
        <v>0.61604924258428018</v>
      </c>
      <c r="V462">
        <v>0.48720541432655162</v>
      </c>
    </row>
    <row r="463" spans="1:22" x14ac:dyDescent="0.25">
      <c r="A463" t="str">
        <f t="shared" si="8"/>
        <v>CiprusGyógyszergy.</v>
      </c>
      <c r="B463" t="s">
        <v>81</v>
      </c>
      <c r="C463">
        <v>12</v>
      </c>
      <c r="D463" s="267" t="s">
        <v>158</v>
      </c>
      <c r="E463" s="3" t="s">
        <v>135</v>
      </c>
      <c r="F463" s="3" t="s">
        <v>2289</v>
      </c>
      <c r="G463" s="3" t="s">
        <v>0</v>
      </c>
      <c r="H463">
        <v>61.788840117015624</v>
      </c>
      <c r="I463">
        <v>253.70115964535091</v>
      </c>
      <c r="J463">
        <v>4.1059382109276044</v>
      </c>
      <c r="K463">
        <v>26.692039999999995</v>
      </c>
      <c r="L463">
        <v>97.852163611984849</v>
      </c>
      <c r="M463">
        <v>3.6659679669288998</v>
      </c>
      <c r="N463">
        <v>0.43198804103541422</v>
      </c>
      <c r="O463">
        <v>0.38569852715207326</v>
      </c>
      <c r="P463">
        <v>0.89284538115362744</v>
      </c>
      <c r="Q463">
        <v>8.6325684471222727E-2</v>
      </c>
      <c r="R463">
        <v>0.10582510916951772</v>
      </c>
      <c r="S463">
        <v>0.91367431552877743</v>
      </c>
      <c r="T463">
        <v>0.89417489083048229</v>
      </c>
      <c r="U463">
        <v>0.94825056435599953</v>
      </c>
      <c r="V463">
        <v>0.49239178151180241</v>
      </c>
    </row>
    <row r="464" spans="1:22" x14ac:dyDescent="0.25">
      <c r="A464" t="str">
        <f t="shared" si="8"/>
        <v>CiprusGumigy.</v>
      </c>
      <c r="B464" t="s">
        <v>81</v>
      </c>
      <c r="C464">
        <v>13</v>
      </c>
      <c r="D464" s="267" t="s">
        <v>159</v>
      </c>
      <c r="E464" s="3" t="s">
        <v>1</v>
      </c>
      <c r="F464" s="3" t="s">
        <v>1</v>
      </c>
      <c r="G464" s="3" t="s">
        <v>136</v>
      </c>
      <c r="H464">
        <v>63.35896084717686</v>
      </c>
      <c r="I464">
        <v>93.570881962775161</v>
      </c>
      <c r="J464">
        <v>1.4768373835623676</v>
      </c>
      <c r="K464">
        <v>25.676079999999999</v>
      </c>
      <c r="L464">
        <v>31.929114065606225</v>
      </c>
      <c r="M464">
        <v>1.2435353864611041</v>
      </c>
      <c r="N464">
        <v>0.40524780799248333</v>
      </c>
      <c r="O464">
        <v>0.341229166551069</v>
      </c>
      <c r="P464">
        <v>0.84202594023012756</v>
      </c>
      <c r="Q464">
        <v>0.70144284398980028</v>
      </c>
      <c r="R464">
        <v>0.72968663859591365</v>
      </c>
      <c r="S464">
        <v>0.29855715601019978</v>
      </c>
      <c r="T464">
        <v>0.27031336140408629</v>
      </c>
      <c r="U464">
        <v>0.21091207671958093</v>
      </c>
      <c r="V464">
        <v>0.20092796010043701</v>
      </c>
    </row>
    <row r="465" spans="1:22" x14ac:dyDescent="0.25">
      <c r="A465" t="str">
        <f t="shared" si="8"/>
        <v>CiprusNemfémgy.</v>
      </c>
      <c r="B465" t="s">
        <v>81</v>
      </c>
      <c r="C465">
        <v>14</v>
      </c>
      <c r="D465" s="267" t="s">
        <v>160</v>
      </c>
      <c r="E465" s="3" t="s">
        <v>1</v>
      </c>
      <c r="F465" s="3" t="s">
        <v>1</v>
      </c>
      <c r="G465" s="3" t="s">
        <v>136</v>
      </c>
      <c r="H465">
        <v>222.95704236270575</v>
      </c>
      <c r="I465">
        <v>330.34140306020265</v>
      </c>
      <c r="J465">
        <v>1.4816369985873978</v>
      </c>
      <c r="K465">
        <v>87.926719999999989</v>
      </c>
      <c r="L465">
        <v>102.90009086555733</v>
      </c>
      <c r="M465">
        <v>1.1702937499039807</v>
      </c>
      <c r="N465">
        <v>0.39436619300394693</v>
      </c>
      <c r="O465">
        <v>0.31149619730471517</v>
      </c>
      <c r="P465">
        <v>0.78986536582155165</v>
      </c>
      <c r="Q465">
        <v>0.82910459246466417</v>
      </c>
      <c r="R465">
        <v>0.73207500975044559</v>
      </c>
      <c r="S465">
        <v>0.1708954075353358</v>
      </c>
      <c r="T465">
        <v>0.26792499024955435</v>
      </c>
      <c r="U465">
        <v>0.11370289669764176</v>
      </c>
      <c r="V465">
        <v>8.7503219124831499E-2</v>
      </c>
    </row>
    <row r="466" spans="1:22" x14ac:dyDescent="0.25">
      <c r="A466" t="str">
        <f t="shared" si="8"/>
        <v>CiprusFémalapa. Gy.</v>
      </c>
      <c r="B466" t="s">
        <v>81</v>
      </c>
      <c r="C466">
        <v>15</v>
      </c>
      <c r="D466" s="267" t="s">
        <v>161</v>
      </c>
      <c r="E466" s="3" t="s">
        <v>1</v>
      </c>
      <c r="F466" s="3" t="s">
        <v>1</v>
      </c>
      <c r="G466" s="3" t="s">
        <v>136</v>
      </c>
      <c r="H466">
        <v>42.670318932581679</v>
      </c>
      <c r="I466">
        <v>87.884250219676019</v>
      </c>
      <c r="J466">
        <v>2.0596108118744443</v>
      </c>
      <c r="K466">
        <v>12.653319999999999</v>
      </c>
      <c r="L466">
        <v>30.765466731279499</v>
      </c>
      <c r="M466">
        <v>2.4314145798319733</v>
      </c>
      <c r="N466">
        <v>0.29653680395480553</v>
      </c>
      <c r="O466">
        <v>0.3500680344245749</v>
      </c>
      <c r="P466">
        <v>1.1805213712289417</v>
      </c>
      <c r="Q466">
        <v>0.72759389705424415</v>
      </c>
      <c r="R466">
        <v>0.66649008676718424</v>
      </c>
      <c r="S466">
        <v>0.27240610294575585</v>
      </c>
      <c r="T466">
        <v>0.33350991323281587</v>
      </c>
      <c r="U466">
        <v>4.7196088519032987E-2</v>
      </c>
      <c r="V466">
        <v>3.6773606917225914E-2</v>
      </c>
    </row>
    <row r="467" spans="1:22" x14ac:dyDescent="0.25">
      <c r="A467" t="str">
        <f t="shared" si="8"/>
        <v>CiprusFémfeldolg.</v>
      </c>
      <c r="B467" t="s">
        <v>81</v>
      </c>
      <c r="C467">
        <v>16</v>
      </c>
      <c r="D467" s="267" t="s">
        <v>162</v>
      </c>
      <c r="E467" s="3" t="s">
        <v>2289</v>
      </c>
      <c r="F467" s="3" t="s">
        <v>2289</v>
      </c>
      <c r="G467" s="3" t="s">
        <v>136</v>
      </c>
      <c r="H467">
        <v>150.91623977189323</v>
      </c>
      <c r="I467">
        <v>272.44117902490899</v>
      </c>
      <c r="J467">
        <v>1.8052475958630971</v>
      </c>
      <c r="K467">
        <v>55.600719999999995</v>
      </c>
      <c r="L467">
        <v>107.28777043371893</v>
      </c>
      <c r="M467">
        <v>1.929611171109276</v>
      </c>
      <c r="N467">
        <v>0.36842105318843971</v>
      </c>
      <c r="O467">
        <v>0.39380159349519528</v>
      </c>
      <c r="P467">
        <v>1.0688900378713535</v>
      </c>
      <c r="Q467">
        <v>0.38777857308574748</v>
      </c>
      <c r="R467">
        <v>0.44576636293372468</v>
      </c>
      <c r="S467">
        <v>0.61222142691425241</v>
      </c>
      <c r="T467">
        <v>0.55423363706627538</v>
      </c>
      <c r="U467">
        <v>0.31271092068052359</v>
      </c>
      <c r="V467">
        <v>0.27789955875562378</v>
      </c>
    </row>
    <row r="468" spans="1:22" x14ac:dyDescent="0.25">
      <c r="A468" t="str">
        <f t="shared" si="8"/>
        <v>CiprusSzámítógép gy.</v>
      </c>
      <c r="B468" t="s">
        <v>81</v>
      </c>
      <c r="C468">
        <v>17</v>
      </c>
      <c r="D468" s="267" t="s">
        <v>163</v>
      </c>
      <c r="E468" s="3" t="s">
        <v>2289</v>
      </c>
      <c r="F468" s="3" t="s">
        <v>2289</v>
      </c>
      <c r="G468" s="3" t="s">
        <v>136</v>
      </c>
      <c r="H468">
        <v>4.0638400230387832</v>
      </c>
      <c r="I468">
        <v>1.1631739345406029</v>
      </c>
      <c r="J468">
        <v>0.28622532578701909</v>
      </c>
      <c r="K468">
        <v>1.5701199999999997</v>
      </c>
      <c r="L468">
        <v>0.77548986164957956</v>
      </c>
      <c r="M468">
        <v>0.49390483634982019</v>
      </c>
      <c r="N468">
        <v>0.38636363417325775</v>
      </c>
      <c r="O468">
        <v>0.66670154705268592</v>
      </c>
      <c r="P468">
        <v>1.725580484507286</v>
      </c>
      <c r="Q468">
        <v>0.23630500656323342</v>
      </c>
      <c r="R468">
        <v>0.37900877787151016</v>
      </c>
      <c r="S468">
        <v>0.7636949934367665</v>
      </c>
      <c r="T468">
        <v>0.62099122212848978</v>
      </c>
      <c r="U468">
        <v>0.47578198378996706</v>
      </c>
      <c r="V468">
        <v>0.59555530856122874</v>
      </c>
    </row>
    <row r="469" spans="1:22" x14ac:dyDescent="0.25">
      <c r="A469" t="str">
        <f t="shared" si="8"/>
        <v>CiprusVillamos b. gy.</v>
      </c>
      <c r="B469" t="s">
        <v>81</v>
      </c>
      <c r="C469">
        <v>18</v>
      </c>
      <c r="D469" s="267" t="s">
        <v>164</v>
      </c>
      <c r="E469" s="3" t="s">
        <v>2289</v>
      </c>
      <c r="F469" s="3" t="s">
        <v>2289</v>
      </c>
      <c r="G469" s="3" t="s">
        <v>136</v>
      </c>
      <c r="H469">
        <v>26.230240306558585</v>
      </c>
      <c r="I469">
        <v>39.030947357662541</v>
      </c>
      <c r="J469">
        <v>1.4880133350476121</v>
      </c>
      <c r="K469">
        <v>9.3283599999999982</v>
      </c>
      <c r="L469">
        <v>13.573027080430409</v>
      </c>
      <c r="M469">
        <v>1.4550282236567211</v>
      </c>
      <c r="N469">
        <v>0.35563379866053091</v>
      </c>
      <c r="O469">
        <v>0.34775038781542045</v>
      </c>
      <c r="P469">
        <v>0.97783278508734894</v>
      </c>
      <c r="Q469">
        <v>0.40985819487611541</v>
      </c>
      <c r="R469">
        <v>0.44025939590325525</v>
      </c>
      <c r="S469">
        <v>0.59014180512388459</v>
      </c>
      <c r="T469">
        <v>0.55974060409674464</v>
      </c>
      <c r="U469">
        <v>0.43249190811674504</v>
      </c>
      <c r="V469">
        <v>0.44921220046903138</v>
      </c>
    </row>
    <row r="470" spans="1:22" x14ac:dyDescent="0.25">
      <c r="A470" t="str">
        <f t="shared" si="8"/>
        <v>CiprusEgyéb gépgy.</v>
      </c>
      <c r="B470" t="s">
        <v>81</v>
      </c>
      <c r="C470">
        <v>19</v>
      </c>
      <c r="D470" s="267" t="s">
        <v>165</v>
      </c>
      <c r="E470" s="3" t="s">
        <v>2289</v>
      </c>
      <c r="F470" s="3" t="s">
        <v>2289</v>
      </c>
      <c r="G470" s="3" t="s">
        <v>136</v>
      </c>
      <c r="H470">
        <v>36.020400044925161</v>
      </c>
      <c r="I470">
        <v>57.254004947090053</v>
      </c>
      <c r="J470">
        <v>1.5894883142797425</v>
      </c>
      <c r="K470">
        <v>14.869960000000001</v>
      </c>
      <c r="L470">
        <v>26.239280331599307</v>
      </c>
      <c r="M470">
        <v>1.7645831146552717</v>
      </c>
      <c r="N470">
        <v>0.41282051230563716</v>
      </c>
      <c r="O470">
        <v>0.4582959804444724</v>
      </c>
      <c r="P470">
        <v>1.1101579664364325</v>
      </c>
      <c r="Q470">
        <v>0.29580875350131075</v>
      </c>
      <c r="R470">
        <v>0.3656114440620275</v>
      </c>
      <c r="S470">
        <v>0.70419124649868914</v>
      </c>
      <c r="T470">
        <v>0.63438855593797261</v>
      </c>
      <c r="U470">
        <v>9.6632111274516916E-2</v>
      </c>
      <c r="V470">
        <v>0.11741838270884707</v>
      </c>
    </row>
    <row r="471" spans="1:22" x14ac:dyDescent="0.25">
      <c r="A471" t="str">
        <f t="shared" si="8"/>
        <v>CiprusKözúti jármű gy.</v>
      </c>
      <c r="B471" t="s">
        <v>81</v>
      </c>
      <c r="C471">
        <v>20</v>
      </c>
      <c r="D471" s="267" t="s">
        <v>166</v>
      </c>
      <c r="E471" s="3" t="s">
        <v>135</v>
      </c>
      <c r="F471" s="3" t="s">
        <v>135</v>
      </c>
      <c r="G471" s="3" t="s">
        <v>136</v>
      </c>
      <c r="H471">
        <v>17.548400119341903</v>
      </c>
      <c r="I471">
        <v>8.1422175059638011</v>
      </c>
      <c r="J471">
        <v>0.46398631502534654</v>
      </c>
      <c r="K471">
        <v>7.1117199999999992</v>
      </c>
      <c r="L471">
        <v>3.2315526689137362</v>
      </c>
      <c r="M471">
        <v>0.45439818622129902</v>
      </c>
      <c r="N471">
        <v>0.40526315513865213</v>
      </c>
      <c r="O471">
        <v>0.39688852165233512</v>
      </c>
      <c r="P471">
        <v>0.97933531982829325</v>
      </c>
      <c r="Q471">
        <v>6.1411016180193526E-2</v>
      </c>
      <c r="R471">
        <v>8.5650275628022285E-2</v>
      </c>
      <c r="S471">
        <v>0.9385889838198066</v>
      </c>
      <c r="T471">
        <v>0.9143497243719777</v>
      </c>
      <c r="U471">
        <v>0.90989060073030437</v>
      </c>
      <c r="V471">
        <v>0.99682435176095763</v>
      </c>
    </row>
    <row r="472" spans="1:22" x14ac:dyDescent="0.25">
      <c r="A472" t="str">
        <f t="shared" si="8"/>
        <v>CiprusEgyéb jármű gy.</v>
      </c>
      <c r="B472" t="s">
        <v>81</v>
      </c>
      <c r="C472">
        <v>21</v>
      </c>
      <c r="D472" s="267" t="s">
        <v>167</v>
      </c>
      <c r="E472" s="3" t="s">
        <v>2289</v>
      </c>
      <c r="F472" s="3" t="s">
        <v>2289</v>
      </c>
      <c r="G472" s="3" t="s">
        <v>136</v>
      </c>
      <c r="H472">
        <v>1.4777632136910916</v>
      </c>
      <c r="I472">
        <v>2.326351053405364</v>
      </c>
      <c r="J472">
        <v>1.5742380320827631</v>
      </c>
      <c r="K472">
        <v>0.83123999999999998</v>
      </c>
      <c r="L472">
        <v>0.77561159531092816</v>
      </c>
      <c r="M472">
        <v>0.93307780582133704</v>
      </c>
      <c r="N472">
        <v>0.56249877673146664</v>
      </c>
      <c r="O472">
        <v>0.33340264538989967</v>
      </c>
      <c r="P472">
        <v>0.59271710300814395</v>
      </c>
      <c r="Q472">
        <v>0.21899467974509004</v>
      </c>
      <c r="R472">
        <v>0.18864463159052383</v>
      </c>
      <c r="S472">
        <v>0.78100532025490987</v>
      </c>
      <c r="T472">
        <v>0.81135536840947631</v>
      </c>
      <c r="U472">
        <v>7.4056958153277924E-2</v>
      </c>
      <c r="V472">
        <v>0.12386612044266054</v>
      </c>
    </row>
    <row r="473" spans="1:22" x14ac:dyDescent="0.25">
      <c r="A473" t="str">
        <f t="shared" si="8"/>
        <v>CiprusBútorgy.</v>
      </c>
      <c r="B473" t="s">
        <v>81</v>
      </c>
      <c r="C473">
        <v>22</v>
      </c>
      <c r="D473" s="267" t="s">
        <v>168</v>
      </c>
      <c r="E473" s="3" t="s">
        <v>135</v>
      </c>
      <c r="F473" s="3" t="s">
        <v>135</v>
      </c>
      <c r="G473" s="3" t="s">
        <v>136</v>
      </c>
      <c r="H473">
        <v>129.85816034425972</v>
      </c>
      <c r="I473">
        <v>93.570879682991631</v>
      </c>
      <c r="J473">
        <v>0.72056218442438347</v>
      </c>
      <c r="K473">
        <v>56.062519999999999</v>
      </c>
      <c r="L473">
        <v>38.648971174837563</v>
      </c>
      <c r="M473">
        <v>0.68939054425019719</v>
      </c>
      <c r="N473">
        <v>0.43172119373457768</v>
      </c>
      <c r="O473">
        <v>0.41304486295069837</v>
      </c>
      <c r="P473">
        <v>0.95673983335791124</v>
      </c>
      <c r="Q473">
        <v>0.171756292510474</v>
      </c>
      <c r="R473">
        <v>0.20366944132217579</v>
      </c>
      <c r="S473">
        <v>0.82824370748952614</v>
      </c>
      <c r="T473">
        <v>0.79633055867782421</v>
      </c>
      <c r="U473">
        <v>0.67021733477133194</v>
      </c>
      <c r="V473">
        <v>0.76221250242759153</v>
      </c>
    </row>
    <row r="474" spans="1:22" x14ac:dyDescent="0.25">
      <c r="A474" t="str">
        <f t="shared" si="8"/>
        <v>CiprusGépjavítás</v>
      </c>
      <c r="B474" t="s">
        <v>81</v>
      </c>
      <c r="C474">
        <v>23</v>
      </c>
      <c r="D474" s="267" t="s">
        <v>169</v>
      </c>
      <c r="E474" s="3" t="s">
        <v>1</v>
      </c>
      <c r="F474" s="3" t="s">
        <v>1</v>
      </c>
      <c r="G474" s="3" t="s">
        <v>136</v>
      </c>
      <c r="H474">
        <v>21.981680114345252</v>
      </c>
      <c r="I474">
        <v>74.184648504292255</v>
      </c>
      <c r="J474">
        <v>3.3748397810538298</v>
      </c>
      <c r="K474">
        <v>11.360279999999999</v>
      </c>
      <c r="L474">
        <v>41.231502707109179</v>
      </c>
      <c r="M474">
        <v>3.6294442308736388</v>
      </c>
      <c r="N474">
        <v>0.51680672000072814</v>
      </c>
      <c r="O474">
        <v>0.55579561996204052</v>
      </c>
      <c r="P474">
        <v>1.075441936902944</v>
      </c>
      <c r="Q474">
        <v>0.69840809737861387</v>
      </c>
      <c r="R474">
        <v>0.68662731813800404</v>
      </c>
      <c r="S474">
        <v>0.30159190262138602</v>
      </c>
      <c r="T474">
        <v>0.31337268186199607</v>
      </c>
      <c r="U474">
        <v>4.4032771715316429E-2</v>
      </c>
      <c r="V474">
        <v>5.9492554170805331E-2</v>
      </c>
    </row>
    <row r="475" spans="1:22" x14ac:dyDescent="0.25">
      <c r="A475" t="str">
        <f t="shared" si="8"/>
        <v>CiprusVillamosene., gáz, gőzellátás</v>
      </c>
      <c r="B475" t="s">
        <v>81</v>
      </c>
      <c r="C475">
        <v>24</v>
      </c>
      <c r="D475" s="267" t="s">
        <v>170</v>
      </c>
      <c r="E475" s="3" t="s">
        <v>2289</v>
      </c>
      <c r="F475" s="3" t="s">
        <v>2289</v>
      </c>
      <c r="G475" s="3" t="s">
        <v>136</v>
      </c>
      <c r="H475">
        <v>293.52007618747308</v>
      </c>
      <c r="I475">
        <v>1071.6722449353558</v>
      </c>
      <c r="J475">
        <v>3.651103729786688</v>
      </c>
      <c r="K475">
        <v>132.81368000000001</v>
      </c>
      <c r="L475">
        <v>396.68684994979776</v>
      </c>
      <c r="M475">
        <v>2.9867920981468004</v>
      </c>
      <c r="N475">
        <v>0.45248584602836872</v>
      </c>
      <c r="O475">
        <v>0.37015687569078198</v>
      </c>
      <c r="P475">
        <v>0.81805183286898853</v>
      </c>
      <c r="Q475">
        <v>0.58734377303208218</v>
      </c>
      <c r="R475">
        <v>0.5269224104497201</v>
      </c>
      <c r="S475">
        <v>0.41265622696791771</v>
      </c>
      <c r="T475">
        <v>0.47307758955027995</v>
      </c>
      <c r="U475">
        <v>0.27311467854111438</v>
      </c>
      <c r="V475">
        <v>0.33518790956139138</v>
      </c>
    </row>
    <row r="476" spans="1:22" x14ac:dyDescent="0.25">
      <c r="A476" t="str">
        <f t="shared" si="8"/>
        <v>CiprusVízellátás</v>
      </c>
      <c r="B476" t="s">
        <v>81</v>
      </c>
      <c r="C476">
        <v>25</v>
      </c>
      <c r="D476" s="267" t="s">
        <v>171</v>
      </c>
      <c r="E476" s="3" t="s">
        <v>2289</v>
      </c>
      <c r="F476" s="3" t="s">
        <v>2289</v>
      </c>
      <c r="G476" s="3" t="s">
        <v>136</v>
      </c>
      <c r="H476">
        <v>56.893760024194904</v>
      </c>
      <c r="I476">
        <v>182.25800453945783</v>
      </c>
      <c r="J476">
        <v>3.2034796867345374</v>
      </c>
      <c r="K476">
        <v>29.278119999999998</v>
      </c>
      <c r="L476">
        <v>92.149001892618131</v>
      </c>
      <c r="M476">
        <v>3.1473674502535731</v>
      </c>
      <c r="N476">
        <v>0.51461038939154402</v>
      </c>
      <c r="O476">
        <v>0.50559645994954583</v>
      </c>
      <c r="P476">
        <v>0.98248397306425173</v>
      </c>
      <c r="Q476">
        <v>0.48237757702414513</v>
      </c>
      <c r="R476">
        <v>0.52948961979403397</v>
      </c>
      <c r="S476">
        <v>0.51762242297585481</v>
      </c>
      <c r="T476">
        <v>0.47051038020596603</v>
      </c>
      <c r="U476">
        <v>0.51425853174885816</v>
      </c>
      <c r="V476">
        <v>0.46555391207304853</v>
      </c>
    </row>
    <row r="477" spans="1:22" x14ac:dyDescent="0.25">
      <c r="A477" t="str">
        <f t="shared" si="8"/>
        <v>CiprusSzennyvíz k.</v>
      </c>
      <c r="B477" t="s">
        <v>81</v>
      </c>
      <c r="C477">
        <v>26</v>
      </c>
      <c r="D477" s="267" t="s">
        <v>172</v>
      </c>
      <c r="E477" s="3" t="s">
        <v>1</v>
      </c>
      <c r="F477" s="3" t="s">
        <v>1</v>
      </c>
      <c r="G477" s="3" t="s">
        <v>136</v>
      </c>
      <c r="H477">
        <v>37.590519402073966</v>
      </c>
      <c r="I477">
        <v>207.34372543838197</v>
      </c>
      <c r="J477">
        <v>5.5158515693971042</v>
      </c>
      <c r="K477">
        <v>26.414960000000001</v>
      </c>
      <c r="L477">
        <v>121.75206493597916</v>
      </c>
      <c r="M477">
        <v>4.6092087565523157</v>
      </c>
      <c r="N477">
        <v>0.70270271388010186</v>
      </c>
      <c r="O477">
        <v>0.58719917701180313</v>
      </c>
      <c r="P477">
        <v>0.83562958476348448</v>
      </c>
      <c r="Q477">
        <v>0.79712867508241725</v>
      </c>
      <c r="R477">
        <v>0.72708378814407659</v>
      </c>
      <c r="S477">
        <v>0.2028713249175827</v>
      </c>
      <c r="T477">
        <v>0.27291621185592335</v>
      </c>
      <c r="U477">
        <v>2.4049590804296805E-2</v>
      </c>
      <c r="V477">
        <v>2.8370387756581017E-2</v>
      </c>
    </row>
    <row r="478" spans="1:22" x14ac:dyDescent="0.25">
      <c r="A478" t="str">
        <f t="shared" si="8"/>
        <v>CiprusÉpítőipar</v>
      </c>
      <c r="B478" t="s">
        <v>81</v>
      </c>
      <c r="C478">
        <v>27</v>
      </c>
      <c r="D478" s="267" t="s">
        <v>139</v>
      </c>
      <c r="E478" s="3" t="s">
        <v>2289</v>
      </c>
      <c r="F478" s="3" t="s">
        <v>2289</v>
      </c>
      <c r="G478" s="3" t="s">
        <v>136</v>
      </c>
      <c r="H478">
        <v>1415.694084603213</v>
      </c>
      <c r="I478">
        <v>1970.516992382165</v>
      </c>
      <c r="J478">
        <v>1.3919087561451924</v>
      </c>
      <c r="K478">
        <v>745.25283999999988</v>
      </c>
      <c r="L478">
        <v>579.12501732473311</v>
      </c>
      <c r="M478">
        <v>0.77708528735661475</v>
      </c>
      <c r="N478">
        <v>0.52642223210876615</v>
      </c>
      <c r="O478">
        <v>0.29389496236955909</v>
      </c>
      <c r="P478">
        <v>0.55828751987213998</v>
      </c>
      <c r="Q478">
        <v>0.24284647179067315</v>
      </c>
      <c r="R478">
        <v>0.33690252536410975</v>
      </c>
      <c r="S478">
        <v>0.75715352820932691</v>
      </c>
      <c r="T478">
        <v>0.66309747463589019</v>
      </c>
      <c r="U478">
        <v>1.9653456160794645E-2</v>
      </c>
      <c r="V478">
        <v>1.1597025106359274E-2</v>
      </c>
    </row>
    <row r="479" spans="1:22" x14ac:dyDescent="0.25">
      <c r="A479" t="str">
        <f t="shared" si="8"/>
        <v>CiprusGépj. Ker. jav.</v>
      </c>
      <c r="B479" t="s">
        <v>81</v>
      </c>
      <c r="C479">
        <v>28</v>
      </c>
      <c r="D479" s="267" t="s">
        <v>173</v>
      </c>
      <c r="E479" s="3" t="s">
        <v>135</v>
      </c>
      <c r="F479" s="3" t="s">
        <v>135</v>
      </c>
      <c r="G479" s="3" t="s">
        <v>136</v>
      </c>
      <c r="H479">
        <v>251.68100207030352</v>
      </c>
      <c r="I479">
        <v>420.93635747981034</v>
      </c>
      <c r="J479">
        <v>1.672499529234343</v>
      </c>
      <c r="K479">
        <v>144.91283999999999</v>
      </c>
      <c r="L479">
        <v>190.14992968785558</v>
      </c>
      <c r="M479">
        <v>1.3121675738868659</v>
      </c>
      <c r="N479">
        <v>0.57577981177745252</v>
      </c>
      <c r="O479">
        <v>0.45173082892222222</v>
      </c>
      <c r="P479">
        <v>0.78455482405281507</v>
      </c>
      <c r="Q479">
        <v>0.33508906652624082</v>
      </c>
      <c r="R479">
        <v>0.34053968885970209</v>
      </c>
      <c r="S479">
        <v>0.66491093347375918</v>
      </c>
      <c r="T479">
        <v>0.65946031114029802</v>
      </c>
      <c r="U479">
        <v>0.66029622535885601</v>
      </c>
      <c r="V479">
        <v>0.65703859861930736</v>
      </c>
    </row>
    <row r="480" spans="1:22" x14ac:dyDescent="0.25">
      <c r="A480" t="str">
        <f t="shared" si="8"/>
        <v>CiprusNagyker.</v>
      </c>
      <c r="B480" t="s">
        <v>81</v>
      </c>
      <c r="C480">
        <v>29</v>
      </c>
      <c r="D480" s="267" t="s">
        <v>174</v>
      </c>
      <c r="E480" s="3" t="s">
        <v>2289</v>
      </c>
      <c r="F480" s="3" t="s">
        <v>2289</v>
      </c>
      <c r="G480" s="3" t="s">
        <v>136</v>
      </c>
      <c r="H480">
        <v>891.45872558474252</v>
      </c>
      <c r="I480">
        <v>1613.9624120569829</v>
      </c>
      <c r="J480">
        <v>1.8104735146299926</v>
      </c>
      <c r="K480">
        <v>616.0412</v>
      </c>
      <c r="L480">
        <v>1000.9894581271427</v>
      </c>
      <c r="M480">
        <v>1.6248742099183344</v>
      </c>
      <c r="N480">
        <v>0.69104848303090483</v>
      </c>
      <c r="O480">
        <v>0.62020617744832685</v>
      </c>
      <c r="P480">
        <v>0.89748576645177325</v>
      </c>
      <c r="Q480">
        <v>0.38927762071966165</v>
      </c>
      <c r="R480">
        <v>0.31684058301456924</v>
      </c>
      <c r="S480">
        <v>0.61072237928033823</v>
      </c>
      <c r="T480">
        <v>0.68315941698543059</v>
      </c>
      <c r="U480">
        <v>0.11150633241671706</v>
      </c>
      <c r="V480">
        <v>0.18032458892512965</v>
      </c>
    </row>
    <row r="481" spans="1:22" x14ac:dyDescent="0.25">
      <c r="A481" t="str">
        <f t="shared" si="8"/>
        <v>CiprusKisker.</v>
      </c>
      <c r="B481" t="s">
        <v>81</v>
      </c>
      <c r="C481">
        <v>30</v>
      </c>
      <c r="D481" s="267" t="s">
        <v>175</v>
      </c>
      <c r="E481" s="3" t="s">
        <v>2289</v>
      </c>
      <c r="F481" s="3" t="s">
        <v>2289</v>
      </c>
      <c r="G481" s="3" t="s">
        <v>136</v>
      </c>
      <c r="H481">
        <v>738.51056313958736</v>
      </c>
      <c r="I481">
        <v>2664.7891440429148</v>
      </c>
      <c r="J481">
        <v>3.6083290843048346</v>
      </c>
      <c r="K481">
        <v>461.70763999999991</v>
      </c>
      <c r="L481">
        <v>1922.0070671567905</v>
      </c>
      <c r="M481">
        <v>4.162822748951676</v>
      </c>
      <c r="N481">
        <v>0.62518759113907441</v>
      </c>
      <c r="O481">
        <v>0.72126046875168359</v>
      </c>
      <c r="P481">
        <v>1.1536704806273699</v>
      </c>
      <c r="Q481">
        <v>0.18595206999089309</v>
      </c>
      <c r="R481">
        <v>0.21802702195992418</v>
      </c>
      <c r="S481">
        <v>0.81404793000910691</v>
      </c>
      <c r="T481">
        <v>0.78197297804007571</v>
      </c>
      <c r="U481">
        <v>4.977148786208381E-2</v>
      </c>
      <c r="V481">
        <v>0.17283469577610208</v>
      </c>
    </row>
    <row r="482" spans="1:22" x14ac:dyDescent="0.25">
      <c r="A482" t="str">
        <f t="shared" si="8"/>
        <v>CiprusSzf. Szállítás</v>
      </c>
      <c r="B482" t="s">
        <v>81</v>
      </c>
      <c r="C482">
        <v>31</v>
      </c>
      <c r="D482" s="267" t="s">
        <v>176</v>
      </c>
      <c r="E482" s="3" t="s">
        <v>1</v>
      </c>
      <c r="F482" s="3" t="s">
        <v>2289</v>
      </c>
      <c r="G482" s="3" t="s">
        <v>0</v>
      </c>
      <c r="H482">
        <v>146.20588083045888</v>
      </c>
      <c r="I482">
        <v>315.60353313553935</v>
      </c>
      <c r="J482">
        <v>2.1586240672597494</v>
      </c>
      <c r="K482">
        <v>87.926719999999989</v>
      </c>
      <c r="L482">
        <v>174.34064746377089</v>
      </c>
      <c r="M482">
        <v>1.9827948485258056</v>
      </c>
      <c r="N482">
        <v>0.60138976285064949</v>
      </c>
      <c r="O482">
        <v>0.55240397891521198</v>
      </c>
      <c r="P482">
        <v>0.91854569704805111</v>
      </c>
      <c r="Q482">
        <v>0.636896769351039</v>
      </c>
      <c r="R482">
        <v>0.55432620570335511</v>
      </c>
      <c r="S482">
        <v>0.36310323064896116</v>
      </c>
      <c r="T482">
        <v>0.44567379429664489</v>
      </c>
      <c r="U482">
        <v>0.27137478034659424</v>
      </c>
      <c r="V482">
        <v>0.23580956927578153</v>
      </c>
    </row>
    <row r="483" spans="1:22" x14ac:dyDescent="0.25">
      <c r="A483" t="str">
        <f t="shared" si="8"/>
        <v>CiprusVízi szállítás</v>
      </c>
      <c r="B483" t="s">
        <v>81</v>
      </c>
      <c r="C483">
        <v>32</v>
      </c>
      <c r="D483" s="267" t="s">
        <v>140</v>
      </c>
      <c r="E483" s="3" t="s">
        <v>2289</v>
      </c>
      <c r="F483" s="3" t="s">
        <v>2289</v>
      </c>
      <c r="G483" s="3" t="s">
        <v>136</v>
      </c>
      <c r="H483">
        <v>1897.9056385695333</v>
      </c>
      <c r="I483">
        <v>2611.8594332099769</v>
      </c>
      <c r="J483">
        <v>1.3761798163888466</v>
      </c>
      <c r="K483">
        <v>429.84343999999993</v>
      </c>
      <c r="L483">
        <v>690.13122207671006</v>
      </c>
      <c r="M483">
        <v>1.605540896649976</v>
      </c>
      <c r="N483">
        <v>0.22648304070795447</v>
      </c>
      <c r="O483">
        <v>0.2642298483990535</v>
      </c>
      <c r="P483">
        <v>1.1666650517103081</v>
      </c>
      <c r="Q483">
        <v>0.17090788214860361</v>
      </c>
      <c r="R483">
        <v>0.17441811115977138</v>
      </c>
      <c r="S483">
        <v>0.82909211785139647</v>
      </c>
      <c r="T483">
        <v>0.82558188884022865</v>
      </c>
      <c r="U483">
        <v>7.440132916788858E-2</v>
      </c>
      <c r="V483">
        <v>3.1645856081616047E-2</v>
      </c>
    </row>
    <row r="484" spans="1:22" x14ac:dyDescent="0.25">
      <c r="A484" t="str">
        <f t="shared" si="8"/>
        <v>CiprusLégi szállítás</v>
      </c>
      <c r="B484" t="s">
        <v>81</v>
      </c>
      <c r="C484">
        <v>33</v>
      </c>
      <c r="D484" s="267" t="s">
        <v>141</v>
      </c>
      <c r="E484" s="3" t="s">
        <v>135</v>
      </c>
      <c r="F484" s="3" t="s">
        <v>135</v>
      </c>
      <c r="G484" s="3" t="s">
        <v>136</v>
      </c>
      <c r="H484">
        <v>307.09700556705985</v>
      </c>
      <c r="I484">
        <v>247.00552253712976</v>
      </c>
      <c r="J484">
        <v>0.80432409974506214</v>
      </c>
      <c r="K484">
        <v>98.363399999999999</v>
      </c>
      <c r="L484">
        <v>8.1883051592126215</v>
      </c>
      <c r="M484">
        <v>8.3245446570702333E-2</v>
      </c>
      <c r="N484">
        <v>0.32030074607328163</v>
      </c>
      <c r="O484">
        <v>3.3150291844109517E-2</v>
      </c>
      <c r="P484">
        <v>0.10349739190593411</v>
      </c>
      <c r="Q484">
        <v>0.12324392567801039</v>
      </c>
      <c r="R484">
        <v>0.10096455568837956</v>
      </c>
      <c r="S484">
        <v>0.87675607432198965</v>
      </c>
      <c r="T484">
        <v>0.8990354443116203</v>
      </c>
      <c r="U484">
        <v>0.61236809438621465</v>
      </c>
      <c r="V484">
        <v>0.60508712317682811</v>
      </c>
    </row>
    <row r="485" spans="1:22" x14ac:dyDescent="0.25">
      <c r="A485" t="str">
        <f t="shared" si="8"/>
        <v>CiprusRaktározás</v>
      </c>
      <c r="B485" t="s">
        <v>81</v>
      </c>
      <c r="C485">
        <v>34</v>
      </c>
      <c r="D485" s="267" t="s">
        <v>177</v>
      </c>
      <c r="E485" s="3" t="s">
        <v>1</v>
      </c>
      <c r="F485" s="3" t="s">
        <v>2289</v>
      </c>
      <c r="G485" s="3" t="s">
        <v>0</v>
      </c>
      <c r="H485">
        <v>1035.8174024370674</v>
      </c>
      <c r="I485">
        <v>2157.8748915433107</v>
      </c>
      <c r="J485">
        <v>2.0832580013294533</v>
      </c>
      <c r="K485">
        <v>186.47484</v>
      </c>
      <c r="L485">
        <v>514.72290155599717</v>
      </c>
      <c r="M485">
        <v>2.7602806982217931</v>
      </c>
      <c r="N485">
        <v>0.18002674946497585</v>
      </c>
      <c r="O485">
        <v>0.23853231879808737</v>
      </c>
      <c r="P485">
        <v>1.3249826456734073</v>
      </c>
      <c r="Q485">
        <v>0.80325756199766918</v>
      </c>
      <c r="R485">
        <v>0.50558238447465587</v>
      </c>
      <c r="S485">
        <v>0.19674243800233074</v>
      </c>
      <c r="T485">
        <v>0.49441761552534402</v>
      </c>
      <c r="U485">
        <v>2.3172450881408815E-2</v>
      </c>
      <c r="V485">
        <v>1.6133938728826392E-2</v>
      </c>
    </row>
    <row r="486" spans="1:22" x14ac:dyDescent="0.25">
      <c r="A486" t="str">
        <f t="shared" si="8"/>
        <v>CiprusPostai tev.</v>
      </c>
      <c r="B486" t="s">
        <v>81</v>
      </c>
      <c r="C486">
        <v>35</v>
      </c>
      <c r="D486" s="267" t="s">
        <v>178</v>
      </c>
      <c r="E486" s="3" t="s">
        <v>2289</v>
      </c>
      <c r="F486" s="3" t="s">
        <v>2289</v>
      </c>
      <c r="G486" s="3" t="s">
        <v>136</v>
      </c>
      <c r="H486">
        <v>27.061479885566385</v>
      </c>
      <c r="I486">
        <v>89.401246863597123</v>
      </c>
      <c r="J486">
        <v>3.3036348064349768</v>
      </c>
      <c r="K486">
        <v>21.796959999999999</v>
      </c>
      <c r="L486">
        <v>69.390102014410104</v>
      </c>
      <c r="M486">
        <v>3.1834761367828408</v>
      </c>
      <c r="N486">
        <v>0.80546075425925645</v>
      </c>
      <c r="O486">
        <v>0.77616481255883618</v>
      </c>
      <c r="P486">
        <v>0.9636283437206542</v>
      </c>
      <c r="Q486">
        <v>0.48277605790160322</v>
      </c>
      <c r="R486">
        <v>0.47960722653951482</v>
      </c>
      <c r="S486">
        <v>0.51722394209839684</v>
      </c>
      <c r="T486">
        <v>0.52039277346048518</v>
      </c>
      <c r="U486">
        <v>0.397978103427574</v>
      </c>
      <c r="V486">
        <v>0.35129339761081635</v>
      </c>
    </row>
    <row r="487" spans="1:22" x14ac:dyDescent="0.25">
      <c r="A487" t="str">
        <f t="shared" si="8"/>
        <v>CiprusVendéglátás</v>
      </c>
      <c r="B487" t="s">
        <v>81</v>
      </c>
      <c r="C487">
        <v>36</v>
      </c>
      <c r="D487" s="267" t="s">
        <v>179</v>
      </c>
      <c r="E487" s="3" t="s">
        <v>135</v>
      </c>
      <c r="F487" s="3" t="s">
        <v>135</v>
      </c>
      <c r="G487" s="3" t="s">
        <v>136</v>
      </c>
      <c r="H487">
        <v>1379.6736967326735</v>
      </c>
      <c r="I487">
        <v>2568.2779404185612</v>
      </c>
      <c r="J487">
        <v>1.8615111286826196</v>
      </c>
      <c r="K487">
        <v>823.01995999999997</v>
      </c>
      <c r="L487">
        <v>1381.6960421744707</v>
      </c>
      <c r="M487">
        <v>1.6788123123702501</v>
      </c>
      <c r="N487">
        <v>0.59653232641099541</v>
      </c>
      <c r="O487">
        <v>0.53798540275952023</v>
      </c>
      <c r="P487">
        <v>0.90185456670266373</v>
      </c>
      <c r="Q487">
        <v>0.11338296109040673</v>
      </c>
      <c r="R487">
        <v>0.13515437775372102</v>
      </c>
      <c r="S487">
        <v>0.88661703890959331</v>
      </c>
      <c r="T487">
        <v>0.86484562224627892</v>
      </c>
      <c r="U487">
        <v>0.84835289170524697</v>
      </c>
      <c r="V487">
        <v>0.85790647004113985</v>
      </c>
    </row>
    <row r="488" spans="1:22" x14ac:dyDescent="0.25">
      <c r="A488" t="str">
        <f t="shared" si="8"/>
        <v>CiprusKiadói tev.</v>
      </c>
      <c r="B488" t="s">
        <v>81</v>
      </c>
      <c r="C488">
        <v>37</v>
      </c>
      <c r="D488" s="267" t="s">
        <v>180</v>
      </c>
      <c r="E488" s="3" t="s">
        <v>135</v>
      </c>
      <c r="F488" s="3" t="s">
        <v>2289</v>
      </c>
      <c r="G488" s="3" t="s">
        <v>0</v>
      </c>
      <c r="H488">
        <v>58.463878204638647</v>
      </c>
      <c r="I488">
        <v>704.2964123660646</v>
      </c>
      <c r="J488">
        <v>12.046693342867977</v>
      </c>
      <c r="K488">
        <v>26.322599999999998</v>
      </c>
      <c r="L488">
        <v>171.56509434541525</v>
      </c>
      <c r="M488">
        <v>6.5177867819066222</v>
      </c>
      <c r="N488">
        <v>0.45023698065092621</v>
      </c>
      <c r="O488">
        <v>0.24359785359270394</v>
      </c>
      <c r="P488">
        <v>0.54104363715420367</v>
      </c>
      <c r="Q488">
        <v>0.21847093632639727</v>
      </c>
      <c r="R488">
        <v>0.25511004785490016</v>
      </c>
      <c r="S488">
        <v>0.78152906367360275</v>
      </c>
      <c r="T488">
        <v>0.7448899521450999</v>
      </c>
      <c r="U488">
        <v>0.62184655232506691</v>
      </c>
      <c r="V488">
        <v>0.51859646631406731</v>
      </c>
    </row>
    <row r="489" spans="1:22" x14ac:dyDescent="0.25">
      <c r="A489" t="str">
        <f t="shared" si="8"/>
        <v>CiprusMűsorszolgáltatás</v>
      </c>
      <c r="B489" t="s">
        <v>81</v>
      </c>
      <c r="C489">
        <v>38</v>
      </c>
      <c r="D489" s="267" t="s">
        <v>181</v>
      </c>
      <c r="E489" s="3" t="s">
        <v>2289</v>
      </c>
      <c r="F489" s="3" t="s">
        <v>2289</v>
      </c>
      <c r="G489" s="3" t="s">
        <v>136</v>
      </c>
      <c r="H489">
        <v>97.162720391550693</v>
      </c>
      <c r="I489">
        <v>138.39115859300506</v>
      </c>
      <c r="J489">
        <v>1.4243236298377624</v>
      </c>
      <c r="K489">
        <v>53.568799999999996</v>
      </c>
      <c r="L489">
        <v>95.833091546804752</v>
      </c>
      <c r="M489">
        <v>1.7889721544407333</v>
      </c>
      <c r="N489">
        <v>0.55133079625730985</v>
      </c>
      <c r="O489">
        <v>0.69247987025414359</v>
      </c>
      <c r="P489">
        <v>1.2560152180052691</v>
      </c>
      <c r="Q489">
        <v>0.41782538629388932</v>
      </c>
      <c r="R489">
        <v>0.53730567049950961</v>
      </c>
      <c r="S489">
        <v>0.58217461370611068</v>
      </c>
      <c r="T489">
        <v>0.46269432950049039</v>
      </c>
      <c r="U489">
        <v>0.52100779760823301</v>
      </c>
      <c r="V489">
        <v>0.39406691326497872</v>
      </c>
    </row>
    <row r="490" spans="1:22" x14ac:dyDescent="0.25">
      <c r="A490" t="str">
        <f t="shared" si="8"/>
        <v>CiprusTávközlés</v>
      </c>
      <c r="B490" t="s">
        <v>81</v>
      </c>
      <c r="C490">
        <v>39</v>
      </c>
      <c r="D490" s="267" t="s">
        <v>142</v>
      </c>
      <c r="E490" s="3" t="s">
        <v>135</v>
      </c>
      <c r="F490" s="3" t="s">
        <v>135</v>
      </c>
      <c r="G490" s="3" t="s">
        <v>136</v>
      </c>
      <c r="H490">
        <v>307.46644013644629</v>
      </c>
      <c r="I490">
        <v>813.0952779905092</v>
      </c>
      <c r="J490">
        <v>2.6445009010729001</v>
      </c>
      <c r="K490">
        <v>256.85316</v>
      </c>
      <c r="L490">
        <v>504.3604243359049</v>
      </c>
      <c r="M490">
        <v>1.9636138575671207</v>
      </c>
      <c r="N490">
        <v>0.83538600143161856</v>
      </c>
      <c r="O490">
        <v>0.62029683111970058</v>
      </c>
      <c r="P490">
        <v>0.74252720306144082</v>
      </c>
      <c r="Q490">
        <v>0.25092828712431808</v>
      </c>
      <c r="R490">
        <v>0.32376751508283524</v>
      </c>
      <c r="S490">
        <v>0.74907171287568197</v>
      </c>
      <c r="T490">
        <v>0.67623248491716481</v>
      </c>
      <c r="U490">
        <v>0.67807426960588513</v>
      </c>
      <c r="V490">
        <v>0.61677389931775617</v>
      </c>
    </row>
    <row r="491" spans="1:22" x14ac:dyDescent="0.25">
      <c r="A491" t="str">
        <f t="shared" si="8"/>
        <v>CiprusInfotech.</v>
      </c>
      <c r="B491" t="s">
        <v>81</v>
      </c>
      <c r="C491">
        <v>40</v>
      </c>
      <c r="D491" s="267" t="s">
        <v>182</v>
      </c>
      <c r="E491" s="3" t="s">
        <v>2289</v>
      </c>
      <c r="F491" s="3" t="s">
        <v>2289</v>
      </c>
      <c r="G491" s="3" t="s">
        <v>136</v>
      </c>
      <c r="H491">
        <v>91.713479903142414</v>
      </c>
      <c r="I491">
        <v>354.2259657101211</v>
      </c>
      <c r="J491">
        <v>3.8623108193497315</v>
      </c>
      <c r="K491">
        <v>57.078479999999992</v>
      </c>
      <c r="L491">
        <v>210.18327017160286</v>
      </c>
      <c r="M491">
        <v>3.6823557700135479</v>
      </c>
      <c r="N491">
        <v>0.62235649612554167</v>
      </c>
      <c r="O491">
        <v>0.59335929750447824</v>
      </c>
      <c r="P491">
        <v>0.95340741391536132</v>
      </c>
      <c r="Q491">
        <v>0.47239376683508055</v>
      </c>
      <c r="R491">
        <v>0.37859294109878788</v>
      </c>
      <c r="S491">
        <v>0.52760623316491939</v>
      </c>
      <c r="T491">
        <v>0.62140705890121228</v>
      </c>
      <c r="U491">
        <v>4.6011233969942035E-2</v>
      </c>
      <c r="V491">
        <v>1.7982055936986048E-2</v>
      </c>
    </row>
    <row r="492" spans="1:22" x14ac:dyDescent="0.25">
      <c r="A492" t="str">
        <f t="shared" si="8"/>
        <v>CiprusPénzügyi tev.</v>
      </c>
      <c r="B492" t="s">
        <v>81</v>
      </c>
      <c r="C492">
        <v>41</v>
      </c>
      <c r="D492" s="267" t="s">
        <v>183</v>
      </c>
      <c r="E492" s="3" t="s">
        <v>1</v>
      </c>
      <c r="F492" s="3" t="s">
        <v>2289</v>
      </c>
      <c r="G492" s="3" t="s">
        <v>0</v>
      </c>
      <c r="H492">
        <v>585.1005986557883</v>
      </c>
      <c r="I492">
        <v>2118.2367737755694</v>
      </c>
      <c r="J492">
        <v>3.620295003358418</v>
      </c>
      <c r="K492">
        <v>446.00643999999994</v>
      </c>
      <c r="L492">
        <v>1646.1267675752658</v>
      </c>
      <c r="M492">
        <v>3.6908138985061876</v>
      </c>
      <c r="N492">
        <v>0.76227308778124026</v>
      </c>
      <c r="O492">
        <v>0.7771212302396161</v>
      </c>
      <c r="P492">
        <v>1.0194787703991945</v>
      </c>
      <c r="Q492">
        <v>0.79854902433719988</v>
      </c>
      <c r="R492">
        <v>0.55552578669666552</v>
      </c>
      <c r="S492">
        <v>0.20145097566280021</v>
      </c>
      <c r="T492">
        <v>0.44447421330333453</v>
      </c>
      <c r="U492">
        <v>0.11931409772590598</v>
      </c>
      <c r="V492">
        <v>6.4762892904291713E-2</v>
      </c>
    </row>
    <row r="493" spans="1:22" x14ac:dyDescent="0.25">
      <c r="A493" t="str">
        <f t="shared" si="8"/>
        <v>CiprusBiztosítás</v>
      </c>
      <c r="B493" t="s">
        <v>81</v>
      </c>
      <c r="C493">
        <v>42</v>
      </c>
      <c r="D493" s="267" t="s">
        <v>184</v>
      </c>
      <c r="E493" s="3" t="s">
        <v>2289</v>
      </c>
      <c r="F493" s="3" t="s">
        <v>2289</v>
      </c>
      <c r="G493" s="3" t="s">
        <v>136</v>
      </c>
      <c r="H493">
        <v>122.376999858747</v>
      </c>
      <c r="I493">
        <v>381.55419890170703</v>
      </c>
      <c r="J493">
        <v>3.1178587425914506</v>
      </c>
      <c r="K493">
        <v>43.686279999999996</v>
      </c>
      <c r="L493">
        <v>119.51771914488359</v>
      </c>
      <c r="M493">
        <v>2.7358181823877792</v>
      </c>
      <c r="N493">
        <v>0.35698113248751523</v>
      </c>
      <c r="O493">
        <v>0.31323916625452414</v>
      </c>
      <c r="P493">
        <v>0.87746700805113031</v>
      </c>
      <c r="Q493">
        <v>0.55823745523469526</v>
      </c>
      <c r="R493">
        <v>0.47343035897376717</v>
      </c>
      <c r="S493">
        <v>0.44176254476530463</v>
      </c>
      <c r="T493">
        <v>0.52656964102623272</v>
      </c>
      <c r="U493">
        <v>0.39000146036055938</v>
      </c>
      <c r="V493">
        <v>0.31052133685344074</v>
      </c>
    </row>
    <row r="494" spans="1:22" x14ac:dyDescent="0.25">
      <c r="A494" t="str">
        <f t="shared" si="8"/>
        <v>CiprusEgyéb pénzügy</v>
      </c>
      <c r="B494" t="s">
        <v>81</v>
      </c>
      <c r="C494">
        <v>43</v>
      </c>
      <c r="D494" s="267" t="s">
        <v>185</v>
      </c>
      <c r="E494" s="3" t="s">
        <v>1</v>
      </c>
      <c r="F494" s="3" t="s">
        <v>2289</v>
      </c>
      <c r="G494" s="3" t="s">
        <v>0</v>
      </c>
      <c r="H494">
        <v>701.19712924673172</v>
      </c>
      <c r="I494">
        <v>2184.2773976826502</v>
      </c>
      <c r="J494">
        <v>3.1150689393568007</v>
      </c>
      <c r="K494">
        <v>117.02011999999999</v>
      </c>
      <c r="L494">
        <v>207.33986419254984</v>
      </c>
      <c r="M494">
        <v>1.7718308970504375</v>
      </c>
      <c r="N494">
        <v>0.16688619379504602</v>
      </c>
      <c r="O494">
        <v>9.4923778643006357E-2</v>
      </c>
      <c r="P494">
        <v>0.56879347826449234</v>
      </c>
      <c r="Q494">
        <v>0.72205408013201988</v>
      </c>
      <c r="R494">
        <v>0.48032921643749943</v>
      </c>
      <c r="S494">
        <v>0.27794591986798001</v>
      </c>
      <c r="T494">
        <v>0.51967078356250052</v>
      </c>
      <c r="U494">
        <v>0.1739909035151006</v>
      </c>
      <c r="V494">
        <v>8.3849839281749397E-2</v>
      </c>
    </row>
    <row r="495" spans="1:22" x14ac:dyDescent="0.25">
      <c r="A495" t="str">
        <f t="shared" si="8"/>
        <v>CiprusIngatlanügyletek</v>
      </c>
      <c r="B495" t="s">
        <v>81</v>
      </c>
      <c r="C495">
        <v>44</v>
      </c>
      <c r="D495" s="267" t="s">
        <v>143</v>
      </c>
      <c r="E495" s="3" t="s">
        <v>135</v>
      </c>
      <c r="F495" s="3" t="s">
        <v>135</v>
      </c>
      <c r="G495" s="3" t="s">
        <v>136</v>
      </c>
      <c r="H495">
        <v>924.52360038797508</v>
      </c>
      <c r="I495">
        <v>2984.0201408232256</v>
      </c>
      <c r="J495">
        <v>3.2276300351564693</v>
      </c>
      <c r="K495">
        <v>725.21071999999992</v>
      </c>
      <c r="L495">
        <v>2382.9236969733474</v>
      </c>
      <c r="M495">
        <v>3.2858362835195649</v>
      </c>
      <c r="N495">
        <v>0.78441558408640544</v>
      </c>
      <c r="O495">
        <v>0.79856153260277629</v>
      </c>
      <c r="P495">
        <v>1.0180337423214842</v>
      </c>
      <c r="Q495">
        <v>0.16692866630771136</v>
      </c>
      <c r="R495">
        <v>0.21056854780478529</v>
      </c>
      <c r="S495">
        <v>0.83307133369228858</v>
      </c>
      <c r="T495">
        <v>0.78943145219521471</v>
      </c>
      <c r="U495">
        <v>0.8264908377150556</v>
      </c>
      <c r="V495">
        <v>0.77801707867869241</v>
      </c>
    </row>
    <row r="496" spans="1:22" x14ac:dyDescent="0.25">
      <c r="A496" t="str">
        <f t="shared" si="8"/>
        <v>CiprusJogi tev.</v>
      </c>
      <c r="B496" t="s">
        <v>81</v>
      </c>
      <c r="C496">
        <v>45</v>
      </c>
      <c r="D496" s="267" t="s">
        <v>186</v>
      </c>
      <c r="E496" s="3" t="s">
        <v>1</v>
      </c>
      <c r="F496" s="3" t="s">
        <v>1</v>
      </c>
      <c r="G496" s="3" t="s">
        <v>136</v>
      </c>
      <c r="H496">
        <v>409.06244047400014</v>
      </c>
      <c r="I496">
        <v>1586.6394544395566</v>
      </c>
      <c r="J496">
        <v>3.8787219198150824</v>
      </c>
      <c r="K496">
        <v>346.44236000000001</v>
      </c>
      <c r="L496">
        <v>1355.0717934903846</v>
      </c>
      <c r="M496">
        <v>3.9113917636699638</v>
      </c>
      <c r="N496">
        <v>0.84691803920829478</v>
      </c>
      <c r="O496">
        <v>0.85405149210097775</v>
      </c>
      <c r="P496">
        <v>1.0084228373495874</v>
      </c>
      <c r="Q496">
        <v>0.9613308783102309</v>
      </c>
      <c r="R496">
        <v>0.95911797717591607</v>
      </c>
      <c r="S496">
        <v>3.8669121689769173E-2</v>
      </c>
      <c r="T496">
        <v>4.088202282408393E-2</v>
      </c>
      <c r="U496">
        <v>1.9352147536668609E-2</v>
      </c>
      <c r="V496">
        <v>1.3757545746781353E-2</v>
      </c>
    </row>
    <row r="497" spans="1:22" x14ac:dyDescent="0.25">
      <c r="A497" t="str">
        <f t="shared" si="8"/>
        <v>CiprusMérnöki tev.</v>
      </c>
      <c r="B497" t="s">
        <v>81</v>
      </c>
      <c r="C497">
        <v>46</v>
      </c>
      <c r="D497" s="267" t="s">
        <v>187</v>
      </c>
      <c r="E497" s="3" t="s">
        <v>2289</v>
      </c>
      <c r="F497" s="3" t="s">
        <v>1</v>
      </c>
      <c r="G497" s="3" t="s">
        <v>0</v>
      </c>
      <c r="H497">
        <v>84.601759975556149</v>
      </c>
      <c r="I497">
        <v>136.80704079472051</v>
      </c>
      <c r="J497">
        <v>1.6170708603963788</v>
      </c>
      <c r="K497">
        <v>57.170839999999991</v>
      </c>
      <c r="L497">
        <v>110.36134235647303</v>
      </c>
      <c r="M497">
        <v>1.9303781850410637</v>
      </c>
      <c r="N497">
        <v>0.6757641923349853</v>
      </c>
      <c r="O497">
        <v>0.80669344001140009</v>
      </c>
      <c r="P497">
        <v>1.193749904421558</v>
      </c>
      <c r="Q497">
        <v>0.51997123594701056</v>
      </c>
      <c r="R497">
        <v>0.61068324770115456</v>
      </c>
      <c r="S497">
        <v>0.4800287640529895</v>
      </c>
      <c r="T497">
        <v>0.38931675229884521</v>
      </c>
      <c r="U497">
        <v>0.22139255041577077</v>
      </c>
      <c r="V497">
        <v>0.17871392677392497</v>
      </c>
    </row>
    <row r="498" spans="1:22" x14ac:dyDescent="0.25">
      <c r="A498" t="str">
        <f t="shared" si="8"/>
        <v>CiprusK+F</v>
      </c>
      <c r="B498" t="s">
        <v>81</v>
      </c>
      <c r="C498">
        <v>47</v>
      </c>
      <c r="D498" s="267" t="s">
        <v>188</v>
      </c>
      <c r="E498" s="3" t="s">
        <v>2289</v>
      </c>
      <c r="F498" s="3" t="s">
        <v>2289</v>
      </c>
      <c r="G498" s="3" t="s">
        <v>136</v>
      </c>
      <c r="H498">
        <v>5.5415999950374024</v>
      </c>
      <c r="I498">
        <v>10.069213023528063</v>
      </c>
      <c r="J498">
        <v>1.8170227068978662</v>
      </c>
      <c r="K498">
        <v>4.6179999999999994</v>
      </c>
      <c r="L498">
        <v>7.9213390300090207</v>
      </c>
      <c r="M498">
        <v>1.7153181095731966</v>
      </c>
      <c r="N498">
        <v>0.83333333407959753</v>
      </c>
      <c r="O498">
        <v>0.78668899063906517</v>
      </c>
      <c r="P498">
        <v>0.94402678792148609</v>
      </c>
      <c r="Q498">
        <v>0.1693706174313083</v>
      </c>
      <c r="R498">
        <v>0.19523250087520111</v>
      </c>
      <c r="S498">
        <v>0.83062938256869168</v>
      </c>
      <c r="T498">
        <v>0.80476749912479906</v>
      </c>
      <c r="U498">
        <v>8.3542912382743348E-2</v>
      </c>
      <c r="V498">
        <v>0.13704396486940368</v>
      </c>
    </row>
    <row r="499" spans="1:22" x14ac:dyDescent="0.25">
      <c r="A499" t="str">
        <f t="shared" si="8"/>
        <v>CiprusMarketing</v>
      </c>
      <c r="B499" t="s">
        <v>81</v>
      </c>
      <c r="C499">
        <v>48</v>
      </c>
      <c r="D499" s="267" t="s">
        <v>13</v>
      </c>
      <c r="E499" s="3" t="s">
        <v>1</v>
      </c>
      <c r="F499" s="3" t="s">
        <v>1</v>
      </c>
      <c r="G499" s="3" t="s">
        <v>136</v>
      </c>
      <c r="H499">
        <v>101.04183892613116</v>
      </c>
      <c r="I499">
        <v>216.95797550113966</v>
      </c>
      <c r="J499">
        <v>2.1472092927737738</v>
      </c>
      <c r="K499">
        <v>34.912079999999996</v>
      </c>
      <c r="L499">
        <v>62.57953509339945</v>
      </c>
      <c r="M499">
        <v>1.7924894504538103</v>
      </c>
      <c r="N499">
        <v>0.34552102743818064</v>
      </c>
      <c r="O499">
        <v>0.28844081416620115</v>
      </c>
      <c r="P499">
        <v>0.83479959614848021</v>
      </c>
      <c r="Q499">
        <v>0.91086184976122819</v>
      </c>
      <c r="R499">
        <v>0.8709572370057328</v>
      </c>
      <c r="S499">
        <v>8.9138150238771779E-2</v>
      </c>
      <c r="T499">
        <v>0.12904276299426728</v>
      </c>
      <c r="U499">
        <v>3.2504976385995814E-3</v>
      </c>
      <c r="V499">
        <v>7.7680008910170576E-3</v>
      </c>
    </row>
    <row r="500" spans="1:22" x14ac:dyDescent="0.25">
      <c r="A500" t="str">
        <f t="shared" si="8"/>
        <v>CiprusEgyéb tudományos</v>
      </c>
      <c r="B500" t="s">
        <v>81</v>
      </c>
      <c r="C500">
        <v>49</v>
      </c>
      <c r="D500" s="267" t="s">
        <v>189</v>
      </c>
      <c r="E500" s="3" t="s">
        <v>2289</v>
      </c>
      <c r="F500" s="3" t="s">
        <v>2289</v>
      </c>
      <c r="G500" s="3" t="s">
        <v>136</v>
      </c>
      <c r="H500">
        <v>49.135519798576105</v>
      </c>
      <c r="I500">
        <v>88.474817991745638</v>
      </c>
      <c r="J500">
        <v>1.8006285138416209</v>
      </c>
      <c r="K500">
        <v>28.354519999999997</v>
      </c>
      <c r="L500">
        <v>53.303382055489834</v>
      </c>
      <c r="M500">
        <v>1.8798901217685871</v>
      </c>
      <c r="N500">
        <v>0.577067671538537</v>
      </c>
      <c r="O500">
        <v>0.60246953048790486</v>
      </c>
      <c r="P500">
        <v>1.0440188563702473</v>
      </c>
      <c r="Q500">
        <v>0.30415193023127041</v>
      </c>
      <c r="R500">
        <v>0.32856614275377566</v>
      </c>
      <c r="S500">
        <v>0.69584806976872959</v>
      </c>
      <c r="T500">
        <v>0.6714338572462244</v>
      </c>
      <c r="U500">
        <v>0.35307861414955594</v>
      </c>
      <c r="V500">
        <v>0.23960703903757102</v>
      </c>
    </row>
    <row r="501" spans="1:22" x14ac:dyDescent="0.25">
      <c r="A501" t="str">
        <f t="shared" si="8"/>
        <v>CiprusAminisztratív</v>
      </c>
      <c r="B501" t="s">
        <v>81</v>
      </c>
      <c r="C501">
        <v>50</v>
      </c>
      <c r="D501" s="267" t="s">
        <v>190</v>
      </c>
      <c r="E501" s="3" t="s">
        <v>2289</v>
      </c>
      <c r="F501" s="3" t="s">
        <v>2289</v>
      </c>
      <c r="G501" s="3" t="s">
        <v>136</v>
      </c>
      <c r="H501">
        <v>183.79640007390287</v>
      </c>
      <c r="I501">
        <v>423.04118836477022</v>
      </c>
      <c r="J501">
        <v>2.3016837554743681</v>
      </c>
      <c r="K501">
        <v>117.48191999999999</v>
      </c>
      <c r="L501">
        <v>253.62762916420402</v>
      </c>
      <c r="M501">
        <v>2.1588652038050116</v>
      </c>
      <c r="N501">
        <v>0.63919597964248254</v>
      </c>
      <c r="O501">
        <v>0.59953412608493295</v>
      </c>
      <c r="P501">
        <v>0.93795040203517333</v>
      </c>
      <c r="Q501">
        <v>0.45961733516847275</v>
      </c>
      <c r="R501">
        <v>0.44056176539702741</v>
      </c>
      <c r="S501">
        <v>0.5403826648315273</v>
      </c>
      <c r="T501">
        <v>0.55943823460297271</v>
      </c>
      <c r="U501">
        <v>9.6759807329593384E-2</v>
      </c>
      <c r="V501">
        <v>5.3052709218629521E-2</v>
      </c>
    </row>
    <row r="502" spans="1:22" x14ac:dyDescent="0.25">
      <c r="A502" t="str">
        <f t="shared" si="8"/>
        <v>CiprusKözigazgatás és védelem</v>
      </c>
      <c r="B502" t="s">
        <v>81</v>
      </c>
      <c r="C502">
        <v>51</v>
      </c>
      <c r="D502" s="267" t="s">
        <v>201</v>
      </c>
      <c r="E502" s="3" t="s">
        <v>135</v>
      </c>
      <c r="F502" s="3" t="s">
        <v>135</v>
      </c>
      <c r="G502" s="3" t="s">
        <v>136</v>
      </c>
      <c r="H502">
        <v>1087.0772027240237</v>
      </c>
      <c r="I502">
        <v>2664.0388878004928</v>
      </c>
      <c r="J502">
        <v>2.4506436903698114</v>
      </c>
      <c r="K502">
        <v>839.64475999999991</v>
      </c>
      <c r="L502">
        <v>2096.3130443527957</v>
      </c>
      <c r="M502">
        <v>2.4966666192888476</v>
      </c>
      <c r="N502">
        <v>0.77238742372298697</v>
      </c>
      <c r="O502">
        <v>0.78689280924257532</v>
      </c>
      <c r="P502">
        <v>1.018779934879922</v>
      </c>
      <c r="Q502">
        <v>5.2988410582071307E-2</v>
      </c>
      <c r="R502">
        <v>6.7825653967840294E-2</v>
      </c>
      <c r="S502">
        <v>0.94701158941792873</v>
      </c>
      <c r="T502">
        <v>0.93217434603215987</v>
      </c>
      <c r="U502">
        <v>0.8595913907642998</v>
      </c>
      <c r="V502">
        <v>0.83585237291202763</v>
      </c>
    </row>
    <row r="503" spans="1:22" x14ac:dyDescent="0.25">
      <c r="A503" t="str">
        <f t="shared" si="8"/>
        <v>CiprusOktatás</v>
      </c>
      <c r="B503" t="s">
        <v>81</v>
      </c>
      <c r="C503">
        <v>52</v>
      </c>
      <c r="D503" s="267" t="s">
        <v>144</v>
      </c>
      <c r="E503" s="3" t="s">
        <v>135</v>
      </c>
      <c r="F503" s="3" t="s">
        <v>135</v>
      </c>
      <c r="G503" s="3" t="s">
        <v>136</v>
      </c>
      <c r="H503">
        <v>516.66184107472816</v>
      </c>
      <c r="I503">
        <v>1566.4215696083029</v>
      </c>
      <c r="J503">
        <v>3.0318119997984159</v>
      </c>
      <c r="K503">
        <v>452.65636000000001</v>
      </c>
      <c r="L503">
        <v>1361.2938888420267</v>
      </c>
      <c r="M503">
        <v>3.0073451057708032</v>
      </c>
      <c r="N503">
        <v>0.87611726667952117</v>
      </c>
      <c r="O503">
        <v>0.86904695086804118</v>
      </c>
      <c r="P503">
        <v>0.99192994353566799</v>
      </c>
      <c r="Q503">
        <v>3.3115371471606675E-2</v>
      </c>
      <c r="R503">
        <v>5.4528755936825719E-2</v>
      </c>
      <c r="S503">
        <v>0.96688462852839341</v>
      </c>
      <c r="T503">
        <v>0.9454712440631744</v>
      </c>
      <c r="U503">
        <v>0.93376744089816166</v>
      </c>
      <c r="V503">
        <v>0.91686008349091119</v>
      </c>
    </row>
    <row r="504" spans="1:22" x14ac:dyDescent="0.25">
      <c r="A504" t="str">
        <f t="shared" si="8"/>
        <v>CiprusEgészségügy</v>
      </c>
      <c r="B504" t="s">
        <v>81</v>
      </c>
      <c r="C504">
        <v>53</v>
      </c>
      <c r="D504" s="267" t="s">
        <v>191</v>
      </c>
      <c r="E504" s="3" t="s">
        <v>135</v>
      </c>
      <c r="F504" s="3" t="s">
        <v>135</v>
      </c>
      <c r="G504" s="3" t="s">
        <v>136</v>
      </c>
      <c r="H504">
        <v>392.25292615529747</v>
      </c>
      <c r="I504">
        <v>1261.6609805277883</v>
      </c>
      <c r="J504">
        <v>3.2164475938881387</v>
      </c>
      <c r="K504">
        <v>297.49155999999994</v>
      </c>
      <c r="L504">
        <v>835.51988916293476</v>
      </c>
      <c r="M504">
        <v>2.8085498935261723</v>
      </c>
      <c r="N504">
        <v>0.75841769471521947</v>
      </c>
      <c r="O504">
        <v>0.66223803546132753</v>
      </c>
      <c r="P504">
        <v>0.87318378787297846</v>
      </c>
      <c r="Q504">
        <v>1.8672799884120388E-2</v>
      </c>
      <c r="R504">
        <v>1.65287647978286E-2</v>
      </c>
      <c r="S504">
        <v>0.98132720011587948</v>
      </c>
      <c r="T504">
        <v>0.9834712352021715</v>
      </c>
      <c r="U504">
        <v>0.97629711843128986</v>
      </c>
      <c r="V504">
        <v>0.98000087806467462</v>
      </c>
    </row>
    <row r="505" spans="1:22" x14ac:dyDescent="0.25">
      <c r="A505" t="str">
        <f t="shared" si="8"/>
        <v>CiprusEgyéb szolgáltatás</v>
      </c>
      <c r="B505" t="s">
        <v>81</v>
      </c>
      <c r="C505">
        <v>54</v>
      </c>
      <c r="D505" s="267" t="s">
        <v>192</v>
      </c>
      <c r="E505" s="3" t="s">
        <v>135</v>
      </c>
      <c r="F505" s="3" t="s">
        <v>135</v>
      </c>
      <c r="G505" s="3" t="s">
        <v>136</v>
      </c>
      <c r="H505">
        <v>408.13884380515827</v>
      </c>
      <c r="I505">
        <v>1031.4773958193689</v>
      </c>
      <c r="J505">
        <v>2.5272708331378197</v>
      </c>
      <c r="K505">
        <v>280.12788</v>
      </c>
      <c r="L505">
        <v>652.53647646296565</v>
      </c>
      <c r="M505">
        <v>2.3294235349332797</v>
      </c>
      <c r="N505">
        <v>0.68635437241972119</v>
      </c>
      <c r="O505">
        <v>0.63262314725240676</v>
      </c>
      <c r="P505">
        <v>0.9217150391598925</v>
      </c>
      <c r="Q505">
        <v>0.10811735413450792</v>
      </c>
      <c r="R505">
        <v>0.10849485901883402</v>
      </c>
      <c r="S505">
        <v>0.89188264586549204</v>
      </c>
      <c r="T505">
        <v>0.89150514098116596</v>
      </c>
      <c r="U505">
        <v>0.76151810857037694</v>
      </c>
      <c r="V505">
        <v>0.75359066552915899</v>
      </c>
    </row>
    <row r="506" spans="1:22" x14ac:dyDescent="0.25">
      <c r="A506" t="str">
        <f t="shared" si="8"/>
        <v>CiprusHáztartási</v>
      </c>
      <c r="B506" t="s">
        <v>81</v>
      </c>
      <c r="C506">
        <v>55</v>
      </c>
      <c r="D506" s="267" t="s">
        <v>193</v>
      </c>
      <c r="E506" s="3" t="s">
        <v>135</v>
      </c>
      <c r="F506" s="3" t="s">
        <v>135</v>
      </c>
      <c r="G506" s="3" t="s">
        <v>136</v>
      </c>
      <c r="H506">
        <v>45.332799999999999</v>
      </c>
      <c r="I506">
        <v>217.17635800087044</v>
      </c>
      <c r="J506">
        <v>4.7907113172111684</v>
      </c>
      <c r="K506">
        <v>44.332799999999999</v>
      </c>
      <c r="L506">
        <v>216.17635800087044</v>
      </c>
      <c r="M506">
        <v>4.876217112405949</v>
      </c>
      <c r="N506">
        <v>0.97794091695196417</v>
      </c>
      <c r="O506">
        <v>0.99539544723373619</v>
      </c>
      <c r="P506">
        <v>1.0178482462275678</v>
      </c>
      <c r="Q506">
        <v>6.2657698799770692E-2</v>
      </c>
      <c r="R506">
        <v>5.5481950229223531E-2</v>
      </c>
      <c r="S506">
        <v>0.93734230120022943</v>
      </c>
      <c r="T506">
        <v>0.94451804977077636</v>
      </c>
      <c r="U506">
        <v>1.484411877387066</v>
      </c>
      <c r="V506">
        <v>0.9813469688960631</v>
      </c>
    </row>
    <row r="507" spans="1:22" x14ac:dyDescent="0.25">
      <c r="A507" t="str">
        <f t="shared" si="8"/>
        <v>CiprusTerületen kívüli</v>
      </c>
      <c r="B507" t="s">
        <v>81</v>
      </c>
      <c r="C507">
        <v>56</v>
      </c>
      <c r="D507" s="267" t="s">
        <v>194</v>
      </c>
      <c r="E507" s="3">
        <v>0</v>
      </c>
      <c r="F507" s="3">
        <v>0</v>
      </c>
      <c r="G507" s="3" t="s">
        <v>136</v>
      </c>
      <c r="H507">
        <v>2</v>
      </c>
      <c r="I507">
        <v>2</v>
      </c>
      <c r="J507">
        <v>1</v>
      </c>
      <c r="K507">
        <v>1</v>
      </c>
      <c r="L507">
        <v>1</v>
      </c>
      <c r="M507">
        <v>1</v>
      </c>
      <c r="N507">
        <v>0.5</v>
      </c>
      <c r="O507">
        <v>0.5</v>
      </c>
      <c r="P507">
        <v>1</v>
      </c>
      <c r="Q507">
        <v>1</v>
      </c>
      <c r="R507">
        <v>1</v>
      </c>
      <c r="S507">
        <v>0</v>
      </c>
      <c r="T507">
        <v>0</v>
      </c>
      <c r="U507">
        <v>0</v>
      </c>
      <c r="V507">
        <v>0</v>
      </c>
    </row>
    <row r="508" spans="1:22" x14ac:dyDescent="0.25">
      <c r="A508" t="str">
        <f>CONCATENATE(B508,D508)</f>
        <v>CsehországNövényterm.</v>
      </c>
      <c r="B508" t="s">
        <v>16</v>
      </c>
      <c r="C508">
        <v>1</v>
      </c>
      <c r="D508" s="267" t="s">
        <v>147</v>
      </c>
      <c r="E508" s="3" t="s">
        <v>2289</v>
      </c>
      <c r="F508" s="3" t="s">
        <v>2289</v>
      </c>
      <c r="G508" s="3" t="s">
        <v>136</v>
      </c>
      <c r="H508">
        <v>3467.5255169319576</v>
      </c>
      <c r="I508">
        <v>9606.0776638597308</v>
      </c>
      <c r="J508">
        <v>2.7702976133710249</v>
      </c>
      <c r="K508">
        <v>1443.3669111999989</v>
      </c>
      <c r="L508">
        <v>3550.0217425000028</v>
      </c>
      <c r="M508">
        <v>2.4595421406387619</v>
      </c>
      <c r="N508">
        <v>0.4162527151284181</v>
      </c>
      <c r="O508">
        <v>0.3695599667964376</v>
      </c>
      <c r="P508">
        <v>0.88782596092478261</v>
      </c>
      <c r="Q508">
        <v>0.65573859121379441</v>
      </c>
      <c r="R508">
        <v>0.58979747759731882</v>
      </c>
      <c r="S508">
        <v>0.34426140878620548</v>
      </c>
      <c r="T508">
        <v>0.41020252240268112</v>
      </c>
      <c r="U508">
        <v>0.24189609003084031</v>
      </c>
      <c r="V508">
        <v>0.24757657560408175</v>
      </c>
    </row>
    <row r="509" spans="1:22" x14ac:dyDescent="0.25">
      <c r="A509" t="str">
        <f t="shared" ref="A509:A563" si="9">CONCATENATE(B509,D509)</f>
        <v>CsehországErdőgazd.</v>
      </c>
      <c r="B509" t="s">
        <v>16</v>
      </c>
      <c r="C509">
        <v>2</v>
      </c>
      <c r="D509" s="267" t="s">
        <v>148</v>
      </c>
      <c r="E509" s="3" t="s">
        <v>1</v>
      </c>
      <c r="F509" s="3" t="s">
        <v>1</v>
      </c>
      <c r="G509" s="3" t="s">
        <v>136</v>
      </c>
      <c r="H509">
        <v>971.28180930756184</v>
      </c>
      <c r="I509">
        <v>2868.9272754893109</v>
      </c>
      <c r="J509">
        <v>2.9537537386133099</v>
      </c>
      <c r="K509">
        <v>468.83275720000012</v>
      </c>
      <c r="L509">
        <v>1453.4553025000007</v>
      </c>
      <c r="M509">
        <v>3.100157316609959</v>
      </c>
      <c r="N509">
        <v>0.48269488083405626</v>
      </c>
      <c r="O509">
        <v>0.50661977907826405</v>
      </c>
      <c r="P509">
        <v>1.049565262019907</v>
      </c>
      <c r="Q509">
        <v>0.73029060067450491</v>
      </c>
      <c r="R509">
        <v>0.62491672086054473</v>
      </c>
      <c r="S509">
        <v>0.26970939932549509</v>
      </c>
      <c r="T509">
        <v>0.37508327913945522</v>
      </c>
      <c r="U509">
        <v>7.3059518002589849E-2</v>
      </c>
      <c r="V509">
        <v>7.362599342956315E-2</v>
      </c>
    </row>
    <row r="510" spans="1:22" x14ac:dyDescent="0.25">
      <c r="A510" t="str">
        <f t="shared" si="9"/>
        <v>CsehországHalászat</v>
      </c>
      <c r="B510" t="s">
        <v>16</v>
      </c>
      <c r="C510">
        <v>3</v>
      </c>
      <c r="D510" s="267" t="s">
        <v>149</v>
      </c>
      <c r="E510" s="3" t="s">
        <v>135</v>
      </c>
      <c r="F510" s="3" t="s">
        <v>135</v>
      </c>
      <c r="G510" s="3" t="s">
        <v>136</v>
      </c>
      <c r="H510">
        <v>40.589328506028153</v>
      </c>
      <c r="I510">
        <v>83.302802934268939</v>
      </c>
      <c r="J510">
        <v>2.0523326204299526</v>
      </c>
      <c r="K510">
        <v>16.079618400000012</v>
      </c>
      <c r="L510">
        <v>28.716782500000022</v>
      </c>
      <c r="M510">
        <v>1.7859119405470469</v>
      </c>
      <c r="N510">
        <v>0.39615384121498676</v>
      </c>
      <c r="O510">
        <v>0.34472768608589721</v>
      </c>
      <c r="P510">
        <v>0.87018640291012261</v>
      </c>
      <c r="Q510">
        <v>0.33108026947220875</v>
      </c>
      <c r="R510">
        <v>0.19150101319243823</v>
      </c>
      <c r="S510">
        <v>0.66891973052779108</v>
      </c>
      <c r="T510">
        <v>0.80849898680756194</v>
      </c>
      <c r="U510">
        <v>0.29065798859118075</v>
      </c>
      <c r="V510">
        <v>0.26598008475152424</v>
      </c>
    </row>
    <row r="511" spans="1:22" x14ac:dyDescent="0.25">
      <c r="A511" t="str">
        <f t="shared" si="9"/>
        <v>CsehországBányászat</v>
      </c>
      <c r="B511" t="s">
        <v>16</v>
      </c>
      <c r="C511">
        <v>4</v>
      </c>
      <c r="D511" s="267" t="s">
        <v>150</v>
      </c>
      <c r="E511" s="3" t="s">
        <v>1</v>
      </c>
      <c r="F511" s="3" t="s">
        <v>1</v>
      </c>
      <c r="G511" s="3" t="s">
        <v>136</v>
      </c>
      <c r="H511">
        <v>1561.1280291984726</v>
      </c>
      <c r="I511">
        <v>3696.1153810035885</v>
      </c>
      <c r="J511">
        <v>2.3675927354281625</v>
      </c>
      <c r="K511">
        <v>704.53706640000019</v>
      </c>
      <c r="L511">
        <v>1525.3679175000004</v>
      </c>
      <c r="M511">
        <v>2.1650641112386477</v>
      </c>
      <c r="N511">
        <v>0.45129999155913525</v>
      </c>
      <c r="O511">
        <v>0.412694886458286</v>
      </c>
      <c r="P511">
        <v>0.91445799729027755</v>
      </c>
      <c r="Q511">
        <v>0.88029472720723378</v>
      </c>
      <c r="R511">
        <v>0.82428158985666233</v>
      </c>
      <c r="S511">
        <v>0.11970527279276616</v>
      </c>
      <c r="T511">
        <v>0.17571841014333778</v>
      </c>
      <c r="U511">
        <v>5.0635032674723558E-2</v>
      </c>
      <c r="V511">
        <v>2.7139980922092521E-2</v>
      </c>
    </row>
    <row r="512" spans="1:22" x14ac:dyDescent="0.25">
      <c r="A512" t="str">
        <f t="shared" si="9"/>
        <v>CsehországÉlelmiszergy.</v>
      </c>
      <c r="B512" t="s">
        <v>16</v>
      </c>
      <c r="C512">
        <v>5</v>
      </c>
      <c r="D512" s="267" t="s">
        <v>151</v>
      </c>
      <c r="E512" s="3" t="s">
        <v>2289</v>
      </c>
      <c r="F512" s="3" t="s">
        <v>135</v>
      </c>
      <c r="G512" s="3" t="s">
        <v>0</v>
      </c>
      <c r="H512">
        <v>7433.3371940872294</v>
      </c>
      <c r="I512">
        <v>16876.925985646907</v>
      </c>
      <c r="J512">
        <v>2.2704372941767637</v>
      </c>
      <c r="K512">
        <v>1926.8742715999999</v>
      </c>
      <c r="L512">
        <v>4120.5928394999974</v>
      </c>
      <c r="M512">
        <v>2.138485577514313</v>
      </c>
      <c r="N512">
        <v>0.25922061939188124</v>
      </c>
      <c r="O512">
        <v>0.24415541331427196</v>
      </c>
      <c r="P512">
        <v>0.94188268621164661</v>
      </c>
      <c r="Q512">
        <v>0.42521599849338038</v>
      </c>
      <c r="R512">
        <v>0.2951235643298713</v>
      </c>
      <c r="S512">
        <v>0.57478400150661957</v>
      </c>
      <c r="T512">
        <v>0.70487643567012881</v>
      </c>
      <c r="U512">
        <v>0.4770944489487689</v>
      </c>
      <c r="V512">
        <v>0.41434807413553498</v>
      </c>
    </row>
    <row r="513" spans="1:22" x14ac:dyDescent="0.25">
      <c r="A513" t="str">
        <f t="shared" si="9"/>
        <v>CsehországTextilgy.</v>
      </c>
      <c r="B513" t="s">
        <v>16</v>
      </c>
      <c r="C513">
        <v>6</v>
      </c>
      <c r="D513" s="267" t="s">
        <v>152</v>
      </c>
      <c r="E513" s="3" t="s">
        <v>2289</v>
      </c>
      <c r="F513" s="3" t="s">
        <v>2289</v>
      </c>
      <c r="G513" s="3" t="s">
        <v>136</v>
      </c>
      <c r="H513">
        <v>2272.7942378366733</v>
      </c>
      <c r="I513">
        <v>3482.9837800777404</v>
      </c>
      <c r="J513">
        <v>1.5324677096123618</v>
      </c>
      <c r="K513">
        <v>795.44675359999997</v>
      </c>
      <c r="L513">
        <v>1163.8743024999997</v>
      </c>
      <c r="M513">
        <v>1.4631705984499723</v>
      </c>
      <c r="N513">
        <v>0.34998625936201533</v>
      </c>
      <c r="O513">
        <v>0.33416012706037407</v>
      </c>
      <c r="P513">
        <v>0.95478070387537362</v>
      </c>
      <c r="Q513">
        <v>0.48662898118254155</v>
      </c>
      <c r="R513">
        <v>0.42988343039228138</v>
      </c>
      <c r="S513">
        <v>0.5133710188174585</v>
      </c>
      <c r="T513">
        <v>0.57011656960771862</v>
      </c>
      <c r="U513">
        <v>0.17092374931202831</v>
      </c>
      <c r="V513">
        <v>0.12594870741416309</v>
      </c>
    </row>
    <row r="514" spans="1:22" x14ac:dyDescent="0.25">
      <c r="A514" t="str">
        <f t="shared" si="9"/>
        <v>CsehországFafeldolg.</v>
      </c>
      <c r="B514" t="s">
        <v>16</v>
      </c>
      <c r="C514">
        <v>7</v>
      </c>
      <c r="D514" s="267" t="s">
        <v>153</v>
      </c>
      <c r="E514" s="3" t="s">
        <v>1</v>
      </c>
      <c r="F514" s="3" t="s">
        <v>2289</v>
      </c>
      <c r="G514" s="3" t="s">
        <v>0</v>
      </c>
      <c r="H514">
        <v>1417.3220944111517</v>
      </c>
      <c r="I514">
        <v>4162.4374255239009</v>
      </c>
      <c r="J514">
        <v>2.9368323840695147</v>
      </c>
      <c r="K514">
        <v>445.1296304</v>
      </c>
      <c r="L514">
        <v>1101.7591779999993</v>
      </c>
      <c r="M514">
        <v>2.4751423018277672</v>
      </c>
      <c r="N514">
        <v>0.31406384769930223</v>
      </c>
      <c r="O514">
        <v>0.26469086868286734</v>
      </c>
      <c r="P514">
        <v>0.84279317922734409</v>
      </c>
      <c r="Q514">
        <v>0.69652559575890771</v>
      </c>
      <c r="R514">
        <v>0.62071747736009986</v>
      </c>
      <c r="S514">
        <v>0.30347440424109234</v>
      </c>
      <c r="T514">
        <v>0.37928252263990009</v>
      </c>
      <c r="U514">
        <v>2.2824412725375404E-2</v>
      </c>
      <c r="V514">
        <v>2.6580145996479343E-2</v>
      </c>
    </row>
    <row r="515" spans="1:22" x14ac:dyDescent="0.25">
      <c r="A515" t="str">
        <f t="shared" si="9"/>
        <v>CsehországPapírgy.</v>
      </c>
      <c r="B515" t="s">
        <v>16</v>
      </c>
      <c r="C515">
        <v>8</v>
      </c>
      <c r="D515" s="267" t="s">
        <v>154</v>
      </c>
      <c r="E515" s="3" t="s">
        <v>1</v>
      </c>
      <c r="F515" s="3" t="s">
        <v>2289</v>
      </c>
      <c r="G515" s="3" t="s">
        <v>0</v>
      </c>
      <c r="H515">
        <v>1286.3434328229139</v>
      </c>
      <c r="I515">
        <v>3322.9420614125456</v>
      </c>
      <c r="J515">
        <v>2.5832464150885923</v>
      </c>
      <c r="K515">
        <v>354.21994319999999</v>
      </c>
      <c r="L515">
        <v>800.64320149999969</v>
      </c>
      <c r="M515">
        <v>2.2602996157332105</v>
      </c>
      <c r="N515">
        <v>0.27536965180648154</v>
      </c>
      <c r="O515">
        <v>0.24094407507052806</v>
      </c>
      <c r="P515">
        <v>0.87498412947790505</v>
      </c>
      <c r="Q515">
        <v>0.66867835777659435</v>
      </c>
      <c r="R515">
        <v>0.52637330192894116</v>
      </c>
      <c r="S515">
        <v>0.33132164222340554</v>
      </c>
      <c r="T515">
        <v>0.47362669807105889</v>
      </c>
      <c r="U515">
        <v>8.3523088695799497E-2</v>
      </c>
      <c r="V515">
        <v>5.1317606270144492E-2</v>
      </c>
    </row>
    <row r="516" spans="1:22" x14ac:dyDescent="0.25">
      <c r="A516" t="str">
        <f t="shared" si="9"/>
        <v>CsehországNyomdai tev.</v>
      </c>
      <c r="B516" t="s">
        <v>16</v>
      </c>
      <c r="C516">
        <v>9</v>
      </c>
      <c r="D516" s="267" t="s">
        <v>155</v>
      </c>
      <c r="E516" s="3" t="s">
        <v>1</v>
      </c>
      <c r="F516" s="3" t="s">
        <v>1</v>
      </c>
      <c r="G516" s="3" t="s">
        <v>136</v>
      </c>
      <c r="H516">
        <v>480.12489600060513</v>
      </c>
      <c r="I516">
        <v>1824.5051623752886</v>
      </c>
      <c r="J516">
        <v>3.8000636450499519</v>
      </c>
      <c r="K516">
        <v>196.12971440000001</v>
      </c>
      <c r="L516">
        <v>605.36908049999988</v>
      </c>
      <c r="M516">
        <v>3.0865750370969787</v>
      </c>
      <c r="N516">
        <v>0.40849728067372038</v>
      </c>
      <c r="O516">
        <v>0.33179905049535807</v>
      </c>
      <c r="P516">
        <v>0.81224298469780121</v>
      </c>
      <c r="Q516">
        <v>0.70031103320798738</v>
      </c>
      <c r="R516">
        <v>0.87684917026934672</v>
      </c>
      <c r="S516">
        <v>0.29968896679201257</v>
      </c>
      <c r="T516">
        <v>0.12315082973065332</v>
      </c>
      <c r="U516">
        <v>0.18354947977637651</v>
      </c>
      <c r="V516">
        <v>5.0255902894364476E-2</v>
      </c>
    </row>
    <row r="517" spans="1:22" x14ac:dyDescent="0.25">
      <c r="A517" t="str">
        <f t="shared" si="9"/>
        <v>CsehországKokszgy.</v>
      </c>
      <c r="B517" t="s">
        <v>16</v>
      </c>
      <c r="C517">
        <v>10</v>
      </c>
      <c r="D517" s="267" t="s">
        <v>156</v>
      </c>
      <c r="E517" s="3" t="s">
        <v>1</v>
      </c>
      <c r="F517" s="3" t="s">
        <v>1</v>
      </c>
      <c r="G517" s="3" t="s">
        <v>136</v>
      </c>
      <c r="H517">
        <v>1757.8821512857085</v>
      </c>
      <c r="I517">
        <v>6563.5458354160128</v>
      </c>
      <c r="J517">
        <v>3.7337803507564256</v>
      </c>
      <c r="K517">
        <v>233.54474880000001</v>
      </c>
      <c r="L517">
        <v>306.61801550000143</v>
      </c>
      <c r="M517">
        <v>1.3128876460527013</v>
      </c>
      <c r="N517">
        <v>0.1328557483954122</v>
      </c>
      <c r="O517">
        <v>4.6715300416663774E-2</v>
      </c>
      <c r="P517">
        <v>0.35162423140041532</v>
      </c>
      <c r="Q517">
        <v>0.70176288436847356</v>
      </c>
      <c r="R517">
        <v>0.63714937118369497</v>
      </c>
      <c r="S517">
        <v>0.29823711563152649</v>
      </c>
      <c r="T517">
        <v>0.36285062881630509</v>
      </c>
      <c r="U517">
        <v>0.16415305924565843</v>
      </c>
      <c r="V517">
        <v>0.16591930761718482</v>
      </c>
    </row>
    <row r="518" spans="1:22" x14ac:dyDescent="0.25">
      <c r="A518" t="str">
        <f t="shared" si="9"/>
        <v>CsehországVegyi a. gy.</v>
      </c>
      <c r="B518" t="s">
        <v>16</v>
      </c>
      <c r="C518">
        <v>11</v>
      </c>
      <c r="D518" s="267" t="s">
        <v>157</v>
      </c>
      <c r="E518" s="3" t="s">
        <v>1</v>
      </c>
      <c r="F518" s="3" t="s">
        <v>2289</v>
      </c>
      <c r="G518" s="3" t="s">
        <v>0</v>
      </c>
      <c r="H518">
        <v>2953.9403398692602</v>
      </c>
      <c r="I518">
        <v>8302.8181035113885</v>
      </c>
      <c r="J518">
        <v>2.8107602551915001</v>
      </c>
      <c r="K518">
        <v>761.98657680000076</v>
      </c>
      <c r="L518">
        <v>1736.4242030000044</v>
      </c>
      <c r="M518">
        <v>2.2788120629266215</v>
      </c>
      <c r="N518">
        <v>0.25795598053064467</v>
      </c>
      <c r="O518">
        <v>0.20913672699461452</v>
      </c>
      <c r="P518">
        <v>0.81074579687742299</v>
      </c>
      <c r="Q518">
        <v>0.63663619005587324</v>
      </c>
      <c r="R518">
        <v>0.523698006847792</v>
      </c>
      <c r="S518">
        <v>0.36336380994412659</v>
      </c>
      <c r="T518">
        <v>0.47630199315220795</v>
      </c>
      <c r="U518">
        <v>0.10947316270297341</v>
      </c>
      <c r="V518">
        <v>6.4040706902072697E-2</v>
      </c>
    </row>
    <row r="519" spans="1:22" x14ac:dyDescent="0.25">
      <c r="A519" t="str">
        <f t="shared" si="9"/>
        <v>CsehországGyógyszergy.</v>
      </c>
      <c r="B519" t="s">
        <v>16</v>
      </c>
      <c r="C519">
        <v>12</v>
      </c>
      <c r="D519" s="267" t="s">
        <v>158</v>
      </c>
      <c r="E519" s="3" t="s">
        <v>135</v>
      </c>
      <c r="F519" s="3" t="s">
        <v>135</v>
      </c>
      <c r="G519" s="3" t="s">
        <v>136</v>
      </c>
      <c r="H519">
        <v>511.16535133425293</v>
      </c>
      <c r="I519">
        <v>1949.7489087621414</v>
      </c>
      <c r="J519">
        <v>3.8143213417593191</v>
      </c>
      <c r="K519">
        <v>259.25132319999983</v>
      </c>
      <c r="L519">
        <v>788.57732650000071</v>
      </c>
      <c r="M519">
        <v>3.0417485117005616</v>
      </c>
      <c r="N519">
        <v>0.50717702700955258</v>
      </c>
      <c r="O519">
        <v>0.40445070796354671</v>
      </c>
      <c r="P519">
        <v>0.79745470797108675</v>
      </c>
      <c r="Q519">
        <v>0.27390811141980986</v>
      </c>
      <c r="R519">
        <v>0.32549611116251104</v>
      </c>
      <c r="S519">
        <v>0.72609188858019014</v>
      </c>
      <c r="T519">
        <v>0.67450388883748913</v>
      </c>
      <c r="U519">
        <v>0.53487319686843693</v>
      </c>
      <c r="V519">
        <v>0.30838147801009663</v>
      </c>
    </row>
    <row r="520" spans="1:22" x14ac:dyDescent="0.25">
      <c r="A520" t="str">
        <f t="shared" si="9"/>
        <v>CsehországGumigy.</v>
      </c>
      <c r="B520" t="s">
        <v>16</v>
      </c>
      <c r="C520">
        <v>13</v>
      </c>
      <c r="D520" s="267" t="s">
        <v>159</v>
      </c>
      <c r="E520" s="3" t="s">
        <v>2289</v>
      </c>
      <c r="F520" s="3" t="s">
        <v>2289</v>
      </c>
      <c r="G520" s="3" t="s">
        <v>136</v>
      </c>
      <c r="H520">
        <v>2245.0321434063189</v>
      </c>
      <c r="I520">
        <v>12596.146108337256</v>
      </c>
      <c r="J520">
        <v>5.6106751724389596</v>
      </c>
      <c r="K520">
        <v>744.08564240000032</v>
      </c>
      <c r="L520">
        <v>3763.8773110000002</v>
      </c>
      <c r="M520">
        <v>5.0583926049961887</v>
      </c>
      <c r="N520">
        <v>0.33143652066870716</v>
      </c>
      <c r="O520">
        <v>0.29881181741046409</v>
      </c>
      <c r="P520">
        <v>0.90156575626482138</v>
      </c>
      <c r="Q520">
        <v>0.69172936020962494</v>
      </c>
      <c r="R520">
        <v>0.55280458757324014</v>
      </c>
      <c r="S520">
        <v>0.30827063979037506</v>
      </c>
      <c r="T520">
        <v>0.44719541242675986</v>
      </c>
      <c r="U520">
        <v>4.1084433602185083E-2</v>
      </c>
      <c r="V520">
        <v>1.9277718485259096E-2</v>
      </c>
    </row>
    <row r="521" spans="1:22" x14ac:dyDescent="0.25">
      <c r="A521" t="str">
        <f t="shared" si="9"/>
        <v>CsehországNemfémgy.</v>
      </c>
      <c r="B521" t="s">
        <v>16</v>
      </c>
      <c r="C521">
        <v>14</v>
      </c>
      <c r="D521" s="267" t="s">
        <v>160</v>
      </c>
      <c r="E521" s="3" t="s">
        <v>2289</v>
      </c>
      <c r="F521" s="3" t="s">
        <v>2289</v>
      </c>
      <c r="G521" s="3" t="s">
        <v>136</v>
      </c>
      <c r="H521">
        <v>2981.7284928595118</v>
      </c>
      <c r="I521">
        <v>6305.5297229890266</v>
      </c>
      <c r="J521">
        <v>2.1147229662557074</v>
      </c>
      <c r="K521">
        <v>1201.7563343999996</v>
      </c>
      <c r="L521">
        <v>2282.3809149999993</v>
      </c>
      <c r="M521">
        <v>1.899204397486719</v>
      </c>
      <c r="N521">
        <v>0.40304016186514069</v>
      </c>
      <c r="O521">
        <v>0.36196497602394556</v>
      </c>
      <c r="P521">
        <v>0.89808661833820147</v>
      </c>
      <c r="Q521">
        <v>0.62375209449172242</v>
      </c>
      <c r="R521">
        <v>0.51942584529900326</v>
      </c>
      <c r="S521">
        <v>0.37624790550827764</v>
      </c>
      <c r="T521">
        <v>0.48057415470099679</v>
      </c>
      <c r="U521">
        <v>4.2120321645723123E-2</v>
      </c>
      <c r="V521">
        <v>4.4206665808641681E-2</v>
      </c>
    </row>
    <row r="522" spans="1:22" x14ac:dyDescent="0.25">
      <c r="A522" t="str">
        <f t="shared" si="9"/>
        <v>CsehországFémalapa. Gy.</v>
      </c>
      <c r="B522" t="s">
        <v>16</v>
      </c>
      <c r="C522">
        <v>15</v>
      </c>
      <c r="D522" s="267" t="s">
        <v>161</v>
      </c>
      <c r="E522" s="3" t="s">
        <v>1</v>
      </c>
      <c r="F522" s="3" t="s">
        <v>2289</v>
      </c>
      <c r="G522" s="3" t="s">
        <v>0</v>
      </c>
      <c r="H522">
        <v>3730.8358250126926</v>
      </c>
      <c r="I522">
        <v>9497.7742629616259</v>
      </c>
      <c r="J522">
        <v>2.5457497216268727</v>
      </c>
      <c r="K522">
        <v>898.03888200000154</v>
      </c>
      <c r="L522">
        <v>1914.6613085000015</v>
      </c>
      <c r="M522">
        <v>2.1320472274384197</v>
      </c>
      <c r="N522">
        <v>0.24070715628365832</v>
      </c>
      <c r="O522">
        <v>0.2015905258947443</v>
      </c>
      <c r="P522">
        <v>0.83749286480366403</v>
      </c>
      <c r="Q522">
        <v>0.7374312357912538</v>
      </c>
      <c r="R522">
        <v>0.62346620058102742</v>
      </c>
      <c r="S522">
        <v>0.26256876420874625</v>
      </c>
      <c r="T522">
        <v>0.37653379941897269</v>
      </c>
      <c r="U522">
        <v>1.1986720929819514E-2</v>
      </c>
      <c r="V522">
        <v>7.0125698171972098E-3</v>
      </c>
    </row>
    <row r="523" spans="1:22" x14ac:dyDescent="0.25">
      <c r="A523" t="str">
        <f t="shared" si="9"/>
        <v>CsehországFémfeldolg.</v>
      </c>
      <c r="B523" t="s">
        <v>16</v>
      </c>
      <c r="C523">
        <v>16</v>
      </c>
      <c r="D523" s="267" t="s">
        <v>162</v>
      </c>
      <c r="E523" s="3" t="s">
        <v>2289</v>
      </c>
      <c r="F523" s="3" t="s">
        <v>2289</v>
      </c>
      <c r="G523" s="3" t="s">
        <v>136</v>
      </c>
      <c r="H523">
        <v>3589.6838244107662</v>
      </c>
      <c r="I523">
        <v>15883.469425688718</v>
      </c>
      <c r="J523">
        <v>4.4247544359414253</v>
      </c>
      <c r="K523">
        <v>1221.4785847999992</v>
      </c>
      <c r="L523">
        <v>5290.017444500003</v>
      </c>
      <c r="M523">
        <v>4.3308311011986937</v>
      </c>
      <c r="N523">
        <v>0.3402746995414006</v>
      </c>
      <c r="O523">
        <v>0.33305175983430485</v>
      </c>
      <c r="P523">
        <v>0.97877320965434589</v>
      </c>
      <c r="Q523">
        <v>0.59353938750715529</v>
      </c>
      <c r="R523">
        <v>0.52243392416331869</v>
      </c>
      <c r="S523">
        <v>0.40646061249284476</v>
      </c>
      <c r="T523">
        <v>0.47756607583668131</v>
      </c>
      <c r="U523">
        <v>2.3424398140654938E-2</v>
      </c>
      <c r="V523">
        <v>2.4221724474831459E-2</v>
      </c>
    </row>
    <row r="524" spans="1:22" x14ac:dyDescent="0.25">
      <c r="A524" t="str">
        <f t="shared" si="9"/>
        <v>CsehországSzámítógép gy.</v>
      </c>
      <c r="B524" t="s">
        <v>16</v>
      </c>
      <c r="C524">
        <v>17</v>
      </c>
      <c r="D524" s="267" t="s">
        <v>163</v>
      </c>
      <c r="E524" s="3" t="s">
        <v>2289</v>
      </c>
      <c r="F524" s="3" t="s">
        <v>2289</v>
      </c>
      <c r="G524" s="3" t="s">
        <v>136</v>
      </c>
      <c r="H524">
        <v>1669.756486848657</v>
      </c>
      <c r="I524">
        <v>14587.739433777742</v>
      </c>
      <c r="J524">
        <v>8.7364472296851403</v>
      </c>
      <c r="K524">
        <v>485.17256359999999</v>
      </c>
      <c r="L524">
        <v>2925.8298970000028</v>
      </c>
      <c r="M524">
        <v>6.0304933059079575</v>
      </c>
      <c r="N524">
        <v>0.290564862254657</v>
      </c>
      <c r="O524">
        <v>0.20056773774182429</v>
      </c>
      <c r="P524">
        <v>0.69026838340157803</v>
      </c>
      <c r="Q524">
        <v>0.32930893000564593</v>
      </c>
      <c r="R524">
        <v>0.37054417482984187</v>
      </c>
      <c r="S524">
        <v>0.67069106999435402</v>
      </c>
      <c r="T524">
        <v>0.62945582517015819</v>
      </c>
      <c r="U524">
        <v>0.13055846606182775</v>
      </c>
      <c r="V524">
        <v>4.5526956373488636E-2</v>
      </c>
    </row>
    <row r="525" spans="1:22" x14ac:dyDescent="0.25">
      <c r="A525" t="str">
        <f t="shared" si="9"/>
        <v>CsehországVillamos b. gy.</v>
      </c>
      <c r="B525" t="s">
        <v>16</v>
      </c>
      <c r="C525">
        <v>18</v>
      </c>
      <c r="D525" s="267" t="s">
        <v>164</v>
      </c>
      <c r="E525" s="3" t="s">
        <v>135</v>
      </c>
      <c r="F525" s="3" t="s">
        <v>135</v>
      </c>
      <c r="G525" s="3" t="s">
        <v>136</v>
      </c>
      <c r="H525">
        <v>2309.4287483164103</v>
      </c>
      <c r="I525">
        <v>12656.620464344669</v>
      </c>
      <c r="J525">
        <v>5.4804117570509305</v>
      </c>
      <c r="K525">
        <v>801.06681440000057</v>
      </c>
      <c r="L525">
        <v>3937.577647500003</v>
      </c>
      <c r="M525">
        <v>4.9154172619786412</v>
      </c>
      <c r="N525">
        <v>0.34686794948057342</v>
      </c>
      <c r="O525">
        <v>0.3111081396959533</v>
      </c>
      <c r="P525">
        <v>0.89690656101790434</v>
      </c>
      <c r="Q525">
        <v>0.36287596372547815</v>
      </c>
      <c r="R525">
        <v>0.34927690441634307</v>
      </c>
      <c r="S525">
        <v>0.63712403627452185</v>
      </c>
      <c r="T525">
        <v>0.65072309558365693</v>
      </c>
      <c r="U525">
        <v>6.7653728036361022E-2</v>
      </c>
      <c r="V525">
        <v>3.9540054745030806E-2</v>
      </c>
    </row>
    <row r="526" spans="1:22" x14ac:dyDescent="0.25">
      <c r="A526" t="str">
        <f t="shared" si="9"/>
        <v>CsehországEgyéb gépgy.</v>
      </c>
      <c r="B526" t="s">
        <v>16</v>
      </c>
      <c r="C526">
        <v>19</v>
      </c>
      <c r="D526" s="267" t="s">
        <v>165</v>
      </c>
      <c r="E526" s="3" t="s">
        <v>135</v>
      </c>
      <c r="F526" s="3" t="s">
        <v>135</v>
      </c>
      <c r="G526" s="3" t="s">
        <v>136</v>
      </c>
      <c r="H526">
        <v>3256.8253292067047</v>
      </c>
      <c r="I526">
        <v>15496.396344331013</v>
      </c>
      <c r="J526">
        <v>4.7581293983935007</v>
      </c>
      <c r="K526">
        <v>1203.9419135999999</v>
      </c>
      <c r="L526">
        <v>4804.9210059999978</v>
      </c>
      <c r="M526">
        <v>3.9909907211656348</v>
      </c>
      <c r="N526">
        <v>0.36966732689138576</v>
      </c>
      <c r="O526">
        <v>0.31006699230158524</v>
      </c>
      <c r="P526">
        <v>0.83877305281212466</v>
      </c>
      <c r="Q526">
        <v>0.20585565262841443</v>
      </c>
      <c r="R526">
        <v>0.18499256184603258</v>
      </c>
      <c r="S526">
        <v>0.79414434737158568</v>
      </c>
      <c r="T526">
        <v>0.81500743815396759</v>
      </c>
      <c r="U526">
        <v>2.2886416133727491E-2</v>
      </c>
      <c r="V526">
        <v>1.4012012313940248E-2</v>
      </c>
    </row>
    <row r="527" spans="1:22" x14ac:dyDescent="0.25">
      <c r="A527" t="str">
        <f t="shared" si="9"/>
        <v>CsehországKözúti jármű gy.</v>
      </c>
      <c r="B527" t="s">
        <v>16</v>
      </c>
      <c r="C527">
        <v>20</v>
      </c>
      <c r="D527" s="267" t="s">
        <v>166</v>
      </c>
      <c r="E527" s="3" t="s">
        <v>135</v>
      </c>
      <c r="F527" s="3" t="s">
        <v>135</v>
      </c>
      <c r="G527" s="3" t="s">
        <v>136</v>
      </c>
      <c r="H527">
        <v>7802.4398954109438</v>
      </c>
      <c r="I527">
        <v>47420.62818316128</v>
      </c>
      <c r="J527">
        <v>6.0776665785086061</v>
      </c>
      <c r="K527">
        <v>1769.4084940000007</v>
      </c>
      <c r="L527">
        <v>9112.8244890000115</v>
      </c>
      <c r="M527">
        <v>5.1502095304172357</v>
      </c>
      <c r="N527">
        <v>0.22677630558111572</v>
      </c>
      <c r="O527">
        <v>0.19217005000022142</v>
      </c>
      <c r="P527">
        <v>0.84739915622041928</v>
      </c>
      <c r="Q527">
        <v>0.2857664212774389</v>
      </c>
      <c r="R527">
        <v>0.32902920304509964</v>
      </c>
      <c r="S527">
        <v>0.71423357872256121</v>
      </c>
      <c r="T527">
        <v>0.67097079695490025</v>
      </c>
      <c r="U527">
        <v>9.1811708236576944E-2</v>
      </c>
      <c r="V527">
        <v>3.9047068334080372E-2</v>
      </c>
    </row>
    <row r="528" spans="1:22" x14ac:dyDescent="0.25">
      <c r="A528" t="str">
        <f t="shared" si="9"/>
        <v>CsehországEgyéb jármű gy.</v>
      </c>
      <c r="B528" t="s">
        <v>16</v>
      </c>
      <c r="C528">
        <v>21</v>
      </c>
      <c r="D528" s="267" t="s">
        <v>167</v>
      </c>
      <c r="E528" s="3" t="s">
        <v>135</v>
      </c>
      <c r="F528" s="3" t="s">
        <v>135</v>
      </c>
      <c r="G528" s="3" t="s">
        <v>136</v>
      </c>
      <c r="H528">
        <v>456.52586983026367</v>
      </c>
      <c r="I528">
        <v>2942.1430580285378</v>
      </c>
      <c r="J528">
        <v>6.4446360052332334</v>
      </c>
      <c r="K528">
        <v>174.5080916000002</v>
      </c>
      <c r="L528">
        <v>1014.6435605</v>
      </c>
      <c r="M528">
        <v>5.8143066673705972</v>
      </c>
      <c r="N528">
        <v>0.382252360999569</v>
      </c>
      <c r="O528">
        <v>0.34486547407381657</v>
      </c>
      <c r="P528">
        <v>0.90219318246200553</v>
      </c>
      <c r="Q528">
        <v>0.19725223630588568</v>
      </c>
      <c r="R528">
        <v>0.20606922892825949</v>
      </c>
      <c r="S528">
        <v>0.80274776369411449</v>
      </c>
      <c r="T528">
        <v>0.79393077107174048</v>
      </c>
      <c r="U528">
        <v>9.0120346554802416E-2</v>
      </c>
      <c r="V528">
        <v>7.3753238444195776E-2</v>
      </c>
    </row>
    <row r="529" spans="1:22" x14ac:dyDescent="0.25">
      <c r="A529" t="str">
        <f t="shared" si="9"/>
        <v>CsehországBútorgy.</v>
      </c>
      <c r="B529" t="s">
        <v>16</v>
      </c>
      <c r="C529">
        <v>22</v>
      </c>
      <c r="D529" s="267" t="s">
        <v>168</v>
      </c>
      <c r="E529" s="3" t="s">
        <v>135</v>
      </c>
      <c r="F529" s="3" t="s">
        <v>135</v>
      </c>
      <c r="G529" s="3" t="s">
        <v>136</v>
      </c>
      <c r="H529">
        <v>1569.115780720465</v>
      </c>
      <c r="I529">
        <v>4775.5768658380521</v>
      </c>
      <c r="J529">
        <v>3.0434827847090604</v>
      </c>
      <c r="K529">
        <v>604.57283680000057</v>
      </c>
      <c r="L529">
        <v>1716.1535330000008</v>
      </c>
      <c r="M529">
        <v>2.8386216325622375</v>
      </c>
      <c r="N529">
        <v>0.38529523711909192</v>
      </c>
      <c r="O529">
        <v>0.35936046706240965</v>
      </c>
      <c r="P529">
        <v>0.93268857863232291</v>
      </c>
      <c r="Q529">
        <v>0.21032638179133514</v>
      </c>
      <c r="R529">
        <v>0.22352349562281207</v>
      </c>
      <c r="S529">
        <v>0.789673618208665</v>
      </c>
      <c r="T529">
        <v>0.77647650437718796</v>
      </c>
      <c r="U529">
        <v>0.26470174515812717</v>
      </c>
      <c r="V529">
        <v>0.16698538066108279</v>
      </c>
    </row>
    <row r="530" spans="1:22" x14ac:dyDescent="0.25">
      <c r="A530" t="str">
        <f t="shared" si="9"/>
        <v>CsehországGépjavítás</v>
      </c>
      <c r="B530" t="s">
        <v>16</v>
      </c>
      <c r="C530">
        <v>23</v>
      </c>
      <c r="D530" s="267" t="s">
        <v>169</v>
      </c>
      <c r="E530" s="3" t="s">
        <v>2289</v>
      </c>
      <c r="F530" s="3" t="s">
        <v>2289</v>
      </c>
      <c r="G530" s="3" t="s">
        <v>136</v>
      </c>
      <c r="H530">
        <v>1210.8109144527405</v>
      </c>
      <c r="I530">
        <v>4952.1247124851307</v>
      </c>
      <c r="J530">
        <v>4.0899240776363337</v>
      </c>
      <c r="K530">
        <v>540.25436319999994</v>
      </c>
      <c r="L530">
        <v>2074.365229999999</v>
      </c>
      <c r="M530">
        <v>3.8396084720413031</v>
      </c>
      <c r="N530">
        <v>0.44619218141437295</v>
      </c>
      <c r="O530">
        <v>0.41888388326937304</v>
      </c>
      <c r="P530">
        <v>0.93879700433468816</v>
      </c>
      <c r="Q530">
        <v>0.60678009427364665</v>
      </c>
      <c r="R530">
        <v>0.58291684383550757</v>
      </c>
      <c r="S530">
        <v>0.39321990572635318</v>
      </c>
      <c r="T530">
        <v>0.41708315616449243</v>
      </c>
      <c r="U530">
        <v>3.5759802467063569E-2</v>
      </c>
      <c r="V530">
        <v>2.2670379128382684E-2</v>
      </c>
    </row>
    <row r="531" spans="1:22" x14ac:dyDescent="0.25">
      <c r="A531" t="str">
        <f t="shared" si="9"/>
        <v>CsehországVillamosene., gáz, gőzellátás</v>
      </c>
      <c r="B531" t="s">
        <v>16</v>
      </c>
      <c r="C531">
        <v>24</v>
      </c>
      <c r="D531" s="267" t="s">
        <v>170</v>
      </c>
      <c r="E531" s="3" t="s">
        <v>2289</v>
      </c>
      <c r="F531" s="3" t="s">
        <v>2289</v>
      </c>
      <c r="G531" s="3" t="s">
        <v>136</v>
      </c>
      <c r="H531">
        <v>5323.1863191708562</v>
      </c>
      <c r="I531">
        <v>19544.255615036636</v>
      </c>
      <c r="J531">
        <v>3.6715332590651957</v>
      </c>
      <c r="K531">
        <v>1511.9784867999992</v>
      </c>
      <c r="L531">
        <v>7167.8537025000041</v>
      </c>
      <c r="M531">
        <v>4.7407114354320505</v>
      </c>
      <c r="N531">
        <v>0.28403636396396253</v>
      </c>
      <c r="O531">
        <v>0.3667498954007396</v>
      </c>
      <c r="P531">
        <v>1.2912075421697464</v>
      </c>
      <c r="Q531">
        <v>0.55552391851008809</v>
      </c>
      <c r="R531">
        <v>0.56178594865298437</v>
      </c>
      <c r="S531">
        <v>0.44447608148991169</v>
      </c>
      <c r="T531">
        <v>0.43821405134701585</v>
      </c>
      <c r="U531">
        <v>0.34418720737882474</v>
      </c>
      <c r="V531">
        <v>0.31999235570616885</v>
      </c>
    </row>
    <row r="532" spans="1:22" x14ac:dyDescent="0.25">
      <c r="A532" t="str">
        <f t="shared" si="9"/>
        <v>CsehországVízellátás</v>
      </c>
      <c r="B532" t="s">
        <v>16</v>
      </c>
      <c r="C532">
        <v>25</v>
      </c>
      <c r="D532" s="267" t="s">
        <v>171</v>
      </c>
      <c r="E532" s="3" t="s">
        <v>2289</v>
      </c>
      <c r="F532" s="3" t="s">
        <v>2289</v>
      </c>
      <c r="G532" s="3" t="s">
        <v>136</v>
      </c>
      <c r="H532">
        <v>523.4202145821414</v>
      </c>
      <c r="I532">
        <v>1936.1868473078412</v>
      </c>
      <c r="J532">
        <v>3.6991059828546065</v>
      </c>
      <c r="K532">
        <v>206.17297120000003</v>
      </c>
      <c r="L532">
        <v>856.0979630000005</v>
      </c>
      <c r="M532">
        <v>4.1523287849867314</v>
      </c>
      <c r="N532">
        <v>0.39389569882124775</v>
      </c>
      <c r="O532">
        <v>0.44215668761016352</v>
      </c>
      <c r="P532">
        <v>1.1225222538183055</v>
      </c>
      <c r="Q532">
        <v>0.49928514814608976</v>
      </c>
      <c r="R532">
        <v>0.45585146936254589</v>
      </c>
      <c r="S532">
        <v>0.50071485185391029</v>
      </c>
      <c r="T532">
        <v>0.54414853063745428</v>
      </c>
      <c r="U532">
        <v>0.33388307341431667</v>
      </c>
      <c r="V532">
        <v>0.37478198014875536</v>
      </c>
    </row>
    <row r="533" spans="1:22" x14ac:dyDescent="0.25">
      <c r="A533" t="str">
        <f t="shared" si="9"/>
        <v>CsehországSzennyvíz k.</v>
      </c>
      <c r="B533" t="s">
        <v>16</v>
      </c>
      <c r="C533">
        <v>26</v>
      </c>
      <c r="D533" s="267" t="s">
        <v>172</v>
      </c>
      <c r="E533" s="3" t="s">
        <v>2289</v>
      </c>
      <c r="F533" s="3" t="s">
        <v>2289</v>
      </c>
      <c r="G533" s="3" t="s">
        <v>136</v>
      </c>
      <c r="H533">
        <v>904.8037809149323</v>
      </c>
      <c r="I533">
        <v>3863.5897268364351</v>
      </c>
      <c r="J533">
        <v>4.2700857449220599</v>
      </c>
      <c r="K533">
        <v>341.15850560000001</v>
      </c>
      <c r="L533">
        <v>1233.5185330000015</v>
      </c>
      <c r="M533">
        <v>3.6156757423667218</v>
      </c>
      <c r="N533">
        <v>0.37705247568154782</v>
      </c>
      <c r="O533">
        <v>0.31926747408815193</v>
      </c>
      <c r="P533">
        <v>0.84674546563062447</v>
      </c>
      <c r="Q533">
        <v>0.44949356465836715</v>
      </c>
      <c r="R533">
        <v>0.53579081517066496</v>
      </c>
      <c r="S533">
        <v>0.5505064353416329</v>
      </c>
      <c r="T533">
        <v>0.46420918482933499</v>
      </c>
      <c r="U533">
        <v>0.17637153867224434</v>
      </c>
      <c r="V533">
        <v>0.16132910226635619</v>
      </c>
    </row>
    <row r="534" spans="1:22" x14ac:dyDescent="0.25">
      <c r="A534" t="str">
        <f t="shared" si="9"/>
        <v>CsehországÉpítőipar</v>
      </c>
      <c r="B534" t="s">
        <v>16</v>
      </c>
      <c r="C534">
        <v>27</v>
      </c>
      <c r="D534" s="267" t="s">
        <v>139</v>
      </c>
      <c r="E534" s="3" t="s">
        <v>2289</v>
      </c>
      <c r="F534" s="3" t="s">
        <v>2289</v>
      </c>
      <c r="G534" s="3" t="s">
        <v>136</v>
      </c>
      <c r="H534">
        <v>12232.895320051332</v>
      </c>
      <c r="I534">
        <v>35030.516215566466</v>
      </c>
      <c r="J534">
        <v>2.8636324679527685</v>
      </c>
      <c r="K534">
        <v>3591.7912647999956</v>
      </c>
      <c r="L534">
        <v>10390.166279999992</v>
      </c>
      <c r="M534">
        <v>2.8927533684445761</v>
      </c>
      <c r="N534">
        <v>0.29361742832153359</v>
      </c>
      <c r="O534">
        <v>0.29660328771812183</v>
      </c>
      <c r="P534">
        <v>1.0101692171805228</v>
      </c>
      <c r="Q534">
        <v>0.43867399764089993</v>
      </c>
      <c r="R534">
        <v>0.48355105429735573</v>
      </c>
      <c r="S534">
        <v>0.56132600235910002</v>
      </c>
      <c r="T534">
        <v>0.5164489457026441</v>
      </c>
      <c r="U534">
        <v>1.1888904077670528E-2</v>
      </c>
      <c r="V534">
        <v>1.7360827318955153E-2</v>
      </c>
    </row>
    <row r="535" spans="1:22" x14ac:dyDescent="0.25">
      <c r="A535" t="str">
        <f t="shared" si="9"/>
        <v>CsehországGépj. Ker. jav.</v>
      </c>
      <c r="B535" t="s">
        <v>16</v>
      </c>
      <c r="C535">
        <v>28</v>
      </c>
      <c r="D535" s="267" t="s">
        <v>173</v>
      </c>
      <c r="E535" s="3" t="s">
        <v>1</v>
      </c>
      <c r="F535" s="3" t="s">
        <v>1</v>
      </c>
      <c r="G535" s="3" t="s">
        <v>136</v>
      </c>
      <c r="H535">
        <v>1318.1905024257019</v>
      </c>
      <c r="I535">
        <v>5214.485290603996</v>
      </c>
      <c r="J535">
        <v>3.9557903664215663</v>
      </c>
      <c r="K535">
        <v>639.67219800000009</v>
      </c>
      <c r="L535">
        <v>2321.3778229999998</v>
      </c>
      <c r="M535">
        <v>3.6290115941540413</v>
      </c>
      <c r="N535">
        <v>0.48526536704891365</v>
      </c>
      <c r="O535">
        <v>0.44517870770158291</v>
      </c>
      <c r="P535">
        <v>0.91739229281678758</v>
      </c>
      <c r="Q535">
        <v>0.70345742279947887</v>
      </c>
      <c r="R535">
        <v>0.75583246891591205</v>
      </c>
      <c r="S535">
        <v>0.29654257720052124</v>
      </c>
      <c r="T535">
        <v>0.2441675310840877</v>
      </c>
      <c r="U535">
        <v>0.18718090072099705</v>
      </c>
      <c r="V535">
        <v>0.15567335851102149</v>
      </c>
    </row>
    <row r="536" spans="1:22" x14ac:dyDescent="0.25">
      <c r="A536" t="str">
        <f t="shared" si="9"/>
        <v>CsehországNagyker.</v>
      </c>
      <c r="B536" t="s">
        <v>16</v>
      </c>
      <c r="C536">
        <v>29</v>
      </c>
      <c r="D536" s="267" t="s">
        <v>174</v>
      </c>
      <c r="E536" s="3" t="s">
        <v>2289</v>
      </c>
      <c r="F536" s="3" t="s">
        <v>1</v>
      </c>
      <c r="G536" s="3" t="s">
        <v>0</v>
      </c>
      <c r="H536">
        <v>7465.9907017269306</v>
      </c>
      <c r="I536">
        <v>23476.911560123917</v>
      </c>
      <c r="J536">
        <v>3.1445139028492979</v>
      </c>
      <c r="K536">
        <v>3612.4241732</v>
      </c>
      <c r="L536">
        <v>9854.1035855000009</v>
      </c>
      <c r="M536">
        <v>2.7278367968540427</v>
      </c>
      <c r="N536">
        <v>0.48385061239956051</v>
      </c>
      <c r="O536">
        <v>0.41973594185350283</v>
      </c>
      <c r="P536">
        <v>0.86749077317874257</v>
      </c>
      <c r="Q536">
        <v>0.58231004126865116</v>
      </c>
      <c r="R536">
        <v>0.65104588431367749</v>
      </c>
      <c r="S536">
        <v>0.41768995873134862</v>
      </c>
      <c r="T536">
        <v>0.34895411568632251</v>
      </c>
      <c r="U536">
        <v>0.28612020109447173</v>
      </c>
      <c r="V536">
        <v>0.22236682175489664</v>
      </c>
    </row>
    <row r="537" spans="1:22" x14ac:dyDescent="0.25">
      <c r="A537" t="str">
        <f t="shared" si="9"/>
        <v>CsehországKisker.</v>
      </c>
      <c r="B537" t="s">
        <v>16</v>
      </c>
      <c r="C537">
        <v>30</v>
      </c>
      <c r="D537" s="267" t="s">
        <v>175</v>
      </c>
      <c r="E537" s="3" t="s">
        <v>2289</v>
      </c>
      <c r="F537" s="3" t="s">
        <v>2289</v>
      </c>
      <c r="G537" s="3" t="s">
        <v>136</v>
      </c>
      <c r="H537">
        <v>3979.5235313272515</v>
      </c>
      <c r="I537">
        <v>13900.322626381776</v>
      </c>
      <c r="J537">
        <v>3.4929615359620043</v>
      </c>
      <c r="K537">
        <v>2302.0393487999991</v>
      </c>
      <c r="L537">
        <v>6999.4140875000003</v>
      </c>
      <c r="M537">
        <v>3.0405275614201104</v>
      </c>
      <c r="N537">
        <v>0.5784710985317939</v>
      </c>
      <c r="O537">
        <v>0.50354328281673366</v>
      </c>
      <c r="P537">
        <v>0.87047267200516487</v>
      </c>
      <c r="Q537">
        <v>0.4554798170954753</v>
      </c>
      <c r="R537">
        <v>0.56263237425538482</v>
      </c>
      <c r="S537">
        <v>0.54452018290452475</v>
      </c>
      <c r="T537">
        <v>0.4373676257446153</v>
      </c>
      <c r="U537">
        <v>0.41216038933617449</v>
      </c>
      <c r="V537">
        <v>0.32686304314799114</v>
      </c>
    </row>
    <row r="538" spans="1:22" x14ac:dyDescent="0.25">
      <c r="A538" t="str">
        <f t="shared" si="9"/>
        <v>CsehországSzf. Szállítás</v>
      </c>
      <c r="B538" t="s">
        <v>16</v>
      </c>
      <c r="C538">
        <v>31</v>
      </c>
      <c r="D538" s="267" t="s">
        <v>176</v>
      </c>
      <c r="E538" s="3" t="s">
        <v>2289</v>
      </c>
      <c r="F538" s="3" t="s">
        <v>1</v>
      </c>
      <c r="G538" s="3" t="s">
        <v>0</v>
      </c>
      <c r="H538">
        <v>4392.8061096389956</v>
      </c>
      <c r="I538">
        <v>14517.178336122139</v>
      </c>
      <c r="J538">
        <v>3.3047619161400164</v>
      </c>
      <c r="K538">
        <v>2487.5273740000007</v>
      </c>
      <c r="L538">
        <v>5633.4122469999984</v>
      </c>
      <c r="M538">
        <v>2.2646634187351045</v>
      </c>
      <c r="N538">
        <v>0.56627297265447207</v>
      </c>
      <c r="O538">
        <v>0.38805145990269679</v>
      </c>
      <c r="P538">
        <v>0.68527279005328345</v>
      </c>
      <c r="Q538">
        <v>0.49988681457499867</v>
      </c>
      <c r="R538">
        <v>0.55010644734697811</v>
      </c>
      <c r="S538">
        <v>0.50011318542500149</v>
      </c>
      <c r="T538">
        <v>0.44989355265302183</v>
      </c>
      <c r="U538">
        <v>0.1592950164674054</v>
      </c>
      <c r="V538">
        <v>0.17981528119129997</v>
      </c>
    </row>
    <row r="539" spans="1:22" x14ac:dyDescent="0.25">
      <c r="A539" t="str">
        <f t="shared" si="9"/>
        <v>CsehországVízi szállítás</v>
      </c>
      <c r="B539" t="s">
        <v>16</v>
      </c>
      <c r="C539">
        <v>32</v>
      </c>
      <c r="D539" s="267" t="s">
        <v>140</v>
      </c>
      <c r="E539" s="3" t="s">
        <v>1</v>
      </c>
      <c r="F539" s="3" t="s">
        <v>1</v>
      </c>
      <c r="G539" s="3" t="s">
        <v>136</v>
      </c>
      <c r="H539">
        <v>44.830393400823645</v>
      </c>
      <c r="I539">
        <v>40.493077674780693</v>
      </c>
      <c r="J539">
        <v>0.9032505539877046</v>
      </c>
      <c r="K539">
        <v>17.926953200000007</v>
      </c>
      <c r="L539">
        <v>12.548509999999995</v>
      </c>
      <c r="M539">
        <v>0.69998007246429306</v>
      </c>
      <c r="N539">
        <v>0.39988391446216137</v>
      </c>
      <c r="O539">
        <v>0.30989272044923555</v>
      </c>
      <c r="P539">
        <v>0.77495670428763608</v>
      </c>
      <c r="Q539">
        <v>0.7201736452143177</v>
      </c>
      <c r="R539">
        <v>0.75416359881375639</v>
      </c>
      <c r="S539">
        <v>0.27982635478568241</v>
      </c>
      <c r="T539">
        <v>0.2458364011862437</v>
      </c>
      <c r="U539">
        <v>6.1407604880632793E-2</v>
      </c>
      <c r="V539">
        <v>0.10453531764087552</v>
      </c>
    </row>
    <row r="540" spans="1:22" x14ac:dyDescent="0.25">
      <c r="A540" t="str">
        <f t="shared" si="9"/>
        <v>CsehországLégi szállítás</v>
      </c>
      <c r="B540" t="s">
        <v>16</v>
      </c>
      <c r="C540">
        <v>33</v>
      </c>
      <c r="D540" s="267" t="s">
        <v>141</v>
      </c>
      <c r="E540" s="3" t="s">
        <v>135</v>
      </c>
      <c r="F540" s="3" t="s">
        <v>2289</v>
      </c>
      <c r="G540" s="3" t="s">
        <v>0</v>
      </c>
      <c r="H540">
        <v>537.31424957169975</v>
      </c>
      <c r="I540">
        <v>1296.8885410111916</v>
      </c>
      <c r="J540">
        <v>2.4136500047131797</v>
      </c>
      <c r="K540">
        <v>172.3485312</v>
      </c>
      <c r="L540">
        <v>152.46439649999999</v>
      </c>
      <c r="M540">
        <v>0.88462834837318294</v>
      </c>
      <c r="N540">
        <v>0.32075927883427857</v>
      </c>
      <c r="O540">
        <v>0.11756168065231158</v>
      </c>
      <c r="P540">
        <v>0.36651061531114815</v>
      </c>
      <c r="Q540">
        <v>0.19284705865958651</v>
      </c>
      <c r="R540">
        <v>0.43652605338087308</v>
      </c>
      <c r="S540">
        <v>0.80715294134041349</v>
      </c>
      <c r="T540">
        <v>0.56347394661912709</v>
      </c>
      <c r="U540">
        <v>5.4144387731062629E-2</v>
      </c>
      <c r="V540">
        <v>0.15386122002517472</v>
      </c>
    </row>
    <row r="541" spans="1:22" x14ac:dyDescent="0.25">
      <c r="A541" t="str">
        <f t="shared" si="9"/>
        <v>CsehországRaktározás</v>
      </c>
      <c r="B541" t="s">
        <v>16</v>
      </c>
      <c r="C541">
        <v>34</v>
      </c>
      <c r="D541" s="267" t="s">
        <v>177</v>
      </c>
      <c r="E541" s="3" t="s">
        <v>1</v>
      </c>
      <c r="F541" s="3" t="s">
        <v>1</v>
      </c>
      <c r="G541" s="3" t="s">
        <v>136</v>
      </c>
      <c r="H541">
        <v>2692.685665212658</v>
      </c>
      <c r="I541">
        <v>10933.468588674968</v>
      </c>
      <c r="J541">
        <v>4.0604325747808687</v>
      </c>
      <c r="K541">
        <v>1025.6090584000003</v>
      </c>
      <c r="L541">
        <v>4091.3451585000003</v>
      </c>
      <c r="M541">
        <v>3.9891858647218816</v>
      </c>
      <c r="N541">
        <v>0.38088703469924018</v>
      </c>
      <c r="O541">
        <v>0.37420376940012157</v>
      </c>
      <c r="P541">
        <v>0.98245341875604686</v>
      </c>
      <c r="Q541">
        <v>0.66188449028552077</v>
      </c>
      <c r="R541">
        <v>0.62068801359462489</v>
      </c>
      <c r="S541">
        <v>0.33811550971447923</v>
      </c>
      <c r="T541">
        <v>0.379311986405375</v>
      </c>
      <c r="U541">
        <v>0.24581085864502095</v>
      </c>
      <c r="V541">
        <v>0.27120835412135069</v>
      </c>
    </row>
    <row r="542" spans="1:22" x14ac:dyDescent="0.25">
      <c r="A542" t="str">
        <f t="shared" si="9"/>
        <v>CsehországPostai tev.</v>
      </c>
      <c r="B542" t="s">
        <v>16</v>
      </c>
      <c r="C542">
        <v>35</v>
      </c>
      <c r="D542" s="267" t="s">
        <v>178</v>
      </c>
      <c r="E542" s="3" t="s">
        <v>1</v>
      </c>
      <c r="F542" s="3" t="s">
        <v>1</v>
      </c>
      <c r="G542" s="3" t="s">
        <v>136</v>
      </c>
      <c r="H542">
        <v>403.6816822751893</v>
      </c>
      <c r="I542">
        <v>1492.983135822933</v>
      </c>
      <c r="J542">
        <v>3.6984168501486976</v>
      </c>
      <c r="K542">
        <v>277.12623880000001</v>
      </c>
      <c r="L542">
        <v>729.11669449999999</v>
      </c>
      <c r="M542">
        <v>2.6309911961320926</v>
      </c>
      <c r="N542">
        <v>0.68649693797868039</v>
      </c>
      <c r="O542">
        <v>0.48836231100367422</v>
      </c>
      <c r="P542">
        <v>0.71138308707043441</v>
      </c>
      <c r="Q542">
        <v>0.89895937332250486</v>
      </c>
      <c r="R542">
        <v>0.88578461991795543</v>
      </c>
      <c r="S542">
        <v>0.10104062667749507</v>
      </c>
      <c r="T542">
        <v>0.11421538008204452</v>
      </c>
      <c r="U542">
        <v>4.0462154041554947E-2</v>
      </c>
      <c r="V542">
        <v>7.7545350911732341E-2</v>
      </c>
    </row>
    <row r="543" spans="1:22" x14ac:dyDescent="0.25">
      <c r="A543" t="str">
        <f t="shared" si="9"/>
        <v>CsehországVendéglátás</v>
      </c>
      <c r="B543" t="s">
        <v>16</v>
      </c>
      <c r="C543">
        <v>36</v>
      </c>
      <c r="D543" s="267" t="s">
        <v>179</v>
      </c>
      <c r="E543" s="3" t="s">
        <v>135</v>
      </c>
      <c r="F543" s="3" t="s">
        <v>135</v>
      </c>
      <c r="G543" s="3" t="s">
        <v>136</v>
      </c>
      <c r="H543">
        <v>3185.8720201477809</v>
      </c>
      <c r="I543">
        <v>7661.6859524667125</v>
      </c>
      <c r="J543">
        <v>2.4048944540186881</v>
      </c>
      <c r="K543">
        <v>1698.0649443999994</v>
      </c>
      <c r="L543">
        <v>3634.9172390000003</v>
      </c>
      <c r="M543">
        <v>2.1406232140811174</v>
      </c>
      <c r="N543">
        <v>0.5329984800586034</v>
      </c>
      <c r="O543">
        <v>0.4744278558989648</v>
      </c>
      <c r="P543">
        <v>0.8901110859580712</v>
      </c>
      <c r="Q543">
        <v>0.24111560243315916</v>
      </c>
      <c r="R543">
        <v>0.24722353933582175</v>
      </c>
      <c r="S543">
        <v>0.75888439756684067</v>
      </c>
      <c r="T543">
        <v>0.75277646066417825</v>
      </c>
      <c r="U543">
        <v>0.68580381598158147</v>
      </c>
      <c r="V543">
        <v>0.71905816062311256</v>
      </c>
    </row>
    <row r="544" spans="1:22" x14ac:dyDescent="0.25">
      <c r="A544" t="str">
        <f t="shared" si="9"/>
        <v>CsehországKiadói tev.</v>
      </c>
      <c r="B544" t="s">
        <v>16</v>
      </c>
      <c r="C544">
        <v>37</v>
      </c>
      <c r="D544" s="267" t="s">
        <v>180</v>
      </c>
      <c r="E544" s="3" t="s">
        <v>2289</v>
      </c>
      <c r="F544" s="3" t="s">
        <v>135</v>
      </c>
      <c r="G544" s="3" t="s">
        <v>0</v>
      </c>
      <c r="H544">
        <v>764.09406060786273</v>
      </c>
      <c r="I544">
        <v>1926.7754986136179</v>
      </c>
      <c r="J544">
        <v>2.5216470038790808</v>
      </c>
      <c r="K544">
        <v>240.98612560000009</v>
      </c>
      <c r="L544">
        <v>946.0611270000004</v>
      </c>
      <c r="M544">
        <v>3.9257908505916079</v>
      </c>
      <c r="N544">
        <v>0.31538803666172649</v>
      </c>
      <c r="O544">
        <v>0.49100745140299135</v>
      </c>
      <c r="P544">
        <v>1.5568360062104312</v>
      </c>
      <c r="Q544">
        <v>0.36044100372766413</v>
      </c>
      <c r="R544">
        <v>0.22997541650557321</v>
      </c>
      <c r="S544">
        <v>0.63955899627233581</v>
      </c>
      <c r="T544">
        <v>0.77002458349442682</v>
      </c>
      <c r="U544">
        <v>0.13684769693663895</v>
      </c>
      <c r="V544">
        <v>0.14994443368165047</v>
      </c>
    </row>
    <row r="545" spans="1:22" x14ac:dyDescent="0.25">
      <c r="A545" t="str">
        <f t="shared" si="9"/>
        <v>CsehországMűsorszolgáltatás</v>
      </c>
      <c r="B545" t="s">
        <v>16</v>
      </c>
      <c r="C545">
        <v>38</v>
      </c>
      <c r="D545" s="267" t="s">
        <v>181</v>
      </c>
      <c r="E545" s="3" t="s">
        <v>135</v>
      </c>
      <c r="F545" s="3" t="s">
        <v>135</v>
      </c>
      <c r="G545" s="3" t="s">
        <v>136</v>
      </c>
      <c r="H545">
        <v>604.98913832017615</v>
      </c>
      <c r="I545">
        <v>2272.9212699765458</v>
      </c>
      <c r="J545">
        <v>3.7569621105720681</v>
      </c>
      <c r="K545">
        <v>223.24130399999996</v>
      </c>
      <c r="L545">
        <v>1028.9295564999998</v>
      </c>
      <c r="M545">
        <v>4.6090465252792105</v>
      </c>
      <c r="N545">
        <v>0.36900051564538139</v>
      </c>
      <c r="O545">
        <v>0.45269036375844962</v>
      </c>
      <c r="P545">
        <v>1.2268014394687086</v>
      </c>
      <c r="Q545">
        <v>0.3424300412032063</v>
      </c>
      <c r="R545">
        <v>0.36868000982037979</v>
      </c>
      <c r="S545">
        <v>0.65756995879679359</v>
      </c>
      <c r="T545">
        <v>0.63131999017962015</v>
      </c>
      <c r="U545">
        <v>0.2957138394935997</v>
      </c>
      <c r="V545">
        <v>0.34990403049114249</v>
      </c>
    </row>
    <row r="546" spans="1:22" x14ac:dyDescent="0.25">
      <c r="A546" t="str">
        <f t="shared" si="9"/>
        <v>CsehországTávközlés</v>
      </c>
      <c r="B546" t="s">
        <v>16</v>
      </c>
      <c r="C546">
        <v>39</v>
      </c>
      <c r="D546" s="267" t="s">
        <v>142</v>
      </c>
      <c r="E546" s="3" t="s">
        <v>2289</v>
      </c>
      <c r="F546" s="3" t="s">
        <v>2289</v>
      </c>
      <c r="G546" s="3" t="s">
        <v>136</v>
      </c>
      <c r="H546">
        <v>2570.6834257895525</v>
      </c>
      <c r="I546">
        <v>5148.9915197794817</v>
      </c>
      <c r="J546">
        <v>2.0029660082310738</v>
      </c>
      <c r="K546">
        <v>1330.4713380000001</v>
      </c>
      <c r="L546">
        <v>2645.3706984999999</v>
      </c>
      <c r="M546">
        <v>1.9882958940525479</v>
      </c>
      <c r="N546">
        <v>0.517555496975036</v>
      </c>
      <c r="O546">
        <v>0.51376481944823527</v>
      </c>
      <c r="P546">
        <v>0.99267580472247674</v>
      </c>
      <c r="Q546">
        <v>0.62888252753726792</v>
      </c>
      <c r="R546">
        <v>0.52363362882035414</v>
      </c>
      <c r="S546">
        <v>0.37111747246273213</v>
      </c>
      <c r="T546">
        <v>0.47636637117964592</v>
      </c>
      <c r="U546">
        <v>0.28503717470959339</v>
      </c>
      <c r="V546">
        <v>0.34964266951353767</v>
      </c>
    </row>
    <row r="547" spans="1:22" x14ac:dyDescent="0.25">
      <c r="A547" t="str">
        <f t="shared" si="9"/>
        <v>CsehországInfotech.</v>
      </c>
      <c r="B547" t="s">
        <v>16</v>
      </c>
      <c r="C547">
        <v>40</v>
      </c>
      <c r="D547" s="267" t="s">
        <v>182</v>
      </c>
      <c r="E547" s="3" t="s">
        <v>2289</v>
      </c>
      <c r="F547" s="3" t="s">
        <v>2289</v>
      </c>
      <c r="G547" s="3" t="s">
        <v>136</v>
      </c>
      <c r="H547">
        <v>1045.4354040231817</v>
      </c>
      <c r="I547">
        <v>7887.1730158358832</v>
      </c>
      <c r="J547">
        <v>7.5443905816499317</v>
      </c>
      <c r="K547">
        <v>584.33021039999994</v>
      </c>
      <c r="L547">
        <v>4532.7148659999993</v>
      </c>
      <c r="M547">
        <v>7.7571119639649559</v>
      </c>
      <c r="N547">
        <v>0.55893478272431152</v>
      </c>
      <c r="O547">
        <v>0.57469448900121811</v>
      </c>
      <c r="P547">
        <v>1.0281959662629905</v>
      </c>
      <c r="Q547">
        <v>0.38844152911309021</v>
      </c>
      <c r="R547">
        <v>0.49672611200936562</v>
      </c>
      <c r="S547">
        <v>0.61155847088690984</v>
      </c>
      <c r="T547">
        <v>0.50327388799063422</v>
      </c>
      <c r="U547">
        <v>4.4730831983133802E-2</v>
      </c>
      <c r="V547">
        <v>2.7421468875210023E-2</v>
      </c>
    </row>
    <row r="548" spans="1:22" x14ac:dyDescent="0.25">
      <c r="A548" t="str">
        <f t="shared" si="9"/>
        <v>CsehországPénzügyi tev.</v>
      </c>
      <c r="B548" t="s">
        <v>16</v>
      </c>
      <c r="C548">
        <v>41</v>
      </c>
      <c r="D548" s="267" t="s">
        <v>183</v>
      </c>
      <c r="E548" s="3" t="s">
        <v>1</v>
      </c>
      <c r="F548" s="3" t="s">
        <v>1</v>
      </c>
      <c r="G548" s="3" t="s">
        <v>136</v>
      </c>
      <c r="H548">
        <v>2509.7735326916045</v>
      </c>
      <c r="I548">
        <v>9952.8507517554244</v>
      </c>
      <c r="J548">
        <v>3.9656369876056101</v>
      </c>
      <c r="K548">
        <v>1441.9098584000003</v>
      </c>
      <c r="L548">
        <v>6471.9422960000002</v>
      </c>
      <c r="M548">
        <v>4.4884513815458069</v>
      </c>
      <c r="N548">
        <v>0.57451791550834685</v>
      </c>
      <c r="O548">
        <v>0.65026015735828424</v>
      </c>
      <c r="P548">
        <v>1.131836170475065</v>
      </c>
      <c r="Q548">
        <v>0.72480595000833314</v>
      </c>
      <c r="R548">
        <v>0.80933287819124666</v>
      </c>
      <c r="S548">
        <v>0.2751940499916668</v>
      </c>
      <c r="T548">
        <v>0.19066712180875314</v>
      </c>
      <c r="U548">
        <v>0.22250422650074628</v>
      </c>
      <c r="V548">
        <v>0.14766420256647542</v>
      </c>
    </row>
    <row r="549" spans="1:22" x14ac:dyDescent="0.25">
      <c r="A549" t="str">
        <f t="shared" si="9"/>
        <v>CsehországBiztosítás</v>
      </c>
      <c r="B549" t="s">
        <v>16</v>
      </c>
      <c r="C549">
        <v>42</v>
      </c>
      <c r="D549" s="267" t="s">
        <v>184</v>
      </c>
      <c r="E549" s="3" t="s">
        <v>2289</v>
      </c>
      <c r="F549" s="3" t="s">
        <v>2289</v>
      </c>
      <c r="G549" s="3" t="s">
        <v>136</v>
      </c>
      <c r="H549">
        <v>823.46900352168018</v>
      </c>
      <c r="I549">
        <v>3735.1123171309737</v>
      </c>
      <c r="J549">
        <v>4.5358262438018242</v>
      </c>
      <c r="K549">
        <v>171.04759120000028</v>
      </c>
      <c r="L549">
        <v>1247.3218939999997</v>
      </c>
      <c r="M549">
        <v>7.2922505675133857</v>
      </c>
      <c r="N549">
        <v>0.20771588301258623</v>
      </c>
      <c r="O549">
        <v>0.33394494946756959</v>
      </c>
      <c r="P549">
        <v>1.60770059864577</v>
      </c>
      <c r="Q549">
        <v>0.52173815911252852</v>
      </c>
      <c r="R549">
        <v>0.43909622027627038</v>
      </c>
      <c r="S549">
        <v>0.47826184088747148</v>
      </c>
      <c r="T549">
        <v>0.56090377972372962</v>
      </c>
      <c r="U549">
        <v>0.41182329915990901</v>
      </c>
      <c r="V549">
        <v>0.46402840510136917</v>
      </c>
    </row>
    <row r="550" spans="1:22" x14ac:dyDescent="0.25">
      <c r="A550" t="str">
        <f t="shared" si="9"/>
        <v>CsehországEgyéb pénzügy</v>
      </c>
      <c r="B550" t="s">
        <v>16</v>
      </c>
      <c r="C550">
        <v>43</v>
      </c>
      <c r="D550" s="267" t="s">
        <v>185</v>
      </c>
      <c r="E550" s="3" t="s">
        <v>2289</v>
      </c>
      <c r="F550" s="3" t="s">
        <v>1</v>
      </c>
      <c r="G550" s="3" t="s">
        <v>0</v>
      </c>
      <c r="H550">
        <v>480.74939287914424</v>
      </c>
      <c r="I550">
        <v>1931.1191733001222</v>
      </c>
      <c r="J550">
        <v>4.0168936287883925</v>
      </c>
      <c r="K550">
        <v>156.84132640000004</v>
      </c>
      <c r="L550">
        <v>663.14049</v>
      </c>
      <c r="M550">
        <v>4.2280979460015571</v>
      </c>
      <c r="N550">
        <v>0.3262434206327296</v>
      </c>
      <c r="O550">
        <v>0.34339697889630916</v>
      </c>
      <c r="P550">
        <v>1.0525790167057201</v>
      </c>
      <c r="Q550">
        <v>0.31315166753175705</v>
      </c>
      <c r="R550">
        <v>0.78881665584650973</v>
      </c>
      <c r="S550">
        <v>0.68684833246824295</v>
      </c>
      <c r="T550">
        <v>0.21118334415349035</v>
      </c>
      <c r="U550">
        <v>8.576436406787584E-2</v>
      </c>
      <c r="V550">
        <v>0.16268778151317698</v>
      </c>
    </row>
    <row r="551" spans="1:22" x14ac:dyDescent="0.25">
      <c r="A551" t="str">
        <f t="shared" si="9"/>
        <v>CsehországIngatlanügyletek</v>
      </c>
      <c r="B551" t="s">
        <v>16</v>
      </c>
      <c r="C551">
        <v>44</v>
      </c>
      <c r="D551" s="267" t="s">
        <v>143</v>
      </c>
      <c r="E551" s="3" t="s">
        <v>135</v>
      </c>
      <c r="F551" s="3" t="s">
        <v>2289</v>
      </c>
      <c r="G551" s="3" t="s">
        <v>0</v>
      </c>
      <c r="H551">
        <v>7973.0971831682582</v>
      </c>
      <c r="I551">
        <v>29880.946217536017</v>
      </c>
      <c r="J551">
        <v>3.7477213096833553</v>
      </c>
      <c r="K551">
        <v>4573.5326263999996</v>
      </c>
      <c r="L551">
        <v>15406.72273350001</v>
      </c>
      <c r="M551">
        <v>3.3686701270189086</v>
      </c>
      <c r="N551">
        <v>0.5736205794725584</v>
      </c>
      <c r="O551">
        <v>0.51560357631708387</v>
      </c>
      <c r="P551">
        <v>0.89885822574772178</v>
      </c>
      <c r="Q551">
        <v>0.35863833354114488</v>
      </c>
      <c r="R551">
        <v>0.39268190518243101</v>
      </c>
      <c r="S551">
        <v>0.64136166645885506</v>
      </c>
      <c r="T551">
        <v>0.60731809481756882</v>
      </c>
      <c r="U551">
        <v>0.54027064516900203</v>
      </c>
      <c r="V551">
        <v>0.50990107409426144</v>
      </c>
    </row>
    <row r="552" spans="1:22" x14ac:dyDescent="0.25">
      <c r="A552" t="str">
        <f t="shared" si="9"/>
        <v>CsehországJogi tev.</v>
      </c>
      <c r="B552" t="s">
        <v>16</v>
      </c>
      <c r="C552">
        <v>45</v>
      </c>
      <c r="D552" s="267" t="s">
        <v>186</v>
      </c>
      <c r="E552" s="3" t="s">
        <v>2289</v>
      </c>
      <c r="F552" s="3" t="s">
        <v>1</v>
      </c>
      <c r="G552" s="3" t="s">
        <v>0</v>
      </c>
      <c r="H552">
        <v>1581.474726164286</v>
      </c>
      <c r="I552">
        <v>6539.5594085637176</v>
      </c>
      <c r="J552">
        <v>4.1351020666797416</v>
      </c>
      <c r="K552">
        <v>817.01633880000009</v>
      </c>
      <c r="L552">
        <v>3317.8743074999993</v>
      </c>
      <c r="M552">
        <v>4.0609644506903697</v>
      </c>
      <c r="N552">
        <v>0.51661675351688618</v>
      </c>
      <c r="O552">
        <v>0.50735441032237727</v>
      </c>
      <c r="P552">
        <v>0.98207115210365281</v>
      </c>
      <c r="Q552">
        <v>0.61887696994642627</v>
      </c>
      <c r="R552">
        <v>0.7531137196743356</v>
      </c>
      <c r="S552">
        <v>0.38112303005357373</v>
      </c>
      <c r="T552">
        <v>0.24688628032566426</v>
      </c>
      <c r="U552">
        <v>2.2436877683900201E-2</v>
      </c>
      <c r="V552">
        <v>2.6801893829010773E-2</v>
      </c>
    </row>
    <row r="553" spans="1:22" x14ac:dyDescent="0.25">
      <c r="A553" t="str">
        <f t="shared" si="9"/>
        <v>CsehországMérnöki tev.</v>
      </c>
      <c r="B553" t="s">
        <v>16</v>
      </c>
      <c r="C553">
        <v>46</v>
      </c>
      <c r="D553" s="267" t="s">
        <v>187</v>
      </c>
      <c r="E553" s="3" t="s">
        <v>1</v>
      </c>
      <c r="F553" s="3" t="s">
        <v>1</v>
      </c>
      <c r="G553" s="3" t="s">
        <v>136</v>
      </c>
      <c r="H553">
        <v>1762.5395751116619</v>
      </c>
      <c r="I553">
        <v>6992.1745809342101</v>
      </c>
      <c r="J553">
        <v>3.9671021744242174</v>
      </c>
      <c r="K553">
        <v>681.48440959999948</v>
      </c>
      <c r="L553">
        <v>2568.7282605000014</v>
      </c>
      <c r="M553">
        <v>3.769313317098081</v>
      </c>
      <c r="N553">
        <v>0.38664913924376737</v>
      </c>
      <c r="O553">
        <v>0.36737187133516891</v>
      </c>
      <c r="P553">
        <v>0.95014273678120131</v>
      </c>
      <c r="Q553">
        <v>0.81650696861183758</v>
      </c>
      <c r="R553">
        <v>0.82600943550588535</v>
      </c>
      <c r="S553">
        <v>0.18349303138816231</v>
      </c>
      <c r="T553">
        <v>0.1739905644941146</v>
      </c>
      <c r="U553">
        <v>4.9298972136491669E-2</v>
      </c>
      <c r="V553">
        <v>2.629840335516415E-2</v>
      </c>
    </row>
    <row r="554" spans="1:22" x14ac:dyDescent="0.25">
      <c r="A554" t="str">
        <f t="shared" si="9"/>
        <v>CsehországK+F</v>
      </c>
      <c r="B554" t="s">
        <v>16</v>
      </c>
      <c r="C554">
        <v>47</v>
      </c>
      <c r="D554" s="267" t="s">
        <v>188</v>
      </c>
      <c r="E554" s="3" t="s">
        <v>135</v>
      </c>
      <c r="F554" s="3" t="s">
        <v>135</v>
      </c>
      <c r="G554" s="3" t="s">
        <v>136</v>
      </c>
      <c r="H554">
        <v>529.89887982144796</v>
      </c>
      <c r="I554">
        <v>1849.602126126651</v>
      </c>
      <c r="J554">
        <v>3.4904812909774097</v>
      </c>
      <c r="K554">
        <v>433.473208</v>
      </c>
      <c r="L554">
        <v>1151.760164</v>
      </c>
      <c r="M554">
        <v>2.6570504075998165</v>
      </c>
      <c r="N554">
        <v>0.81803005159410969</v>
      </c>
      <c r="O554">
        <v>0.62270698531903268</v>
      </c>
      <c r="P554">
        <v>0.76122751738221905</v>
      </c>
      <c r="Q554">
        <v>0.25627440830555331</v>
      </c>
      <c r="R554">
        <v>0.33723662056178483</v>
      </c>
      <c r="S554">
        <v>0.74372559169444674</v>
      </c>
      <c r="T554">
        <v>0.66276337943821517</v>
      </c>
      <c r="U554">
        <v>0.13707919567291027</v>
      </c>
      <c r="V554">
        <v>8.7785535184599084E-2</v>
      </c>
    </row>
    <row r="555" spans="1:22" x14ac:dyDescent="0.25">
      <c r="A555" t="str">
        <f t="shared" si="9"/>
        <v>CsehországMarketing</v>
      </c>
      <c r="B555" t="s">
        <v>16</v>
      </c>
      <c r="C555">
        <v>48</v>
      </c>
      <c r="D555" s="267" t="s">
        <v>13</v>
      </c>
      <c r="E555" s="3" t="s">
        <v>1</v>
      </c>
      <c r="F555" s="3" t="s">
        <v>1</v>
      </c>
      <c r="G555" s="3" t="s">
        <v>136</v>
      </c>
      <c r="H555">
        <v>1425.5960706841822</v>
      </c>
      <c r="I555">
        <v>3772.6129879029018</v>
      </c>
      <c r="J555">
        <v>2.6463407591270385</v>
      </c>
      <c r="K555">
        <v>303.04096359999943</v>
      </c>
      <c r="L555">
        <v>951.08053100000006</v>
      </c>
      <c r="M555">
        <v>3.1384553418176955</v>
      </c>
      <c r="N555">
        <v>0.2125714077302148</v>
      </c>
      <c r="O555">
        <v>0.25210127146614136</v>
      </c>
      <c r="P555">
        <v>1.1859603987103287</v>
      </c>
      <c r="Q555">
        <v>0.82356984135212197</v>
      </c>
      <c r="R555">
        <v>0.86949764276147412</v>
      </c>
      <c r="S555">
        <v>0.17643015864787789</v>
      </c>
      <c r="T555">
        <v>0.13050235723852585</v>
      </c>
      <c r="U555">
        <v>1.0687109343189454E-2</v>
      </c>
      <c r="V555">
        <v>3.7946790916747798E-3</v>
      </c>
    </row>
    <row r="556" spans="1:22" x14ac:dyDescent="0.25">
      <c r="A556" t="str">
        <f t="shared" si="9"/>
        <v>CsehországEgyéb tudományos</v>
      </c>
      <c r="B556" t="s">
        <v>16</v>
      </c>
      <c r="C556">
        <v>49</v>
      </c>
      <c r="D556" s="267" t="s">
        <v>189</v>
      </c>
      <c r="E556" s="3" t="s">
        <v>1</v>
      </c>
      <c r="F556" s="3" t="s">
        <v>1</v>
      </c>
      <c r="G556" s="3" t="s">
        <v>136</v>
      </c>
      <c r="H556">
        <v>759.22859546894529</v>
      </c>
      <c r="I556">
        <v>3832.8458205522684</v>
      </c>
      <c r="J556">
        <v>5.0483422824516664</v>
      </c>
      <c r="K556">
        <v>210.20588520000018</v>
      </c>
      <c r="L556">
        <v>1215.1301394999994</v>
      </c>
      <c r="M556">
        <v>5.7806665990529478</v>
      </c>
      <c r="N556">
        <v>0.27686771343242728</v>
      </c>
      <c r="O556">
        <v>0.31703079027710884</v>
      </c>
      <c r="P556">
        <v>1.1450623344512283</v>
      </c>
      <c r="Q556">
        <v>0.85143904396939485</v>
      </c>
      <c r="R556">
        <v>0.90854632362243914</v>
      </c>
      <c r="S556">
        <v>0.14856095603060521</v>
      </c>
      <c r="T556">
        <v>9.1453676377560883E-2</v>
      </c>
      <c r="U556">
        <v>6.2190323414621426E-2</v>
      </c>
      <c r="V556">
        <v>7.0440292807571275E-2</v>
      </c>
    </row>
    <row r="557" spans="1:22" x14ac:dyDescent="0.25">
      <c r="A557" t="str">
        <f t="shared" si="9"/>
        <v>CsehországAminisztratív</v>
      </c>
      <c r="B557" t="s">
        <v>16</v>
      </c>
      <c r="C557">
        <v>50</v>
      </c>
      <c r="D557" s="267" t="s">
        <v>190</v>
      </c>
      <c r="E557" s="3" t="s">
        <v>1</v>
      </c>
      <c r="F557" s="3" t="s">
        <v>1</v>
      </c>
      <c r="G557" s="3" t="s">
        <v>136</v>
      </c>
      <c r="H557">
        <v>2281.1462638075454</v>
      </c>
      <c r="I557">
        <v>9186.7159402336201</v>
      </c>
      <c r="J557">
        <v>4.0272366949849738</v>
      </c>
      <c r="K557">
        <v>852.68811360000041</v>
      </c>
      <c r="L557">
        <v>3311.6000525000004</v>
      </c>
      <c r="M557">
        <v>3.8837178561321966</v>
      </c>
      <c r="N557">
        <v>0.37379808876294818</v>
      </c>
      <c r="O557">
        <v>0.36047702726898356</v>
      </c>
      <c r="P557">
        <v>0.96436294915779397</v>
      </c>
      <c r="Q557">
        <v>0.69229131396316168</v>
      </c>
      <c r="R557">
        <v>0.73746293110339189</v>
      </c>
      <c r="S557">
        <v>0.30770868603683826</v>
      </c>
      <c r="T557">
        <v>0.26253706889660811</v>
      </c>
      <c r="U557">
        <v>0.22319404675717402</v>
      </c>
      <c r="V557">
        <v>0.1916070108938189</v>
      </c>
    </row>
    <row r="558" spans="1:22" x14ac:dyDescent="0.25">
      <c r="A558" t="str">
        <f t="shared" si="9"/>
        <v>CsehországKözigazgatás és védelem</v>
      </c>
      <c r="B558" t="s">
        <v>16</v>
      </c>
      <c r="C558">
        <v>51</v>
      </c>
      <c r="D558" s="267" t="s">
        <v>201</v>
      </c>
      <c r="E558" s="3" t="s">
        <v>135</v>
      </c>
      <c r="F558" s="3" t="s">
        <v>135</v>
      </c>
      <c r="G558" s="3" t="s">
        <v>136</v>
      </c>
      <c r="H558">
        <v>5753.0949880123389</v>
      </c>
      <c r="I558">
        <v>17213.804606060876</v>
      </c>
      <c r="J558">
        <v>2.9920946276619964</v>
      </c>
      <c r="K558">
        <v>3798.4846119999997</v>
      </c>
      <c r="L558">
        <v>11621.995590500001</v>
      </c>
      <c r="M558">
        <v>3.0596400348139681</v>
      </c>
      <c r="N558">
        <v>0.66025063377449189</v>
      </c>
      <c r="O558">
        <v>0.67515554268624423</v>
      </c>
      <c r="P558">
        <v>1.0225746226498029</v>
      </c>
      <c r="Q558">
        <v>6.7221406122770153E-2</v>
      </c>
      <c r="R558">
        <v>9.7134635076981668E-2</v>
      </c>
      <c r="S558">
        <v>0.93277859387722983</v>
      </c>
      <c r="T558">
        <v>0.9028653649230185</v>
      </c>
      <c r="U558">
        <v>0.88782168401029427</v>
      </c>
      <c r="V558">
        <v>0.88537437878919234</v>
      </c>
    </row>
    <row r="559" spans="1:22" x14ac:dyDescent="0.25">
      <c r="A559" t="str">
        <f t="shared" si="9"/>
        <v>CsehországOktatás</v>
      </c>
      <c r="B559" t="s">
        <v>16</v>
      </c>
      <c r="C559">
        <v>52</v>
      </c>
      <c r="D559" s="267" t="s">
        <v>144</v>
      </c>
      <c r="E559" s="3" t="s">
        <v>135</v>
      </c>
      <c r="F559" s="3" t="s">
        <v>135</v>
      </c>
      <c r="G559" s="3" t="s">
        <v>136</v>
      </c>
      <c r="H559">
        <v>2796.1103556058088</v>
      </c>
      <c r="I559">
        <v>10290.598701660998</v>
      </c>
      <c r="J559">
        <v>3.680326379475614</v>
      </c>
      <c r="K559">
        <v>2102.9434912000002</v>
      </c>
      <c r="L559">
        <v>7976.1225370000002</v>
      </c>
      <c r="M559">
        <v>3.7928373113100604</v>
      </c>
      <c r="N559">
        <v>0.75209602760631167</v>
      </c>
      <c r="O559">
        <v>0.77508828866415524</v>
      </c>
      <c r="P559">
        <v>1.0305709114446739</v>
      </c>
      <c r="Q559">
        <v>0.11899696050402722</v>
      </c>
      <c r="R559">
        <v>0.11291604524116765</v>
      </c>
      <c r="S559">
        <v>0.8810030394959727</v>
      </c>
      <c r="T559">
        <v>0.8870839547588325</v>
      </c>
      <c r="U559">
        <v>0.83796790571349822</v>
      </c>
      <c r="V559">
        <v>0.83546181030907063</v>
      </c>
    </row>
    <row r="560" spans="1:22" x14ac:dyDescent="0.25">
      <c r="A560" t="str">
        <f t="shared" si="9"/>
        <v>CsehországEgészségügy</v>
      </c>
      <c r="B560" t="s">
        <v>16</v>
      </c>
      <c r="C560">
        <v>53</v>
      </c>
      <c r="D560" s="267" t="s">
        <v>191</v>
      </c>
      <c r="E560" s="3" t="s">
        <v>135</v>
      </c>
      <c r="F560" s="3" t="s">
        <v>135</v>
      </c>
      <c r="G560" s="3" t="s">
        <v>136</v>
      </c>
      <c r="H560">
        <v>3191.205857153871</v>
      </c>
      <c r="I560">
        <v>13195.530596702412</v>
      </c>
      <c r="J560">
        <v>4.1349669019694835</v>
      </c>
      <c r="K560">
        <v>1894.8451288000001</v>
      </c>
      <c r="L560">
        <v>7897.3082414999972</v>
      </c>
      <c r="M560">
        <v>4.1677855997135449</v>
      </c>
      <c r="N560">
        <v>0.59377088587132032</v>
      </c>
      <c r="O560">
        <v>0.5984835686314538</v>
      </c>
      <c r="P560">
        <v>1.0079368707228176</v>
      </c>
      <c r="Q560">
        <v>4.2130955120622905E-2</v>
      </c>
      <c r="R560">
        <v>4.5044424901964523E-2</v>
      </c>
      <c r="S560">
        <v>0.95786904487937718</v>
      </c>
      <c r="T560">
        <v>0.95495557509803553</v>
      </c>
      <c r="U560">
        <v>0.91731827690588463</v>
      </c>
      <c r="V560">
        <v>0.94652295039608159</v>
      </c>
    </row>
    <row r="561" spans="1:22" x14ac:dyDescent="0.25">
      <c r="A561" t="str">
        <f t="shared" si="9"/>
        <v>CsehországEgyéb szolgáltatás</v>
      </c>
      <c r="B561" t="s">
        <v>16</v>
      </c>
      <c r="C561">
        <v>54</v>
      </c>
      <c r="D561" s="267" t="s">
        <v>192</v>
      </c>
      <c r="E561" s="3" t="s">
        <v>135</v>
      </c>
      <c r="F561" s="3" t="s">
        <v>135</v>
      </c>
      <c r="G561" s="3" t="s">
        <v>136</v>
      </c>
      <c r="H561">
        <v>2929.6648856168531</v>
      </c>
      <c r="I561">
        <v>8254.0720874861945</v>
      </c>
      <c r="J561">
        <v>2.8174116869166301</v>
      </c>
      <c r="K561">
        <v>1437.3305496000003</v>
      </c>
      <c r="L561">
        <v>3879.6131840000007</v>
      </c>
      <c r="M561">
        <v>2.6991795207300586</v>
      </c>
      <c r="N561">
        <v>0.49061261465656142</v>
      </c>
      <c r="O561">
        <v>0.4700241460068893</v>
      </c>
      <c r="P561">
        <v>0.95803518288235523</v>
      </c>
      <c r="Q561">
        <v>0.25522969473359097</v>
      </c>
      <c r="R561">
        <v>0.28996180459791066</v>
      </c>
      <c r="S561">
        <v>0.74477030526640897</v>
      </c>
      <c r="T561">
        <v>0.71003819540208934</v>
      </c>
      <c r="U561">
        <v>0.67266205780266974</v>
      </c>
      <c r="V561">
        <v>0.66742486456970318</v>
      </c>
    </row>
    <row r="562" spans="1:22" x14ac:dyDescent="0.25">
      <c r="A562" t="str">
        <f t="shared" si="9"/>
        <v>CsehországHáztartási</v>
      </c>
      <c r="B562" t="s">
        <v>16</v>
      </c>
      <c r="C562">
        <v>55</v>
      </c>
      <c r="D562" s="267" t="s">
        <v>193</v>
      </c>
      <c r="E562" s="3" t="s">
        <v>135</v>
      </c>
      <c r="F562" s="3" t="s">
        <v>135</v>
      </c>
      <c r="G562" s="3" t="s">
        <v>136</v>
      </c>
      <c r="H562">
        <v>22.242626399999999</v>
      </c>
      <c r="I562">
        <v>146.93529050000001</v>
      </c>
      <c r="J562">
        <v>6.6060225019110161</v>
      </c>
      <c r="K562">
        <v>20.242626399999999</v>
      </c>
      <c r="L562">
        <v>144.93529050000001</v>
      </c>
      <c r="M562">
        <v>7.1599054211661004</v>
      </c>
      <c r="N562">
        <v>0.91008256111337638</v>
      </c>
      <c r="O562">
        <v>0.98638856606064962</v>
      </c>
      <c r="P562">
        <v>1.0838451457128484</v>
      </c>
      <c r="Q562">
        <v>5.0744471266404662E-2</v>
      </c>
      <c r="R562">
        <v>7.222445348459742E-3</v>
      </c>
      <c r="S562">
        <v>0.94925552873359531</v>
      </c>
      <c r="T562">
        <v>0.99277755465154027</v>
      </c>
      <c r="U562">
        <v>0.94917731502076208</v>
      </c>
      <c r="V562">
        <v>0.99273909912559444</v>
      </c>
    </row>
    <row r="563" spans="1:22" x14ac:dyDescent="0.25">
      <c r="A563" t="str">
        <f t="shared" si="9"/>
        <v>CsehországTerületen kívüli</v>
      </c>
      <c r="B563" t="s">
        <v>16</v>
      </c>
      <c r="C563">
        <v>56</v>
      </c>
      <c r="D563" s="267" t="s">
        <v>194</v>
      </c>
      <c r="E563" s="3">
        <v>0</v>
      </c>
      <c r="F563" s="3">
        <v>0</v>
      </c>
      <c r="G563" s="3" t="s">
        <v>136</v>
      </c>
      <c r="H563">
        <v>2</v>
      </c>
      <c r="I563">
        <v>2</v>
      </c>
      <c r="J563">
        <v>1</v>
      </c>
      <c r="K563">
        <v>1</v>
      </c>
      <c r="L563">
        <v>1</v>
      </c>
      <c r="M563">
        <v>1</v>
      </c>
      <c r="N563">
        <v>0.5</v>
      </c>
      <c r="O563">
        <v>0.5</v>
      </c>
      <c r="P563">
        <v>1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</row>
    <row r="564" spans="1:22" x14ac:dyDescent="0.25">
      <c r="A564" t="str">
        <f>CONCATENATE(B564,D564)</f>
        <v>NémetországNövényterm.</v>
      </c>
      <c r="B564" t="s">
        <v>82</v>
      </c>
      <c r="C564">
        <v>1</v>
      </c>
      <c r="D564" s="267" t="s">
        <v>147</v>
      </c>
      <c r="E564" s="3" t="s">
        <v>2289</v>
      </c>
      <c r="F564" s="3" t="s">
        <v>1</v>
      </c>
      <c r="G564" s="3" t="s">
        <v>0</v>
      </c>
      <c r="H564">
        <v>36482.199883076944</v>
      </c>
      <c r="I564">
        <v>63160.290835005246</v>
      </c>
      <c r="J564">
        <v>1.7312632198011586</v>
      </c>
      <c r="K564">
        <v>16865.8596</v>
      </c>
      <c r="L564">
        <v>20680.566920533896</v>
      </c>
      <c r="M564">
        <v>1.226179240845447</v>
      </c>
      <c r="N564">
        <v>0.46230379895000773</v>
      </c>
      <c r="O564">
        <v>0.32742988746771462</v>
      </c>
      <c r="P564">
        <v>0.70825696914318892</v>
      </c>
      <c r="Q564">
        <v>0.54800270855179967</v>
      </c>
      <c r="R564">
        <v>0.61254980548397209</v>
      </c>
      <c r="S564">
        <v>0.45199729144820033</v>
      </c>
      <c r="T564">
        <v>0.38745019451602786</v>
      </c>
      <c r="U564">
        <v>0.24031388105895407</v>
      </c>
      <c r="V564">
        <v>0.22202588913565294</v>
      </c>
    </row>
    <row r="565" spans="1:22" x14ac:dyDescent="0.25">
      <c r="A565" t="str">
        <f t="shared" ref="A565:A619" si="10">CONCATENATE(B565,D565)</f>
        <v>NémetországErdőgazd.</v>
      </c>
      <c r="B565" t="s">
        <v>82</v>
      </c>
      <c r="C565">
        <v>2</v>
      </c>
      <c r="D565" s="267" t="s">
        <v>148</v>
      </c>
      <c r="E565" s="3" t="s">
        <v>2289</v>
      </c>
      <c r="F565" s="3" t="s">
        <v>2289</v>
      </c>
      <c r="G565" s="3" t="s">
        <v>136</v>
      </c>
      <c r="H565">
        <v>3001.6999769603867</v>
      </c>
      <c r="I565">
        <v>6426.5239744447117</v>
      </c>
      <c r="J565">
        <v>2.1409614630947917</v>
      </c>
      <c r="K565">
        <v>1591.3628000000001</v>
      </c>
      <c r="L565">
        <v>2850.7731272954084</v>
      </c>
      <c r="M565">
        <v>1.7914036493095151</v>
      </c>
      <c r="N565">
        <v>0.5301538502230535</v>
      </c>
      <c r="O565">
        <v>0.44359487938294534</v>
      </c>
      <c r="P565">
        <v>0.8367285820829371</v>
      </c>
      <c r="Q565">
        <v>0.60027179808917563</v>
      </c>
      <c r="R565">
        <v>0.5887049357401809</v>
      </c>
      <c r="S565">
        <v>0.39972820191082442</v>
      </c>
      <c r="T565">
        <v>0.41129506425981915</v>
      </c>
      <c r="U565">
        <v>0.41079821596170585</v>
      </c>
      <c r="V565">
        <v>0.26483953960954942</v>
      </c>
    </row>
    <row r="566" spans="1:22" x14ac:dyDescent="0.25">
      <c r="A566" t="str">
        <f t="shared" si="10"/>
        <v>NémetországHalászat</v>
      </c>
      <c r="B566" t="s">
        <v>82</v>
      </c>
      <c r="C566">
        <v>3</v>
      </c>
      <c r="D566" s="267" t="s">
        <v>149</v>
      </c>
      <c r="E566" s="3" t="s">
        <v>2289</v>
      </c>
      <c r="F566" s="3" t="s">
        <v>2289</v>
      </c>
      <c r="G566" s="3" t="s">
        <v>136</v>
      </c>
      <c r="H566">
        <v>323.25999805276467</v>
      </c>
      <c r="I566">
        <v>488.90341062976313</v>
      </c>
      <c r="J566">
        <v>1.5124154351753756</v>
      </c>
      <c r="K566">
        <v>175.48399999999995</v>
      </c>
      <c r="L566">
        <v>252.79545217065865</v>
      </c>
      <c r="M566">
        <v>1.4405612601186359</v>
      </c>
      <c r="N566">
        <v>0.54285714612717495</v>
      </c>
      <c r="O566">
        <v>0.51706624800393475</v>
      </c>
      <c r="P566">
        <v>0.95249045111179553</v>
      </c>
      <c r="Q566">
        <v>0.29611488154257837</v>
      </c>
      <c r="R566">
        <v>0.48317495589481396</v>
      </c>
      <c r="S566">
        <v>0.70388511845742163</v>
      </c>
      <c r="T566">
        <v>0.51682504410518615</v>
      </c>
      <c r="U566">
        <v>0.42719721971389557</v>
      </c>
      <c r="V566">
        <v>0.29182155219069111</v>
      </c>
    </row>
    <row r="567" spans="1:22" x14ac:dyDescent="0.25">
      <c r="A567" t="str">
        <f t="shared" si="10"/>
        <v>NémetországBányászat</v>
      </c>
      <c r="B567" t="s">
        <v>82</v>
      </c>
      <c r="C567">
        <v>4</v>
      </c>
      <c r="D567" s="267" t="s">
        <v>150</v>
      </c>
      <c r="E567" s="3" t="s">
        <v>1</v>
      </c>
      <c r="F567" s="3" t="s">
        <v>1</v>
      </c>
      <c r="G567" s="3" t="s">
        <v>136</v>
      </c>
      <c r="H567">
        <v>11973.550405245187</v>
      </c>
      <c r="I567">
        <v>14620.142557838621</v>
      </c>
      <c r="J567">
        <v>1.2210365399584451</v>
      </c>
      <c r="K567">
        <v>4742.6859999999988</v>
      </c>
      <c r="L567">
        <v>6150.9549999999999</v>
      </c>
      <c r="M567">
        <v>1.2969349014461429</v>
      </c>
      <c r="N567">
        <v>0.39609688350436112</v>
      </c>
      <c r="O567">
        <v>0.42071785385581978</v>
      </c>
      <c r="P567">
        <v>1.0621589600343007</v>
      </c>
      <c r="Q567">
        <v>0.60295261780837583</v>
      </c>
      <c r="R567">
        <v>0.78433863629113343</v>
      </c>
      <c r="S567">
        <v>0.397047382191624</v>
      </c>
      <c r="T567">
        <v>0.21566136370886652</v>
      </c>
      <c r="U567">
        <v>7.3018070259458778E-2</v>
      </c>
      <c r="V567">
        <v>4.8739990778086106E-2</v>
      </c>
    </row>
    <row r="568" spans="1:22" x14ac:dyDescent="0.25">
      <c r="A568" t="str">
        <f t="shared" si="10"/>
        <v>NémetországÉlelmiszergy.</v>
      </c>
      <c r="B568" t="s">
        <v>82</v>
      </c>
      <c r="C568">
        <v>5</v>
      </c>
      <c r="D568" s="267" t="s">
        <v>151</v>
      </c>
      <c r="E568" s="3" t="s">
        <v>2289</v>
      </c>
      <c r="F568" s="3" t="s">
        <v>2289</v>
      </c>
      <c r="G568" s="3" t="s">
        <v>136</v>
      </c>
      <c r="H568">
        <v>121677.83496573949</v>
      </c>
      <c r="I568">
        <v>245855.47703155404</v>
      </c>
      <c r="J568">
        <v>2.0205444738623015</v>
      </c>
      <c r="K568">
        <v>33612.574799999995</v>
      </c>
      <c r="L568">
        <v>56225.136592013689</v>
      </c>
      <c r="M568">
        <v>1.6727411371060361</v>
      </c>
      <c r="N568">
        <v>0.27624238062309542</v>
      </c>
      <c r="O568">
        <v>0.22869182037704833</v>
      </c>
      <c r="P568">
        <v>0.82786652743582823</v>
      </c>
      <c r="Q568">
        <v>0.25485235090242847</v>
      </c>
      <c r="R568">
        <v>0.26128335747405451</v>
      </c>
      <c r="S568">
        <v>0.74514764909757147</v>
      </c>
      <c r="T568">
        <v>0.73871664252594549</v>
      </c>
      <c r="U568">
        <v>0.55699877455651903</v>
      </c>
      <c r="V568">
        <v>0.4687372084582504</v>
      </c>
    </row>
    <row r="569" spans="1:22" x14ac:dyDescent="0.25">
      <c r="A569" t="str">
        <f t="shared" si="10"/>
        <v>NémetországTextilgy.</v>
      </c>
      <c r="B569" t="s">
        <v>82</v>
      </c>
      <c r="C569">
        <v>6</v>
      </c>
      <c r="D569" s="267" t="s">
        <v>152</v>
      </c>
      <c r="E569" s="3" t="s">
        <v>2289</v>
      </c>
      <c r="F569" s="3" t="s">
        <v>2289</v>
      </c>
      <c r="G569" s="3" t="s">
        <v>136</v>
      </c>
      <c r="H569">
        <v>26404.800383808579</v>
      </c>
      <c r="I569">
        <v>29858.627243515897</v>
      </c>
      <c r="J569">
        <v>1.130802990725323</v>
      </c>
      <c r="K569">
        <v>8431.5443999999934</v>
      </c>
      <c r="L569">
        <v>10065.631159551966</v>
      </c>
      <c r="M569">
        <v>1.1938063398624781</v>
      </c>
      <c r="N569">
        <v>0.31931861924509058</v>
      </c>
      <c r="O569">
        <v>0.33710964263227539</v>
      </c>
      <c r="P569">
        <v>1.0557155841060726</v>
      </c>
      <c r="Q569">
        <v>0.18203219858280914</v>
      </c>
      <c r="R569">
        <v>0.1588159047906898</v>
      </c>
      <c r="S569">
        <v>0.81796780141719083</v>
      </c>
      <c r="T569">
        <v>0.84118409520931026</v>
      </c>
      <c r="U569">
        <v>0.54842343237834312</v>
      </c>
      <c r="V569">
        <v>0.4586410947592478</v>
      </c>
    </row>
    <row r="570" spans="1:22" x14ac:dyDescent="0.25">
      <c r="A570" t="str">
        <f t="shared" si="10"/>
        <v>NémetországFafeldolg.</v>
      </c>
      <c r="B570" t="s">
        <v>82</v>
      </c>
      <c r="C570">
        <v>7</v>
      </c>
      <c r="D570" s="267" t="s">
        <v>153</v>
      </c>
      <c r="E570" s="3" t="s">
        <v>1</v>
      </c>
      <c r="F570" s="3" t="s">
        <v>2289</v>
      </c>
      <c r="G570" s="3" t="s">
        <v>0</v>
      </c>
      <c r="H570">
        <v>18898.70290465554</v>
      </c>
      <c r="I570">
        <v>32019.946752664906</v>
      </c>
      <c r="J570">
        <v>1.6942933551686796</v>
      </c>
      <c r="K570">
        <v>6841.1051999999927</v>
      </c>
      <c r="L570">
        <v>8685.721127827921</v>
      </c>
      <c r="M570">
        <v>1.2696371235203239</v>
      </c>
      <c r="N570">
        <v>0.36198808111400826</v>
      </c>
      <c r="O570">
        <v>0.27125969930306143</v>
      </c>
      <c r="P570">
        <v>0.74936085870083691</v>
      </c>
      <c r="Q570">
        <v>0.63490155296143103</v>
      </c>
      <c r="R570">
        <v>0.57822104184757972</v>
      </c>
      <c r="S570">
        <v>0.36509844703856886</v>
      </c>
      <c r="T570">
        <v>0.42177895815242034</v>
      </c>
      <c r="U570">
        <v>8.8907243155828472E-2</v>
      </c>
      <c r="V570">
        <v>0.1043907171105921</v>
      </c>
    </row>
    <row r="571" spans="1:22" x14ac:dyDescent="0.25">
      <c r="A571" t="str">
        <f t="shared" si="10"/>
        <v>NémetországPapírgy.</v>
      </c>
      <c r="B571" t="s">
        <v>82</v>
      </c>
      <c r="C571">
        <v>8</v>
      </c>
      <c r="D571" s="267" t="s">
        <v>154</v>
      </c>
      <c r="E571" s="3" t="s">
        <v>2289</v>
      </c>
      <c r="F571" s="3" t="s">
        <v>2289</v>
      </c>
      <c r="G571" s="3" t="s">
        <v>136</v>
      </c>
      <c r="H571">
        <v>29296.591353432494</v>
      </c>
      <c r="I571">
        <v>50961.207848256934</v>
      </c>
      <c r="J571">
        <v>1.7394927359795438</v>
      </c>
      <c r="K571">
        <v>9062.3631999999961</v>
      </c>
      <c r="L571">
        <v>14294.87637654255</v>
      </c>
      <c r="M571">
        <v>1.5773894801018962</v>
      </c>
      <c r="N571">
        <v>0.30933165878146496</v>
      </c>
      <c r="O571">
        <v>0.28050505433676626</v>
      </c>
      <c r="P571">
        <v>0.90681004149961908</v>
      </c>
      <c r="Q571">
        <v>0.58792025510948576</v>
      </c>
      <c r="R571">
        <v>0.56223594780515151</v>
      </c>
      <c r="S571">
        <v>0.41207974489051424</v>
      </c>
      <c r="T571">
        <v>0.43776405219484854</v>
      </c>
      <c r="U571">
        <v>0.10149069182849212</v>
      </c>
      <c r="V571">
        <v>0.10944244393955466</v>
      </c>
    </row>
    <row r="572" spans="1:22" x14ac:dyDescent="0.25">
      <c r="A572" t="str">
        <f t="shared" si="10"/>
        <v>NémetországNyomdai tev.</v>
      </c>
      <c r="B572" t="s">
        <v>82</v>
      </c>
      <c r="C572">
        <v>9</v>
      </c>
      <c r="D572" s="267" t="s">
        <v>155</v>
      </c>
      <c r="E572" s="3" t="s">
        <v>1</v>
      </c>
      <c r="F572" s="3" t="s">
        <v>1</v>
      </c>
      <c r="G572" s="3" t="s">
        <v>136</v>
      </c>
      <c r="H572">
        <v>22630.970775442038</v>
      </c>
      <c r="I572">
        <v>27265.043629940748</v>
      </c>
      <c r="J572">
        <v>1.2047668613282541</v>
      </c>
      <c r="K572">
        <v>10620.476400000003</v>
      </c>
      <c r="L572">
        <v>11031.017319470689</v>
      </c>
      <c r="M572">
        <v>1.0386556030076661</v>
      </c>
      <c r="N572">
        <v>0.46928947526744175</v>
      </c>
      <c r="O572">
        <v>0.4045846201161814</v>
      </c>
      <c r="P572">
        <v>0.86212165718315781</v>
      </c>
      <c r="Q572">
        <v>0.82879792293728183</v>
      </c>
      <c r="R572">
        <v>0.76380429170373976</v>
      </c>
      <c r="S572">
        <v>0.17120207706271812</v>
      </c>
      <c r="T572">
        <v>0.23619570829626022</v>
      </c>
      <c r="U572">
        <v>0.11789665087793778</v>
      </c>
      <c r="V572">
        <v>0.12759259383071528</v>
      </c>
    </row>
    <row r="573" spans="1:22" x14ac:dyDescent="0.25">
      <c r="A573" t="str">
        <f t="shared" si="10"/>
        <v>NémetországKokszgy.</v>
      </c>
      <c r="B573" t="s">
        <v>82</v>
      </c>
      <c r="C573">
        <v>10</v>
      </c>
      <c r="D573" s="267" t="s">
        <v>156</v>
      </c>
      <c r="E573" s="3" t="s">
        <v>2289</v>
      </c>
      <c r="F573" s="3" t="s">
        <v>2289</v>
      </c>
      <c r="G573" s="3" t="s">
        <v>136</v>
      </c>
      <c r="H573">
        <v>36189.418931235719</v>
      </c>
      <c r="I573">
        <v>105296.77884437882</v>
      </c>
      <c r="J573">
        <v>2.9096012578830144</v>
      </c>
      <c r="K573">
        <v>4773.1647999999859</v>
      </c>
      <c r="L573">
        <v>6497.4206882975022</v>
      </c>
      <c r="M573">
        <v>1.361239546620624</v>
      </c>
      <c r="N573">
        <v>0.13189393311535555</v>
      </c>
      <c r="O573">
        <v>6.1705787770585364E-2</v>
      </c>
      <c r="P573">
        <v>0.4678440191530035</v>
      </c>
      <c r="Q573">
        <v>0.48568347699138248</v>
      </c>
      <c r="R573">
        <v>0.45268996958372026</v>
      </c>
      <c r="S573">
        <v>0.51431652300861763</v>
      </c>
      <c r="T573">
        <v>0.54731003041627968</v>
      </c>
      <c r="U573">
        <v>0.28083212766479659</v>
      </c>
      <c r="V573">
        <v>0.28131988162986532</v>
      </c>
    </row>
    <row r="574" spans="1:22" x14ac:dyDescent="0.25">
      <c r="A574" t="str">
        <f t="shared" si="10"/>
        <v>NémetországVegyi a. gy.</v>
      </c>
      <c r="B574" t="s">
        <v>82</v>
      </c>
      <c r="C574">
        <v>11</v>
      </c>
      <c r="D574" s="267" t="s">
        <v>157</v>
      </c>
      <c r="E574" s="3" t="s">
        <v>2289</v>
      </c>
      <c r="F574" s="3" t="s">
        <v>2289</v>
      </c>
      <c r="G574" s="3" t="s">
        <v>136</v>
      </c>
      <c r="H574">
        <v>93341.78609161335</v>
      </c>
      <c r="I574">
        <v>183574.3575652354</v>
      </c>
      <c r="J574">
        <v>1.9666900029645924</v>
      </c>
      <c r="K574">
        <v>31938.087999999996</v>
      </c>
      <c r="L574">
        <v>56171.427518922639</v>
      </c>
      <c r="M574">
        <v>1.7587598706260263</v>
      </c>
      <c r="N574">
        <v>0.34216281193348191</v>
      </c>
      <c r="O574">
        <v>0.30598732995136008</v>
      </c>
      <c r="P574">
        <v>0.89427406859996661</v>
      </c>
      <c r="Q574">
        <v>0.50987576753990183</v>
      </c>
      <c r="R574">
        <v>0.42530319642241177</v>
      </c>
      <c r="S574">
        <v>0.49012423246009817</v>
      </c>
      <c r="T574">
        <v>0.57469680357758834</v>
      </c>
      <c r="U574">
        <v>8.1985492669627638E-2</v>
      </c>
      <c r="V574">
        <v>6.8281870528505109E-2</v>
      </c>
    </row>
    <row r="575" spans="1:22" x14ac:dyDescent="0.25">
      <c r="A575" t="str">
        <f t="shared" si="10"/>
        <v>NémetországGyógyszergy.</v>
      </c>
      <c r="B575" t="s">
        <v>82</v>
      </c>
      <c r="C575">
        <v>12</v>
      </c>
      <c r="D575" s="267" t="s">
        <v>158</v>
      </c>
      <c r="E575" s="3" t="s">
        <v>2289</v>
      </c>
      <c r="F575" s="3" t="s">
        <v>2289</v>
      </c>
      <c r="G575" s="3" t="s">
        <v>136</v>
      </c>
      <c r="H575">
        <v>24284.214780743259</v>
      </c>
      <c r="I575">
        <v>60984.327288949695</v>
      </c>
      <c r="J575">
        <v>2.5112744158937623</v>
      </c>
      <c r="K575">
        <v>11619.811600000001</v>
      </c>
      <c r="L575">
        <v>31187.068441539734</v>
      </c>
      <c r="M575">
        <v>2.6839564629033856</v>
      </c>
      <c r="N575">
        <v>0.47849237477565898</v>
      </c>
      <c r="O575">
        <v>0.51139480958398309</v>
      </c>
      <c r="P575">
        <v>1.068762715024979</v>
      </c>
      <c r="Q575">
        <v>0.18910615772917616</v>
      </c>
      <c r="R575">
        <v>0.23706461286697381</v>
      </c>
      <c r="S575">
        <v>0.81089384227082373</v>
      </c>
      <c r="T575">
        <v>0.76293538713302611</v>
      </c>
      <c r="U575">
        <v>0.44906412234809084</v>
      </c>
      <c r="V575">
        <v>0.43691518434392612</v>
      </c>
    </row>
    <row r="576" spans="1:22" x14ac:dyDescent="0.25">
      <c r="A576" t="str">
        <f t="shared" si="10"/>
        <v>NémetországGumigy.</v>
      </c>
      <c r="B576" t="s">
        <v>82</v>
      </c>
      <c r="C576">
        <v>13</v>
      </c>
      <c r="D576" s="267" t="s">
        <v>159</v>
      </c>
      <c r="E576" s="3" t="s">
        <v>2289</v>
      </c>
      <c r="F576" s="3" t="s">
        <v>2289</v>
      </c>
      <c r="G576" s="3" t="s">
        <v>136</v>
      </c>
      <c r="H576">
        <v>48491.770585159116</v>
      </c>
      <c r="I576">
        <v>100454.06962716547</v>
      </c>
      <c r="J576">
        <v>2.0715694315750435</v>
      </c>
      <c r="K576">
        <v>18789.718400000005</v>
      </c>
      <c r="L576">
        <v>36241.229934980118</v>
      </c>
      <c r="M576">
        <v>1.928779833921306</v>
      </c>
      <c r="N576">
        <v>0.38748262175748621</v>
      </c>
      <c r="O576">
        <v>0.36077413358651544</v>
      </c>
      <c r="P576">
        <v>0.93107177800689389</v>
      </c>
      <c r="Q576">
        <v>0.59793752647633158</v>
      </c>
      <c r="R576">
        <v>0.49277790664425641</v>
      </c>
      <c r="S576">
        <v>0.40206247352366842</v>
      </c>
      <c r="T576">
        <v>0.50722209335574353</v>
      </c>
      <c r="U576">
        <v>8.9575842735129543E-2</v>
      </c>
      <c r="V576">
        <v>7.3026659100401625E-2</v>
      </c>
    </row>
    <row r="577" spans="1:22" x14ac:dyDescent="0.25">
      <c r="A577" t="str">
        <f t="shared" si="10"/>
        <v>NémetországNemfémgy.</v>
      </c>
      <c r="B577" t="s">
        <v>82</v>
      </c>
      <c r="C577">
        <v>14</v>
      </c>
      <c r="D577" s="267" t="s">
        <v>160</v>
      </c>
      <c r="E577" s="3" t="s">
        <v>1</v>
      </c>
      <c r="F577" s="3" t="s">
        <v>2289</v>
      </c>
      <c r="G577" s="3" t="s">
        <v>0</v>
      </c>
      <c r="H577">
        <v>37403.952378499504</v>
      </c>
      <c r="I577">
        <v>59765.883443610983</v>
      </c>
      <c r="J577">
        <v>1.5978494154528315</v>
      </c>
      <c r="K577">
        <v>15419.501999999982</v>
      </c>
      <c r="L577">
        <v>22001.439787248892</v>
      </c>
      <c r="M577">
        <v>1.426858000164267</v>
      </c>
      <c r="N577">
        <v>0.41224258452599793</v>
      </c>
      <c r="O577">
        <v>0.36812707383481102</v>
      </c>
      <c r="P577">
        <v>0.89298652699378078</v>
      </c>
      <c r="Q577">
        <v>0.64028207570547391</v>
      </c>
      <c r="R577">
        <v>0.59778738870569692</v>
      </c>
      <c r="S577">
        <v>0.35971792429452598</v>
      </c>
      <c r="T577">
        <v>0.40221261129430291</v>
      </c>
      <c r="U577">
        <v>7.5604476873763246E-2</v>
      </c>
      <c r="V577">
        <v>8.7898774249065531E-2</v>
      </c>
    </row>
    <row r="578" spans="1:22" x14ac:dyDescent="0.25">
      <c r="A578" t="str">
        <f t="shared" si="10"/>
        <v>NémetországFémalapa. Gy.</v>
      </c>
      <c r="B578" t="s">
        <v>82</v>
      </c>
      <c r="C578">
        <v>15</v>
      </c>
      <c r="D578" s="267" t="s">
        <v>161</v>
      </c>
      <c r="E578" s="3" t="s">
        <v>1</v>
      </c>
      <c r="F578" s="3" t="s">
        <v>1</v>
      </c>
      <c r="G578" s="3" t="s">
        <v>136</v>
      </c>
      <c r="H578">
        <v>56040.354110621847</v>
      </c>
      <c r="I578">
        <v>133828.8944502165</v>
      </c>
      <c r="J578">
        <v>2.388080813801472</v>
      </c>
      <c r="K578">
        <v>15830.504000000006</v>
      </c>
      <c r="L578">
        <v>28600.769998847361</v>
      </c>
      <c r="M578">
        <v>1.8066872664854732</v>
      </c>
      <c r="N578">
        <v>0.28248401087457625</v>
      </c>
      <c r="O578">
        <v>0.21371147177403207</v>
      </c>
      <c r="P578">
        <v>0.75654360440570423</v>
      </c>
      <c r="Q578">
        <v>0.66668709899202172</v>
      </c>
      <c r="R578">
        <v>0.63991375630955183</v>
      </c>
      <c r="S578">
        <v>0.33331290100797833</v>
      </c>
      <c r="T578">
        <v>0.36008624369044817</v>
      </c>
      <c r="U578">
        <v>9.1710338795452304E-3</v>
      </c>
      <c r="V578">
        <v>1.2515087173530047E-2</v>
      </c>
    </row>
    <row r="579" spans="1:22" x14ac:dyDescent="0.25">
      <c r="A579" t="str">
        <f t="shared" si="10"/>
        <v>NémetországFémfeldolg.</v>
      </c>
      <c r="B579" t="s">
        <v>82</v>
      </c>
      <c r="C579">
        <v>16</v>
      </c>
      <c r="D579" s="267" t="s">
        <v>162</v>
      </c>
      <c r="E579" s="3" t="s">
        <v>1</v>
      </c>
      <c r="F579" s="3" t="s">
        <v>2289</v>
      </c>
      <c r="G579" s="3" t="s">
        <v>0</v>
      </c>
      <c r="H579">
        <v>81822.645292140049</v>
      </c>
      <c r="I579">
        <v>167642.73526161513</v>
      </c>
      <c r="J579">
        <v>2.0488549919531756</v>
      </c>
      <c r="K579">
        <v>35896.637599999987</v>
      </c>
      <c r="L579">
        <v>71243.019721705146</v>
      </c>
      <c r="M579">
        <v>1.984671113645061</v>
      </c>
      <c r="N579">
        <v>0.4387127484308827</v>
      </c>
      <c r="O579">
        <v>0.42496932306984098</v>
      </c>
      <c r="P579">
        <v>0.96867329383475409</v>
      </c>
      <c r="Q579">
        <v>0.60961487093993638</v>
      </c>
      <c r="R579">
        <v>0.56300882697972776</v>
      </c>
      <c r="S579">
        <v>0.39038512906006367</v>
      </c>
      <c r="T579">
        <v>0.43699117302027235</v>
      </c>
      <c r="U579">
        <v>4.1392756394905188E-2</v>
      </c>
      <c r="V579">
        <v>4.7300693000447758E-2</v>
      </c>
    </row>
    <row r="580" spans="1:22" x14ac:dyDescent="0.25">
      <c r="A580" t="str">
        <f t="shared" si="10"/>
        <v>NémetországSzámítógép gy.</v>
      </c>
      <c r="B580" t="s">
        <v>82</v>
      </c>
      <c r="C580">
        <v>17</v>
      </c>
      <c r="D580" s="267" t="s">
        <v>163</v>
      </c>
      <c r="E580" s="3" t="s">
        <v>2289</v>
      </c>
      <c r="F580" s="3" t="s">
        <v>2289</v>
      </c>
      <c r="G580" s="3" t="s">
        <v>136</v>
      </c>
      <c r="H580">
        <v>71188.317175853517</v>
      </c>
      <c r="I580">
        <v>97179.671423475156</v>
      </c>
      <c r="J580">
        <v>1.3651070186617318</v>
      </c>
      <c r="K580">
        <v>28363.75599999999</v>
      </c>
      <c r="L580">
        <v>45404.824097746401</v>
      </c>
      <c r="M580">
        <v>1.6008043538996182</v>
      </c>
      <c r="N580">
        <v>0.39843273623021869</v>
      </c>
      <c r="O580">
        <v>0.46722553629439634</v>
      </c>
      <c r="P580">
        <v>1.1726585037039436</v>
      </c>
      <c r="Q580">
        <v>0.26958171290316113</v>
      </c>
      <c r="R580">
        <v>0.27626807068362264</v>
      </c>
      <c r="S580">
        <v>0.73041828709683876</v>
      </c>
      <c r="T580">
        <v>0.72373192931637731</v>
      </c>
      <c r="U580">
        <v>0.10183915928865332</v>
      </c>
      <c r="V580">
        <v>0.11913471609719674</v>
      </c>
    </row>
    <row r="581" spans="1:22" x14ac:dyDescent="0.25">
      <c r="A581" t="str">
        <f t="shared" si="10"/>
        <v>NémetországVillamos b. gy.</v>
      </c>
      <c r="B581" t="s">
        <v>82</v>
      </c>
      <c r="C581">
        <v>18</v>
      </c>
      <c r="D581" s="267" t="s">
        <v>164</v>
      </c>
      <c r="E581" s="3" t="s">
        <v>2289</v>
      </c>
      <c r="F581" s="3" t="s">
        <v>2289</v>
      </c>
      <c r="G581" s="3" t="s">
        <v>136</v>
      </c>
      <c r="H581">
        <v>78745.212969976448</v>
      </c>
      <c r="I581">
        <v>137343.73924733707</v>
      </c>
      <c r="J581">
        <v>1.7441535055559854</v>
      </c>
      <c r="K581">
        <v>32389.728400000004</v>
      </c>
      <c r="L581">
        <v>57675.281565472229</v>
      </c>
      <c r="M581">
        <v>1.7806657979099394</v>
      </c>
      <c r="N581">
        <v>0.41132314179338603</v>
      </c>
      <c r="O581">
        <v>0.41993382356954057</v>
      </c>
      <c r="P581">
        <v>1.0209341048466458</v>
      </c>
      <c r="Q581">
        <v>0.42586654682618891</v>
      </c>
      <c r="R581">
        <v>0.34733663939174847</v>
      </c>
      <c r="S581">
        <v>0.57413345317381104</v>
      </c>
      <c r="T581">
        <v>0.6526633606082517</v>
      </c>
      <c r="U581">
        <v>8.6044087462370578E-2</v>
      </c>
      <c r="V581">
        <v>7.3655006732480904E-2</v>
      </c>
    </row>
    <row r="582" spans="1:22" x14ac:dyDescent="0.25">
      <c r="A582" t="str">
        <f t="shared" si="10"/>
        <v>NémetországEgyéb gépgy.</v>
      </c>
      <c r="B582" t="s">
        <v>82</v>
      </c>
      <c r="C582">
        <v>19</v>
      </c>
      <c r="D582" s="267" t="s">
        <v>165</v>
      </c>
      <c r="E582" s="3" t="s">
        <v>2289</v>
      </c>
      <c r="F582" s="3" t="s">
        <v>2289</v>
      </c>
      <c r="G582" s="3" t="s">
        <v>136</v>
      </c>
      <c r="H582">
        <v>139038.74337270187</v>
      </c>
      <c r="I582">
        <v>316097.00851281441</v>
      </c>
      <c r="J582">
        <v>2.2734455220549354</v>
      </c>
      <c r="K582">
        <v>56708.116400000035</v>
      </c>
      <c r="L582">
        <v>123547.39397807169</v>
      </c>
      <c r="M582">
        <v>2.1786545175757523</v>
      </c>
      <c r="N582">
        <v>0.40785837835135247</v>
      </c>
      <c r="O582">
        <v>0.3908527782636802</v>
      </c>
      <c r="P582">
        <v>0.95830513484505964</v>
      </c>
      <c r="Q582">
        <v>0.25210242930840066</v>
      </c>
      <c r="R582">
        <v>0.24537323213182199</v>
      </c>
      <c r="S582">
        <v>0.74789757069159923</v>
      </c>
      <c r="T582">
        <v>0.75462676786817795</v>
      </c>
      <c r="U582">
        <v>2.0027329658543331E-2</v>
      </c>
      <c r="V582">
        <v>2.2127947025421278E-2</v>
      </c>
    </row>
    <row r="583" spans="1:22" x14ac:dyDescent="0.25">
      <c r="A583" t="str">
        <f t="shared" si="10"/>
        <v>NémetországKözúti jármű gy.</v>
      </c>
      <c r="B583" t="s">
        <v>82</v>
      </c>
      <c r="C583">
        <v>20</v>
      </c>
      <c r="D583" s="267" t="s">
        <v>166</v>
      </c>
      <c r="E583" s="3" t="s">
        <v>2289</v>
      </c>
      <c r="F583" s="3" t="s">
        <v>2289</v>
      </c>
      <c r="G583" s="3" t="s">
        <v>136</v>
      </c>
      <c r="H583">
        <v>201524.90393574792</v>
      </c>
      <c r="I583">
        <v>445470.88678643055</v>
      </c>
      <c r="J583">
        <v>2.2105004299044837</v>
      </c>
      <c r="K583">
        <v>52349.648000000074</v>
      </c>
      <c r="L583">
        <v>140314.26487252314</v>
      </c>
      <c r="M583">
        <v>2.6803287172537043</v>
      </c>
      <c r="N583">
        <v>0.2597676365432765</v>
      </c>
      <c r="O583">
        <v>0.31497965194702648</v>
      </c>
      <c r="P583">
        <v>1.2125438570349076</v>
      </c>
      <c r="Q583">
        <v>0.32080152838265952</v>
      </c>
      <c r="R583">
        <v>0.24651268949367366</v>
      </c>
      <c r="S583">
        <v>0.67919847161734048</v>
      </c>
      <c r="T583">
        <v>0.75348731050632622</v>
      </c>
      <c r="U583">
        <v>0.1890091494982091</v>
      </c>
      <c r="V583">
        <v>0.15170897701052768</v>
      </c>
    </row>
    <row r="584" spans="1:22" x14ac:dyDescent="0.25">
      <c r="A584" t="str">
        <f t="shared" si="10"/>
        <v>NémetországEgyéb jármű gy.</v>
      </c>
      <c r="B584" t="s">
        <v>82</v>
      </c>
      <c r="C584">
        <v>21</v>
      </c>
      <c r="D584" s="267" t="s">
        <v>167</v>
      </c>
      <c r="E584" s="3" t="s">
        <v>2289</v>
      </c>
      <c r="F584" s="3" t="s">
        <v>2289</v>
      </c>
      <c r="G584" s="3" t="s">
        <v>136</v>
      </c>
      <c r="H584">
        <v>20527.010135615576</v>
      </c>
      <c r="I584">
        <v>53423.761729304955</v>
      </c>
      <c r="J584">
        <v>2.602608045514216</v>
      </c>
      <c r="K584">
        <v>7412.8136000000059</v>
      </c>
      <c r="L584">
        <v>17876.858404999894</v>
      </c>
      <c r="M584">
        <v>2.411615800645504</v>
      </c>
      <c r="N584">
        <v>0.36112485700673652</v>
      </c>
      <c r="O584">
        <v>0.33462372971002824</v>
      </c>
      <c r="P584">
        <v>0.92661505630941954</v>
      </c>
      <c r="Q584">
        <v>0.27364643783727782</v>
      </c>
      <c r="R584">
        <v>0.26719735578113046</v>
      </c>
      <c r="S584">
        <v>0.72635356216272229</v>
      </c>
      <c r="T584">
        <v>0.73280264421886943</v>
      </c>
      <c r="U584">
        <v>4.2847355750434114E-2</v>
      </c>
      <c r="V584">
        <v>4.9546241140676017E-2</v>
      </c>
    </row>
    <row r="585" spans="1:22" x14ac:dyDescent="0.25">
      <c r="A585" t="str">
        <f t="shared" si="10"/>
        <v>NémetországBútorgy.</v>
      </c>
      <c r="B585" t="s">
        <v>82</v>
      </c>
      <c r="C585">
        <v>22</v>
      </c>
      <c r="D585" s="267" t="s">
        <v>168</v>
      </c>
      <c r="E585" s="3" t="s">
        <v>2289</v>
      </c>
      <c r="F585" s="3" t="s">
        <v>2289</v>
      </c>
      <c r="G585" s="3" t="s">
        <v>136</v>
      </c>
      <c r="H585">
        <v>37105.629457063813</v>
      </c>
      <c r="I585">
        <v>66983.339303374742</v>
      </c>
      <c r="J585">
        <v>1.8052069263744317</v>
      </c>
      <c r="K585">
        <v>16052.168000000005</v>
      </c>
      <c r="L585">
        <v>30793.201905538644</v>
      </c>
      <c r="M585">
        <v>1.9183204353168142</v>
      </c>
      <c r="N585">
        <v>0.43260734920491012</v>
      </c>
      <c r="O585">
        <v>0.45971434428004437</v>
      </c>
      <c r="P585">
        <v>1.0626595806219064</v>
      </c>
      <c r="Q585">
        <v>0.17173864569460612</v>
      </c>
      <c r="R585">
        <v>0.11983051106632873</v>
      </c>
      <c r="S585">
        <v>0.82826135430539394</v>
      </c>
      <c r="T585">
        <v>0.88016948893367108</v>
      </c>
      <c r="U585">
        <v>0.36587137062997677</v>
      </c>
      <c r="V585">
        <v>0.28818302866655993</v>
      </c>
    </row>
    <row r="586" spans="1:22" x14ac:dyDescent="0.25">
      <c r="A586" t="str">
        <f t="shared" si="10"/>
        <v>NémetországGépjavítás</v>
      </c>
      <c r="B586" t="s">
        <v>82</v>
      </c>
      <c r="C586">
        <v>23</v>
      </c>
      <c r="D586" s="267" t="s">
        <v>169</v>
      </c>
      <c r="E586" s="3" t="s">
        <v>2289</v>
      </c>
      <c r="F586" s="3" t="s">
        <v>1</v>
      </c>
      <c r="G586" s="3" t="s">
        <v>0</v>
      </c>
      <c r="H586">
        <v>24340.554332319691</v>
      </c>
      <c r="I586">
        <v>51736.581861923085</v>
      </c>
      <c r="J586">
        <v>2.1255301401754276</v>
      </c>
      <c r="K586">
        <v>9088.2239999999929</v>
      </c>
      <c r="L586">
        <v>20694.519008699866</v>
      </c>
      <c r="M586">
        <v>2.2770696462477029</v>
      </c>
      <c r="N586">
        <v>0.37337785639222421</v>
      </c>
      <c r="O586">
        <v>0.39999780163154824</v>
      </c>
      <c r="P586">
        <v>1.0712949222445598</v>
      </c>
      <c r="Q586">
        <v>0.43645255698438001</v>
      </c>
      <c r="R586">
        <v>0.6063879776284542</v>
      </c>
      <c r="S586">
        <v>0.56354744301561999</v>
      </c>
      <c r="T586">
        <v>0.39361202237154574</v>
      </c>
      <c r="U586">
        <v>2.364376863482618E-2</v>
      </c>
      <c r="V586">
        <v>3.429623056261516E-2</v>
      </c>
    </row>
    <row r="587" spans="1:22" x14ac:dyDescent="0.25">
      <c r="A587" t="str">
        <f t="shared" si="10"/>
        <v>NémetországVillamosene., gáz, gőzellátás</v>
      </c>
      <c r="B587" t="s">
        <v>82</v>
      </c>
      <c r="C587">
        <v>24</v>
      </c>
      <c r="D587" s="267" t="s">
        <v>170</v>
      </c>
      <c r="E587" s="3" t="s">
        <v>2289</v>
      </c>
      <c r="F587" s="3" t="s">
        <v>2289</v>
      </c>
      <c r="G587" s="3" t="s">
        <v>136</v>
      </c>
      <c r="H587">
        <v>56472.598594370233</v>
      </c>
      <c r="I587">
        <v>171089.54560067362</v>
      </c>
      <c r="J587">
        <v>3.0296028491546974</v>
      </c>
      <c r="K587">
        <v>27721.853999999999</v>
      </c>
      <c r="L587">
        <v>65855.073500000013</v>
      </c>
      <c r="M587">
        <v>2.3755652670272349</v>
      </c>
      <c r="N587">
        <v>0.49089035550001409</v>
      </c>
      <c r="O587">
        <v>0.38491582445199229</v>
      </c>
      <c r="P587">
        <v>0.78411771618515991</v>
      </c>
      <c r="Q587">
        <v>0.51988167536939744</v>
      </c>
      <c r="R587">
        <v>0.59136810943465168</v>
      </c>
      <c r="S587">
        <v>0.48011832463060261</v>
      </c>
      <c r="T587">
        <v>0.40863189056534838</v>
      </c>
      <c r="U587">
        <v>0.29971876723835195</v>
      </c>
      <c r="V587">
        <v>0.31472696532417616</v>
      </c>
    </row>
    <row r="588" spans="1:22" x14ac:dyDescent="0.25">
      <c r="A588" t="str">
        <f t="shared" si="10"/>
        <v>NémetországVízellátás</v>
      </c>
      <c r="B588" t="s">
        <v>82</v>
      </c>
      <c r="C588">
        <v>25</v>
      </c>
      <c r="D588" s="267" t="s">
        <v>171</v>
      </c>
      <c r="E588" s="3" t="s">
        <v>2289</v>
      </c>
      <c r="F588" s="3" t="s">
        <v>2289</v>
      </c>
      <c r="G588" s="3" t="s">
        <v>136</v>
      </c>
      <c r="H588">
        <v>7354.6267809498167</v>
      </c>
      <c r="I588">
        <v>12097.839837387231</v>
      </c>
      <c r="J588">
        <v>1.6449291306968061</v>
      </c>
      <c r="K588">
        <v>4670.6451999999999</v>
      </c>
      <c r="L588">
        <v>7231.360408481396</v>
      </c>
      <c r="M588">
        <v>1.5482572747082985</v>
      </c>
      <c r="N588">
        <v>0.6350621641465275</v>
      </c>
      <c r="O588">
        <v>0.59773980360804246</v>
      </c>
      <c r="P588">
        <v>0.94123038240099965</v>
      </c>
      <c r="Q588">
        <v>0.5525005472689517</v>
      </c>
      <c r="R588">
        <v>0.41503713565422234</v>
      </c>
      <c r="S588">
        <v>0.4474994527310483</v>
      </c>
      <c r="T588">
        <v>0.5849628643457776</v>
      </c>
      <c r="U588">
        <v>0.74480070591472125</v>
      </c>
      <c r="V588">
        <v>0.49468790048065353</v>
      </c>
    </row>
    <row r="589" spans="1:22" x14ac:dyDescent="0.25">
      <c r="A589" t="str">
        <f t="shared" si="10"/>
        <v>NémetországSzennyvíz k.</v>
      </c>
      <c r="B589" t="s">
        <v>82</v>
      </c>
      <c r="C589">
        <v>26</v>
      </c>
      <c r="D589" s="267" t="s">
        <v>172</v>
      </c>
      <c r="E589" s="3" t="s">
        <v>2289</v>
      </c>
      <c r="F589" s="3" t="s">
        <v>1</v>
      </c>
      <c r="G589" s="3" t="s">
        <v>0</v>
      </c>
      <c r="H589">
        <v>26184.983387770364</v>
      </c>
      <c r="I589">
        <v>63910.959818635776</v>
      </c>
      <c r="J589">
        <v>2.4407485340809969</v>
      </c>
      <c r="K589">
        <v>12536.946400000001</v>
      </c>
      <c r="L589">
        <v>28674.009091518587</v>
      </c>
      <c r="M589">
        <v>2.2871605394690517</v>
      </c>
      <c r="N589">
        <v>0.47878382102985606</v>
      </c>
      <c r="O589">
        <v>0.44865558540958639</v>
      </c>
      <c r="P589">
        <v>0.93707340495452762</v>
      </c>
      <c r="Q589">
        <v>0.49688819163874659</v>
      </c>
      <c r="R589">
        <v>0.60982467088227987</v>
      </c>
      <c r="S589">
        <v>0.50311180836125347</v>
      </c>
      <c r="T589">
        <v>0.39017532911771996</v>
      </c>
      <c r="U589">
        <v>0.56918704710630585</v>
      </c>
      <c r="V589">
        <v>0.24810181499243439</v>
      </c>
    </row>
    <row r="590" spans="1:22" x14ac:dyDescent="0.25">
      <c r="A590" t="str">
        <f t="shared" si="10"/>
        <v>NémetországÉpítőipar</v>
      </c>
      <c r="B590" t="s">
        <v>82</v>
      </c>
      <c r="C590">
        <v>27</v>
      </c>
      <c r="D590" s="267" t="s">
        <v>139</v>
      </c>
      <c r="E590" s="3" t="s">
        <v>2289</v>
      </c>
      <c r="F590" s="3" t="s">
        <v>2289</v>
      </c>
      <c r="G590" s="3" t="s">
        <v>136</v>
      </c>
      <c r="H590">
        <v>210185.49625222752</v>
      </c>
      <c r="I590">
        <v>366636.77758415684</v>
      </c>
      <c r="J590">
        <v>1.7443486069285394</v>
      </c>
      <c r="K590">
        <v>90126.735200000025</v>
      </c>
      <c r="L590">
        <v>160400.4329999999</v>
      </c>
      <c r="M590">
        <v>1.7797208857511113</v>
      </c>
      <c r="N590">
        <v>0.42879616722861713</v>
      </c>
      <c r="O590">
        <v>0.43749138877149885</v>
      </c>
      <c r="P590">
        <v>1.0202782165686797</v>
      </c>
      <c r="Q590">
        <v>0.27599341961426915</v>
      </c>
      <c r="R590">
        <v>0.34498328058030608</v>
      </c>
      <c r="S590">
        <v>0.72400658038573085</v>
      </c>
      <c r="T590">
        <v>0.65501671941969386</v>
      </c>
      <c r="U590">
        <v>2.2577258556315625E-2</v>
      </c>
      <c r="V590">
        <v>2.221850651892858E-2</v>
      </c>
    </row>
    <row r="591" spans="1:22" x14ac:dyDescent="0.25">
      <c r="A591" t="str">
        <f t="shared" si="10"/>
        <v>NémetországGépj. Ker. jav.</v>
      </c>
      <c r="B591" t="s">
        <v>82</v>
      </c>
      <c r="C591">
        <v>28</v>
      </c>
      <c r="D591" s="267" t="s">
        <v>173</v>
      </c>
      <c r="E591" s="3" t="s">
        <v>2289</v>
      </c>
      <c r="F591" s="3" t="s">
        <v>2289</v>
      </c>
      <c r="G591" s="3" t="s">
        <v>136</v>
      </c>
      <c r="H591">
        <v>44416.847479213182</v>
      </c>
      <c r="I591">
        <v>79187.197640451937</v>
      </c>
      <c r="J591">
        <v>1.7828189557467147</v>
      </c>
      <c r="K591">
        <v>30155.539999999997</v>
      </c>
      <c r="L591">
        <v>53670.547325566891</v>
      </c>
      <c r="M591">
        <v>1.7797906230684941</v>
      </c>
      <c r="N591">
        <v>0.67892121371541758</v>
      </c>
      <c r="O591">
        <v>0.67776798428019969</v>
      </c>
      <c r="P591">
        <v>0.9983013795829021</v>
      </c>
      <c r="Q591">
        <v>0.34335283839175107</v>
      </c>
      <c r="R591">
        <v>0.48667255303778489</v>
      </c>
      <c r="S591">
        <v>0.65664716160824887</v>
      </c>
      <c r="T591">
        <v>0.51332744696221522</v>
      </c>
      <c r="U591">
        <v>0.4924715315860656</v>
      </c>
      <c r="V591">
        <v>0.34179746921910575</v>
      </c>
    </row>
    <row r="592" spans="1:22" x14ac:dyDescent="0.25">
      <c r="A592" t="str">
        <f t="shared" si="10"/>
        <v>NémetországNagyker.</v>
      </c>
      <c r="B592" t="s">
        <v>82</v>
      </c>
      <c r="C592">
        <v>29</v>
      </c>
      <c r="D592" s="267" t="s">
        <v>174</v>
      </c>
      <c r="E592" s="3" t="s">
        <v>2289</v>
      </c>
      <c r="F592" s="3" t="s">
        <v>2289</v>
      </c>
      <c r="G592" s="3" t="s">
        <v>136</v>
      </c>
      <c r="H592">
        <v>131187.22088915971</v>
      </c>
      <c r="I592">
        <v>273059.58141071862</v>
      </c>
      <c r="J592">
        <v>2.0814495463809473</v>
      </c>
      <c r="K592">
        <v>70334.910799999983</v>
      </c>
      <c r="L592">
        <v>158296.32956265414</v>
      </c>
      <c r="M592">
        <v>2.250608236538123</v>
      </c>
      <c r="N592">
        <v>0.53614148026983555</v>
      </c>
      <c r="O592">
        <v>0.57971351433574125</v>
      </c>
      <c r="P592">
        <v>1.0812696567405609</v>
      </c>
      <c r="Q592">
        <v>0.57765181082784134</v>
      </c>
      <c r="R592">
        <v>0.47778133506811232</v>
      </c>
      <c r="S592">
        <v>0.42234818917215877</v>
      </c>
      <c r="T592">
        <v>0.52221866493188751</v>
      </c>
      <c r="U592">
        <v>0.15460055100486547</v>
      </c>
      <c r="V592">
        <v>0.2307252042539451</v>
      </c>
    </row>
    <row r="593" spans="1:22" x14ac:dyDescent="0.25">
      <c r="A593" t="str">
        <f t="shared" si="10"/>
        <v>NémetországKisker.</v>
      </c>
      <c r="B593" t="s">
        <v>82</v>
      </c>
      <c r="C593">
        <v>30</v>
      </c>
      <c r="D593" s="267" t="s">
        <v>175</v>
      </c>
      <c r="E593" s="3" t="s">
        <v>135</v>
      </c>
      <c r="F593" s="3" t="s">
        <v>135</v>
      </c>
      <c r="G593" s="3" t="s">
        <v>136</v>
      </c>
      <c r="H593">
        <v>130367.06334299961</v>
      </c>
      <c r="I593">
        <v>213587.9456359703</v>
      </c>
      <c r="J593">
        <v>1.6383581877119844</v>
      </c>
      <c r="K593">
        <v>79401.892000000007</v>
      </c>
      <c r="L593">
        <v>112527.21911177899</v>
      </c>
      <c r="M593">
        <v>1.417185614566703</v>
      </c>
      <c r="N593">
        <v>0.60906405317339452</v>
      </c>
      <c r="O593">
        <v>0.52684255554180626</v>
      </c>
      <c r="P593">
        <v>0.86500352926233093</v>
      </c>
      <c r="Q593">
        <v>0.16604228400830179</v>
      </c>
      <c r="R593">
        <v>0.3088706383756224</v>
      </c>
      <c r="S593">
        <v>0.8339577159916981</v>
      </c>
      <c r="T593">
        <v>0.69112936162437766</v>
      </c>
      <c r="U593">
        <v>0.80633346526033889</v>
      </c>
      <c r="V593">
        <v>0.65318138251031188</v>
      </c>
    </row>
    <row r="594" spans="1:22" x14ac:dyDescent="0.25">
      <c r="A594" t="str">
        <f t="shared" si="10"/>
        <v>NémetországSzf. Szállítás</v>
      </c>
      <c r="B594" t="s">
        <v>82</v>
      </c>
      <c r="C594">
        <v>31</v>
      </c>
      <c r="D594" s="267" t="s">
        <v>176</v>
      </c>
      <c r="E594" s="3" t="s">
        <v>1</v>
      </c>
      <c r="F594" s="3" t="s">
        <v>1</v>
      </c>
      <c r="G594" s="3" t="s">
        <v>136</v>
      </c>
      <c r="H594">
        <v>65081.474223203208</v>
      </c>
      <c r="I594">
        <v>129957.9084592447</v>
      </c>
      <c r="J594">
        <v>1.996849487667435</v>
      </c>
      <c r="K594">
        <v>31248.158799999997</v>
      </c>
      <c r="L594">
        <v>64454.669768786996</v>
      </c>
      <c r="M594">
        <v>2.0626709618739842</v>
      </c>
      <c r="N594">
        <v>0.48013907449040594</v>
      </c>
      <c r="O594">
        <v>0.49596573639071934</v>
      </c>
      <c r="P594">
        <v>1.0329626617394365</v>
      </c>
      <c r="Q594">
        <v>0.69689038279322713</v>
      </c>
      <c r="R594">
        <v>0.72084687165031602</v>
      </c>
      <c r="S594">
        <v>0.30310961720677282</v>
      </c>
      <c r="T594">
        <v>0.27915312834968403</v>
      </c>
      <c r="U594">
        <v>0.26344518530957772</v>
      </c>
      <c r="V594">
        <v>0.2356702828130102</v>
      </c>
    </row>
    <row r="595" spans="1:22" x14ac:dyDescent="0.25">
      <c r="A595" t="str">
        <f t="shared" si="10"/>
        <v>NémetországVízi szállítás</v>
      </c>
      <c r="B595" t="s">
        <v>82</v>
      </c>
      <c r="C595">
        <v>32</v>
      </c>
      <c r="D595" s="267" t="s">
        <v>140</v>
      </c>
      <c r="E595" s="3" t="s">
        <v>2289</v>
      </c>
      <c r="F595" s="3" t="s">
        <v>2289</v>
      </c>
      <c r="G595" s="3" t="s">
        <v>136</v>
      </c>
      <c r="H595">
        <v>10284.286088687724</v>
      </c>
      <c r="I595">
        <v>34737.125908089809</v>
      </c>
      <c r="J595">
        <v>3.3776895750011433</v>
      </c>
      <c r="K595">
        <v>4168.2067999999999</v>
      </c>
      <c r="L595">
        <v>10507.458247313165</v>
      </c>
      <c r="M595">
        <v>2.5208581895008582</v>
      </c>
      <c r="N595">
        <v>0.40529860449767624</v>
      </c>
      <c r="O595">
        <v>0.30248496306558625</v>
      </c>
      <c r="P595">
        <v>0.74632618940418916</v>
      </c>
      <c r="Q595">
        <v>0.20656449771194893</v>
      </c>
      <c r="R595">
        <v>0.20272716246210132</v>
      </c>
      <c r="S595">
        <v>0.79343550228805093</v>
      </c>
      <c r="T595">
        <v>0.79727283753789868</v>
      </c>
      <c r="U595">
        <v>3.6586086159284374E-2</v>
      </c>
      <c r="V595">
        <v>5.7210518752826234E-2</v>
      </c>
    </row>
    <row r="596" spans="1:22" x14ac:dyDescent="0.25">
      <c r="A596" t="str">
        <f t="shared" si="10"/>
        <v>NémetországLégi szállítás</v>
      </c>
      <c r="B596" t="s">
        <v>82</v>
      </c>
      <c r="C596">
        <v>33</v>
      </c>
      <c r="D596" s="267" t="s">
        <v>141</v>
      </c>
      <c r="E596" s="3" t="s">
        <v>2289</v>
      </c>
      <c r="F596" s="3" t="s">
        <v>2289</v>
      </c>
      <c r="G596" s="3" t="s">
        <v>136</v>
      </c>
      <c r="H596">
        <v>15293.892516347853</v>
      </c>
      <c r="I596">
        <v>34282.726741429724</v>
      </c>
      <c r="J596">
        <v>2.2415958988063007</v>
      </c>
      <c r="K596">
        <v>4993.9051999999983</v>
      </c>
      <c r="L596">
        <v>8570.1840573911704</v>
      </c>
      <c r="M596">
        <v>1.7161287037229247</v>
      </c>
      <c r="N596">
        <v>0.32652937730940268</v>
      </c>
      <c r="O596">
        <v>0.24998548458615868</v>
      </c>
      <c r="P596">
        <v>0.76558344197399775</v>
      </c>
      <c r="Q596">
        <v>0.30177162362533877</v>
      </c>
      <c r="R596">
        <v>0.26387672726051747</v>
      </c>
      <c r="S596">
        <v>0.69822837637466117</v>
      </c>
      <c r="T596">
        <v>0.73612327273948264</v>
      </c>
      <c r="U596">
        <v>0.49558916115559509</v>
      </c>
      <c r="V596">
        <v>0.52982832572064542</v>
      </c>
    </row>
    <row r="597" spans="1:22" x14ac:dyDescent="0.25">
      <c r="A597" t="str">
        <f t="shared" si="10"/>
        <v>NémetországRaktározás</v>
      </c>
      <c r="B597" t="s">
        <v>82</v>
      </c>
      <c r="C597">
        <v>34</v>
      </c>
      <c r="D597" s="267" t="s">
        <v>177</v>
      </c>
      <c r="E597" s="3" t="s">
        <v>1</v>
      </c>
      <c r="F597" s="3" t="s">
        <v>1</v>
      </c>
      <c r="G597" s="3" t="s">
        <v>136</v>
      </c>
      <c r="H597">
        <v>61062.891287465085</v>
      </c>
      <c r="I597">
        <v>162198.54884633314</v>
      </c>
      <c r="J597">
        <v>2.6562539936530825</v>
      </c>
      <c r="K597">
        <v>21762.786800000005</v>
      </c>
      <c r="L597">
        <v>62122.563251017724</v>
      </c>
      <c r="M597">
        <v>2.854531628781003</v>
      </c>
      <c r="N597">
        <v>0.35639954710869454</v>
      </c>
      <c r="O597">
        <v>0.3830032000463372</v>
      </c>
      <c r="P597">
        <v>1.0746455857014012</v>
      </c>
      <c r="Q597">
        <v>0.87788547119778526</v>
      </c>
      <c r="R597">
        <v>0.88267940496036146</v>
      </c>
      <c r="S597">
        <v>0.1221145288022147</v>
      </c>
      <c r="T597">
        <v>0.1173205950396384</v>
      </c>
      <c r="U597">
        <v>7.2178422926604285E-2</v>
      </c>
      <c r="V597">
        <v>5.8562355650943886E-2</v>
      </c>
    </row>
    <row r="598" spans="1:22" x14ac:dyDescent="0.25">
      <c r="A598" t="str">
        <f t="shared" si="10"/>
        <v>NémetországPostai tev.</v>
      </c>
      <c r="B598" t="s">
        <v>82</v>
      </c>
      <c r="C598">
        <v>35</v>
      </c>
      <c r="D598" s="267" t="s">
        <v>178</v>
      </c>
      <c r="E598" s="3" t="s">
        <v>1</v>
      </c>
      <c r="F598" s="3" t="s">
        <v>1</v>
      </c>
      <c r="G598" s="3" t="s">
        <v>136</v>
      </c>
      <c r="H598">
        <v>19371.586391389112</v>
      </c>
      <c r="I598">
        <v>39298.689474758976</v>
      </c>
      <c r="J598">
        <v>2.028676881735803</v>
      </c>
      <c r="K598">
        <v>12039.125999999997</v>
      </c>
      <c r="L598">
        <v>18457.386675490958</v>
      </c>
      <c r="M598">
        <v>1.5331168288703818</v>
      </c>
      <c r="N598">
        <v>0.62148374205178791</v>
      </c>
      <c r="O598">
        <v>0.46966926689364263</v>
      </c>
      <c r="P598">
        <v>0.75572253160325686</v>
      </c>
      <c r="Q598">
        <v>0.86070757580694979</v>
      </c>
      <c r="R598">
        <v>0.8823705986930388</v>
      </c>
      <c r="S598">
        <v>0.13929242419305021</v>
      </c>
      <c r="T598">
        <v>0.11762940130696113</v>
      </c>
      <c r="U598">
        <v>0.11769089409391284</v>
      </c>
      <c r="V598">
        <v>8.3570389375337784E-2</v>
      </c>
    </row>
    <row r="599" spans="1:22" x14ac:dyDescent="0.25">
      <c r="A599" t="str">
        <f t="shared" si="10"/>
        <v>NémetországVendéglátás</v>
      </c>
      <c r="B599" t="s">
        <v>82</v>
      </c>
      <c r="C599">
        <v>36</v>
      </c>
      <c r="D599" s="267" t="s">
        <v>179</v>
      </c>
      <c r="E599" s="3" t="s">
        <v>135</v>
      </c>
      <c r="F599" s="3" t="s">
        <v>135</v>
      </c>
      <c r="G599" s="3" t="s">
        <v>136</v>
      </c>
      <c r="H599">
        <v>57882.935331522502</v>
      </c>
      <c r="I599">
        <v>111437.23681528046</v>
      </c>
      <c r="J599">
        <v>1.9252174440882714</v>
      </c>
      <c r="K599">
        <v>28289.868000000002</v>
      </c>
      <c r="L599">
        <v>52309.6875</v>
      </c>
      <c r="M599">
        <v>1.8490608545787486</v>
      </c>
      <c r="N599">
        <v>0.48874280196694875</v>
      </c>
      <c r="O599">
        <v>0.46940940923283203</v>
      </c>
      <c r="P599">
        <v>0.96044260364283762</v>
      </c>
      <c r="Q599">
        <v>9.835820097971118E-2</v>
      </c>
      <c r="R599">
        <v>0.10078938552146542</v>
      </c>
      <c r="S599">
        <v>0.90164179902028874</v>
      </c>
      <c r="T599">
        <v>0.89921061447853445</v>
      </c>
      <c r="U599">
        <v>0.83005319996800064</v>
      </c>
      <c r="V599">
        <v>0.81371553657664564</v>
      </c>
    </row>
    <row r="600" spans="1:22" x14ac:dyDescent="0.25">
      <c r="A600" t="str">
        <f t="shared" si="10"/>
        <v>NémetországKiadói tev.</v>
      </c>
      <c r="B600" t="s">
        <v>82</v>
      </c>
      <c r="C600">
        <v>37</v>
      </c>
      <c r="D600" s="267" t="s">
        <v>180</v>
      </c>
      <c r="E600" s="3" t="s">
        <v>2289</v>
      </c>
      <c r="F600" s="3" t="s">
        <v>2289</v>
      </c>
      <c r="G600" s="3" t="s">
        <v>136</v>
      </c>
      <c r="H600">
        <v>24461.546139657446</v>
      </c>
      <c r="I600">
        <v>43291.500845308517</v>
      </c>
      <c r="J600">
        <v>1.7697777809360811</v>
      </c>
      <c r="K600">
        <v>10870.772000000001</v>
      </c>
      <c r="L600">
        <v>20133.132280119135</v>
      </c>
      <c r="M600">
        <v>1.8520425485990446</v>
      </c>
      <c r="N600">
        <v>0.44440248943937899</v>
      </c>
      <c r="O600">
        <v>0.4650596973308897</v>
      </c>
      <c r="P600">
        <v>1.0464831057035033</v>
      </c>
      <c r="Q600">
        <v>0.46132938160363396</v>
      </c>
      <c r="R600">
        <v>0.55007386410555814</v>
      </c>
      <c r="S600">
        <v>0.5386706183963661</v>
      </c>
      <c r="T600">
        <v>0.4499261358944418</v>
      </c>
      <c r="U600">
        <v>0.41397573163055912</v>
      </c>
      <c r="V600">
        <v>0.30076991247339496</v>
      </c>
    </row>
    <row r="601" spans="1:22" x14ac:dyDescent="0.25">
      <c r="A601" t="str">
        <f t="shared" si="10"/>
        <v>NémetországMűsorszolgáltatás</v>
      </c>
      <c r="B601" t="s">
        <v>82</v>
      </c>
      <c r="C601">
        <v>38</v>
      </c>
      <c r="D601" s="267" t="s">
        <v>181</v>
      </c>
      <c r="E601" s="3" t="s">
        <v>2289</v>
      </c>
      <c r="F601" s="3" t="s">
        <v>2289</v>
      </c>
      <c r="G601" s="3" t="s">
        <v>136</v>
      </c>
      <c r="H601">
        <v>27663.667372426244</v>
      </c>
      <c r="I601">
        <v>42464.826496109534</v>
      </c>
      <c r="J601">
        <v>1.5350396577727921</v>
      </c>
      <c r="K601">
        <v>13090.1828</v>
      </c>
      <c r="L601">
        <v>23765.8885735269</v>
      </c>
      <c r="M601">
        <v>1.815550549341977</v>
      </c>
      <c r="N601">
        <v>0.4731904350848159</v>
      </c>
      <c r="O601">
        <v>0.55966055991549246</v>
      </c>
      <c r="P601">
        <v>1.1827385306619256</v>
      </c>
      <c r="Q601">
        <v>0.51028432291921033</v>
      </c>
      <c r="R601">
        <v>0.33721429865858021</v>
      </c>
      <c r="S601">
        <v>0.48971567708078972</v>
      </c>
      <c r="T601">
        <v>0.66278570134141979</v>
      </c>
      <c r="U601">
        <v>0.29331695750707931</v>
      </c>
      <c r="V601">
        <v>0.41512263461915305</v>
      </c>
    </row>
    <row r="602" spans="1:22" x14ac:dyDescent="0.25">
      <c r="A602" t="str">
        <f t="shared" si="10"/>
        <v>NémetországTávközlés</v>
      </c>
      <c r="B602" t="s">
        <v>82</v>
      </c>
      <c r="C602">
        <v>39</v>
      </c>
      <c r="D602" s="267" t="s">
        <v>142</v>
      </c>
      <c r="E602" s="3" t="s">
        <v>2289</v>
      </c>
      <c r="F602" s="3" t="s">
        <v>2289</v>
      </c>
      <c r="G602" s="3" t="s">
        <v>136</v>
      </c>
      <c r="H602">
        <v>50363.907918886005</v>
      </c>
      <c r="I602">
        <v>83785.026382820666</v>
      </c>
      <c r="J602">
        <v>1.6635926369685472</v>
      </c>
      <c r="K602">
        <v>28770.14</v>
      </c>
      <c r="L602">
        <v>34574.578865331569</v>
      </c>
      <c r="M602">
        <v>1.2017521939528821</v>
      </c>
      <c r="N602">
        <v>0.57124518705609539</v>
      </c>
      <c r="O602">
        <v>0.4126582082502126</v>
      </c>
      <c r="P602">
        <v>0.72238369372850442</v>
      </c>
      <c r="Q602">
        <v>0.47880617383392793</v>
      </c>
      <c r="R602">
        <v>0.55195362814415783</v>
      </c>
      <c r="S602">
        <v>0.52119382616607202</v>
      </c>
      <c r="T602">
        <v>0.44804637185584228</v>
      </c>
      <c r="U602">
        <v>0.46456430970474394</v>
      </c>
      <c r="V602">
        <v>0.39904753852900671</v>
      </c>
    </row>
    <row r="603" spans="1:22" x14ac:dyDescent="0.25">
      <c r="A603" t="str">
        <f t="shared" si="10"/>
        <v>NémetországInfotech.</v>
      </c>
      <c r="B603" t="s">
        <v>82</v>
      </c>
      <c r="C603">
        <v>40</v>
      </c>
      <c r="D603" s="267" t="s">
        <v>182</v>
      </c>
      <c r="E603" s="3" t="s">
        <v>2289</v>
      </c>
      <c r="F603" s="3" t="s">
        <v>2289</v>
      </c>
      <c r="G603" s="3" t="s">
        <v>136</v>
      </c>
      <c r="H603">
        <v>44292.161537256456</v>
      </c>
      <c r="I603">
        <v>148601.17872504034</v>
      </c>
      <c r="J603">
        <v>3.3550220528308179</v>
      </c>
      <c r="K603">
        <v>27644.2716</v>
      </c>
      <c r="L603">
        <v>90880.923281022362</v>
      </c>
      <c r="M603">
        <v>3.2875137603923106</v>
      </c>
      <c r="N603">
        <v>0.62413462428892652</v>
      </c>
      <c r="O603">
        <v>0.61157605922615932</v>
      </c>
      <c r="P603">
        <v>0.97987843555855414</v>
      </c>
      <c r="Q603">
        <v>0.51494208354886695</v>
      </c>
      <c r="R603">
        <v>0.58239333404623994</v>
      </c>
      <c r="S603">
        <v>0.48505791645113294</v>
      </c>
      <c r="T603">
        <v>0.41760666595376</v>
      </c>
      <c r="U603">
        <v>5.8652131005631061E-2</v>
      </c>
      <c r="V603">
        <v>4.8204796574210888E-2</v>
      </c>
    </row>
    <row r="604" spans="1:22" x14ac:dyDescent="0.25">
      <c r="A604" t="str">
        <f t="shared" si="10"/>
        <v>NémetországPénzügyi tev.</v>
      </c>
      <c r="B604" t="s">
        <v>82</v>
      </c>
      <c r="C604">
        <v>41</v>
      </c>
      <c r="D604" s="267" t="s">
        <v>183</v>
      </c>
      <c r="E604" s="3" t="s">
        <v>1</v>
      </c>
      <c r="F604" s="3" t="s">
        <v>2289</v>
      </c>
      <c r="G604" s="3" t="s">
        <v>0</v>
      </c>
      <c r="H604">
        <v>96933.666360741467</v>
      </c>
      <c r="I604">
        <v>193742.40596189018</v>
      </c>
      <c r="J604">
        <v>1.9987112139230572</v>
      </c>
      <c r="K604">
        <v>49424.606799999987</v>
      </c>
      <c r="L604">
        <v>88404.594359444323</v>
      </c>
      <c r="M604">
        <v>1.7886757241626523</v>
      </c>
      <c r="N604">
        <v>0.50988071178557171</v>
      </c>
      <c r="O604">
        <v>0.45629966202047589</v>
      </c>
      <c r="P604">
        <v>0.89491453878014293</v>
      </c>
      <c r="Q604">
        <v>0.63122773985175229</v>
      </c>
      <c r="R604">
        <v>0.57587167523216665</v>
      </c>
      <c r="S604">
        <v>0.36877226014824782</v>
      </c>
      <c r="T604">
        <v>0.42412832476783335</v>
      </c>
      <c r="U604">
        <v>0.28683279604499129</v>
      </c>
      <c r="V604">
        <v>0.30776648612091367</v>
      </c>
    </row>
    <row r="605" spans="1:22" x14ac:dyDescent="0.25">
      <c r="A605" t="str">
        <f t="shared" si="10"/>
        <v>NémetországBiztosítás</v>
      </c>
      <c r="B605" t="s">
        <v>82</v>
      </c>
      <c r="C605">
        <v>42</v>
      </c>
      <c r="D605" s="267" t="s">
        <v>184</v>
      </c>
      <c r="E605" s="3" t="s">
        <v>2289</v>
      </c>
      <c r="F605" s="3" t="s">
        <v>2289</v>
      </c>
      <c r="G605" s="3" t="s">
        <v>136</v>
      </c>
      <c r="H605">
        <v>47836.937559316575</v>
      </c>
      <c r="I605">
        <v>99242.127289869837</v>
      </c>
      <c r="J605">
        <v>2.0745919858856379</v>
      </c>
      <c r="K605">
        <v>18201.385199999997</v>
      </c>
      <c r="L605">
        <v>34652.974178409466</v>
      </c>
      <c r="M605">
        <v>1.9038646673116655</v>
      </c>
      <c r="N605">
        <v>0.38048809410992807</v>
      </c>
      <c r="O605">
        <v>0.34917605179092809</v>
      </c>
      <c r="P605">
        <v>0.91770559235960347</v>
      </c>
      <c r="Q605">
        <v>0.37454680930577705</v>
      </c>
      <c r="R605">
        <v>0.38602891292954178</v>
      </c>
      <c r="S605">
        <v>0.62545319069422289</v>
      </c>
      <c r="T605">
        <v>0.61397108707045833</v>
      </c>
      <c r="U605">
        <v>0.58343843786188265</v>
      </c>
      <c r="V605">
        <v>0.53165865402582102</v>
      </c>
    </row>
    <row r="606" spans="1:22" x14ac:dyDescent="0.25">
      <c r="A606" t="str">
        <f t="shared" si="10"/>
        <v>NémetországEgyéb pénzügy</v>
      </c>
      <c r="B606" t="s">
        <v>82</v>
      </c>
      <c r="C606">
        <v>43</v>
      </c>
      <c r="D606" s="267" t="s">
        <v>185</v>
      </c>
      <c r="E606" s="3" t="s">
        <v>1</v>
      </c>
      <c r="F606" s="3" t="s">
        <v>1</v>
      </c>
      <c r="G606" s="3" t="s">
        <v>136</v>
      </c>
      <c r="H606">
        <v>20357.990982364507</v>
      </c>
      <c r="I606">
        <v>43876.572390869711</v>
      </c>
      <c r="J606">
        <v>2.1552506054688116</v>
      </c>
      <c r="K606">
        <v>10241.800399999998</v>
      </c>
      <c r="L606">
        <v>19895.673962146164</v>
      </c>
      <c r="M606">
        <v>1.942595362642116</v>
      </c>
      <c r="N606">
        <v>0.50308502488640217</v>
      </c>
      <c r="O606">
        <v>0.45344640380993528</v>
      </c>
      <c r="P606">
        <v>0.90133154711238839</v>
      </c>
      <c r="Q606">
        <v>0.96994336897027078</v>
      </c>
      <c r="R606">
        <v>0.97034660873126655</v>
      </c>
      <c r="S606">
        <v>3.0056631029729188E-2</v>
      </c>
      <c r="T606">
        <v>2.9653391268733422E-2</v>
      </c>
      <c r="U606">
        <v>2.8143458262746324E-2</v>
      </c>
      <c r="V606">
        <v>2.3089563947812138E-2</v>
      </c>
    </row>
    <row r="607" spans="1:22" x14ac:dyDescent="0.25">
      <c r="A607" t="str">
        <f t="shared" si="10"/>
        <v>NémetországIngatlanügyletek</v>
      </c>
      <c r="B607" t="s">
        <v>82</v>
      </c>
      <c r="C607">
        <v>44</v>
      </c>
      <c r="D607" s="267" t="s">
        <v>143</v>
      </c>
      <c r="E607" s="3" t="s">
        <v>135</v>
      </c>
      <c r="F607" s="3" t="s">
        <v>135</v>
      </c>
      <c r="G607" s="3" t="s">
        <v>136</v>
      </c>
      <c r="H607">
        <v>265664.3023368381</v>
      </c>
      <c r="I607">
        <v>507150.894632891</v>
      </c>
      <c r="J607">
        <v>1.9089914985637397</v>
      </c>
      <c r="K607">
        <v>193824.84879999998</v>
      </c>
      <c r="L607">
        <v>387685.527</v>
      </c>
      <c r="M607">
        <v>2.0001848545231526</v>
      </c>
      <c r="N607">
        <v>0.72958559766997888</v>
      </c>
      <c r="O607">
        <v>0.76443821967549153</v>
      </c>
      <c r="P607">
        <v>1.0477704358704705</v>
      </c>
      <c r="Q607">
        <v>0.35007627290310961</v>
      </c>
      <c r="R607">
        <v>0.36513276339845685</v>
      </c>
      <c r="S607">
        <v>0.64992372709689039</v>
      </c>
      <c r="T607">
        <v>0.63486723660154309</v>
      </c>
      <c r="U607">
        <v>0.62863818667264126</v>
      </c>
      <c r="V607">
        <v>0.62094082033092335</v>
      </c>
    </row>
    <row r="608" spans="1:22" x14ac:dyDescent="0.25">
      <c r="A608" t="str">
        <f t="shared" si="10"/>
        <v>NémetországJogi tev.</v>
      </c>
      <c r="B608" t="s">
        <v>82</v>
      </c>
      <c r="C608">
        <v>45</v>
      </c>
      <c r="D608" s="267" t="s">
        <v>186</v>
      </c>
      <c r="E608" s="3" t="s">
        <v>1</v>
      </c>
      <c r="F608" s="3" t="s">
        <v>1</v>
      </c>
      <c r="G608" s="3" t="s">
        <v>136</v>
      </c>
      <c r="H608">
        <v>86804.545401927375</v>
      </c>
      <c r="I608">
        <v>176061.80964366021</v>
      </c>
      <c r="J608">
        <v>2.0282556498447026</v>
      </c>
      <c r="K608">
        <v>57773.027199999997</v>
      </c>
      <c r="L608">
        <v>103099.64514024634</v>
      </c>
      <c r="M608">
        <v>1.7845636646896417</v>
      </c>
      <c r="N608">
        <v>0.66555301836437275</v>
      </c>
      <c r="O608">
        <v>0.5855877850450053</v>
      </c>
      <c r="P608">
        <v>0.8798514451697842</v>
      </c>
      <c r="Q608">
        <v>0.89216347851575695</v>
      </c>
      <c r="R608">
        <v>0.8525612415888485</v>
      </c>
      <c r="S608">
        <v>0.10783652148424305</v>
      </c>
      <c r="T608">
        <v>0.14743875841115137</v>
      </c>
      <c r="U608">
        <v>1.3322874294624745E-2</v>
      </c>
      <c r="V608">
        <v>1.2803189829984723E-2</v>
      </c>
    </row>
    <row r="609" spans="1:22" x14ac:dyDescent="0.25">
      <c r="A609" t="str">
        <f t="shared" si="10"/>
        <v>NémetországMérnöki tev.</v>
      </c>
      <c r="B609" t="s">
        <v>82</v>
      </c>
      <c r="C609">
        <v>46</v>
      </c>
      <c r="D609" s="267" t="s">
        <v>187</v>
      </c>
      <c r="E609" s="3" t="s">
        <v>2289</v>
      </c>
      <c r="F609" s="3" t="s">
        <v>2289</v>
      </c>
      <c r="G609" s="3" t="s">
        <v>136</v>
      </c>
      <c r="H609">
        <v>39478.358151930785</v>
      </c>
      <c r="I609">
        <v>85069.501937193243</v>
      </c>
      <c r="J609">
        <v>2.1548389021095273</v>
      </c>
      <c r="K609">
        <v>26106.477599999998</v>
      </c>
      <c r="L609">
        <v>50768.732867185965</v>
      </c>
      <c r="M609">
        <v>1.9446795406510899</v>
      </c>
      <c r="N609">
        <v>0.66128579865277903</v>
      </c>
      <c r="O609">
        <v>0.59679123200543116</v>
      </c>
      <c r="P609">
        <v>0.90247096372137281</v>
      </c>
      <c r="Q609">
        <v>0.54540018362536535</v>
      </c>
      <c r="R609">
        <v>0.54382214056607714</v>
      </c>
      <c r="S609">
        <v>0.45459981637463476</v>
      </c>
      <c r="T609">
        <v>0.45617785943392286</v>
      </c>
      <c r="U609">
        <v>3.104330175754897E-2</v>
      </c>
      <c r="V609">
        <v>2.7787358034850208E-2</v>
      </c>
    </row>
    <row r="610" spans="1:22" x14ac:dyDescent="0.25">
      <c r="A610" t="str">
        <f t="shared" si="10"/>
        <v>NémetországK+F</v>
      </c>
      <c r="B610" t="s">
        <v>82</v>
      </c>
      <c r="C610">
        <v>47</v>
      </c>
      <c r="D610" s="267" t="s">
        <v>188</v>
      </c>
      <c r="E610" s="3" t="s">
        <v>1</v>
      </c>
      <c r="F610" s="3" t="s">
        <v>2289</v>
      </c>
      <c r="G610" s="3" t="s">
        <v>0</v>
      </c>
      <c r="H610">
        <v>17585.344007699416</v>
      </c>
      <c r="I610">
        <v>41462.410984908936</v>
      </c>
      <c r="J610">
        <v>2.357782194465766</v>
      </c>
      <c r="K610">
        <v>11568.09</v>
      </c>
      <c r="L610">
        <v>26773.825018853706</v>
      </c>
      <c r="M610">
        <v>2.3144551104679949</v>
      </c>
      <c r="N610">
        <v>0.65782562996408411</v>
      </c>
      <c r="O610">
        <v>0.64573729271552893</v>
      </c>
      <c r="P610">
        <v>0.98162379710073755</v>
      </c>
      <c r="Q610">
        <v>0.67572288327063135</v>
      </c>
      <c r="R610">
        <v>7.2225105027040701E-2</v>
      </c>
      <c r="S610">
        <v>0.32427711672936871</v>
      </c>
      <c r="T610">
        <v>0.92777489497295929</v>
      </c>
      <c r="U610">
        <v>0.13393942349437898</v>
      </c>
      <c r="V610">
        <v>0.15337287851046402</v>
      </c>
    </row>
    <row r="611" spans="1:22" x14ac:dyDescent="0.25">
      <c r="A611" t="str">
        <f t="shared" si="10"/>
        <v>NémetországMarketing</v>
      </c>
      <c r="B611" t="s">
        <v>82</v>
      </c>
      <c r="C611">
        <v>48</v>
      </c>
      <c r="D611" s="267" t="s">
        <v>13</v>
      </c>
      <c r="E611" s="3" t="s">
        <v>1</v>
      </c>
      <c r="F611" s="3" t="s">
        <v>1</v>
      </c>
      <c r="G611" s="3" t="s">
        <v>136</v>
      </c>
      <c r="H611">
        <v>23476.064865607023</v>
      </c>
      <c r="I611">
        <v>31712.988116101049</v>
      </c>
      <c r="J611">
        <v>1.3508647338320021</v>
      </c>
      <c r="K611">
        <v>13593.5448</v>
      </c>
      <c r="L611">
        <v>17943.385655656763</v>
      </c>
      <c r="M611">
        <v>1.3199931231812885</v>
      </c>
      <c r="N611">
        <v>0.57903847505187533</v>
      </c>
      <c r="O611">
        <v>0.56580558066512499</v>
      </c>
      <c r="P611">
        <v>0.97714677874287226</v>
      </c>
      <c r="Q611">
        <v>0.93218951840638453</v>
      </c>
      <c r="R611">
        <v>0.83704919150731205</v>
      </c>
      <c r="S611">
        <v>6.7810481593615524E-2</v>
      </c>
      <c r="T611">
        <v>0.16295080849268806</v>
      </c>
      <c r="U611">
        <v>1.373269119540572E-3</v>
      </c>
      <c r="V611">
        <v>5.203835008398292E-3</v>
      </c>
    </row>
    <row r="612" spans="1:22" x14ac:dyDescent="0.25">
      <c r="A612" t="str">
        <f t="shared" si="10"/>
        <v>NémetországEgyéb tudományos</v>
      </c>
      <c r="B612" t="s">
        <v>82</v>
      </c>
      <c r="C612">
        <v>49</v>
      </c>
      <c r="D612" s="267" t="s">
        <v>189</v>
      </c>
      <c r="E612" s="3" t="s">
        <v>1</v>
      </c>
      <c r="F612" s="3" t="s">
        <v>2289</v>
      </c>
      <c r="G612" s="3" t="s">
        <v>0</v>
      </c>
      <c r="H612">
        <v>16631.265120132353</v>
      </c>
      <c r="I612">
        <v>30694.681146167546</v>
      </c>
      <c r="J612">
        <v>1.8456010967566894</v>
      </c>
      <c r="K612">
        <v>8720.6311999999998</v>
      </c>
      <c r="L612">
        <v>16681.894318057195</v>
      </c>
      <c r="M612">
        <v>1.9129228074748987</v>
      </c>
      <c r="N612">
        <v>0.52435164354656139</v>
      </c>
      <c r="O612">
        <v>0.54347833875902796</v>
      </c>
      <c r="P612">
        <v>1.0364768480233975</v>
      </c>
      <c r="Q612">
        <v>0.67828536387504135</v>
      </c>
      <c r="R612">
        <v>0.57891815821084003</v>
      </c>
      <c r="S612">
        <v>0.32171463612495865</v>
      </c>
      <c r="T612">
        <v>0.42108184178915997</v>
      </c>
      <c r="U612">
        <v>0.30378323637730542</v>
      </c>
      <c r="V612">
        <v>0.27748287758960605</v>
      </c>
    </row>
    <row r="613" spans="1:22" x14ac:dyDescent="0.25">
      <c r="A613" t="str">
        <f t="shared" si="10"/>
        <v>NémetországAminisztratív</v>
      </c>
      <c r="B613" t="s">
        <v>82</v>
      </c>
      <c r="C613">
        <v>50</v>
      </c>
      <c r="D613" s="267" t="s">
        <v>190</v>
      </c>
      <c r="E613" s="3" t="s">
        <v>1</v>
      </c>
      <c r="F613" s="3" t="s">
        <v>1</v>
      </c>
      <c r="G613" s="3" t="s">
        <v>136</v>
      </c>
      <c r="H613">
        <v>121501.42694029829</v>
      </c>
      <c r="I613">
        <v>278417.73140824336</v>
      </c>
      <c r="J613">
        <v>2.2914770502658248</v>
      </c>
      <c r="K613">
        <v>71051.624399999986</v>
      </c>
      <c r="L613">
        <v>170264.54549999998</v>
      </c>
      <c r="M613">
        <v>2.3963497940801477</v>
      </c>
      <c r="N613">
        <v>0.58478016422730872</v>
      </c>
      <c r="O613">
        <v>0.61154346973088947</v>
      </c>
      <c r="P613">
        <v>1.045766438639286</v>
      </c>
      <c r="Q613">
        <v>0.87953398334914334</v>
      </c>
      <c r="R613">
        <v>0.81205936213470531</v>
      </c>
      <c r="S613">
        <v>0.12046601665085657</v>
      </c>
      <c r="T613">
        <v>0.18794063786529477</v>
      </c>
      <c r="U613">
        <v>7.5299558358291122E-2</v>
      </c>
      <c r="V613">
        <v>0.11199259364608195</v>
      </c>
    </row>
    <row r="614" spans="1:22" x14ac:dyDescent="0.25">
      <c r="A614" t="str">
        <f t="shared" si="10"/>
        <v>NémetországKözigazgatás és védelem</v>
      </c>
      <c r="B614" t="s">
        <v>82</v>
      </c>
      <c r="C614">
        <v>51</v>
      </c>
      <c r="D614" s="267" t="s">
        <v>201</v>
      </c>
      <c r="E614" s="3" t="s">
        <v>135</v>
      </c>
      <c r="F614" s="3" t="s">
        <v>135</v>
      </c>
      <c r="G614" s="3" t="s">
        <v>136</v>
      </c>
      <c r="H614">
        <v>157199.4905559996</v>
      </c>
      <c r="I614">
        <v>326446.99215003074</v>
      </c>
      <c r="J614">
        <v>2.0766415399656761</v>
      </c>
      <c r="K614">
        <v>114944.79079999999</v>
      </c>
      <c r="L614">
        <v>214571.34899999999</v>
      </c>
      <c r="M614">
        <v>1.8667339990495682</v>
      </c>
      <c r="N614">
        <v>0.73120332892588413</v>
      </c>
      <c r="O614">
        <v>0.65729308022352928</v>
      </c>
      <c r="P614">
        <v>0.89891970430314261</v>
      </c>
      <c r="Q614">
        <v>9.6718665493801759E-2</v>
      </c>
      <c r="R614">
        <v>0.19122611038951537</v>
      </c>
      <c r="S614">
        <v>0.90328133450619819</v>
      </c>
      <c r="T614">
        <v>0.80877388961048469</v>
      </c>
      <c r="U614">
        <v>0.88818957623340744</v>
      </c>
      <c r="V614">
        <v>0.79145421441885655</v>
      </c>
    </row>
    <row r="615" spans="1:22" x14ac:dyDescent="0.25">
      <c r="A615" t="str">
        <f t="shared" si="10"/>
        <v>NémetországOktatás</v>
      </c>
      <c r="B615" t="s">
        <v>82</v>
      </c>
      <c r="C615">
        <v>52</v>
      </c>
      <c r="D615" s="267" t="s">
        <v>144</v>
      </c>
      <c r="E615" s="3" t="s">
        <v>135</v>
      </c>
      <c r="F615" s="3" t="s">
        <v>135</v>
      </c>
      <c r="G615" s="3" t="s">
        <v>136</v>
      </c>
      <c r="H615">
        <v>92650.93418227887</v>
      </c>
      <c r="I615">
        <v>205736.82467096995</v>
      </c>
      <c r="J615">
        <v>2.2205585565517238</v>
      </c>
      <c r="K615">
        <v>76333.69279999999</v>
      </c>
      <c r="L615">
        <v>157949.3505</v>
      </c>
      <c r="M615">
        <v>2.0691957208704572</v>
      </c>
      <c r="N615">
        <v>0.82388476137567279</v>
      </c>
      <c r="O615">
        <v>0.76772522737533577</v>
      </c>
      <c r="P615">
        <v>0.93183569276537503</v>
      </c>
      <c r="Q615">
        <v>0.10497205090056649</v>
      </c>
      <c r="R615">
        <v>0.10870790494310764</v>
      </c>
      <c r="S615">
        <v>0.89502794909943351</v>
      </c>
      <c r="T615">
        <v>0.89129209505689233</v>
      </c>
      <c r="U615">
        <v>0.89391659162163783</v>
      </c>
      <c r="V615">
        <v>0.82650030139062858</v>
      </c>
    </row>
    <row r="616" spans="1:22" x14ac:dyDescent="0.25">
      <c r="A616" t="str">
        <f t="shared" si="10"/>
        <v>NémetországEgészségügy</v>
      </c>
      <c r="B616" t="s">
        <v>82</v>
      </c>
      <c r="C616">
        <v>53</v>
      </c>
      <c r="D616" s="267" t="s">
        <v>191</v>
      </c>
      <c r="E616" s="3" t="s">
        <v>135</v>
      </c>
      <c r="F616" s="3" t="s">
        <v>135</v>
      </c>
      <c r="G616" s="3" t="s">
        <v>136</v>
      </c>
      <c r="H616">
        <v>162103.80662196496</v>
      </c>
      <c r="I616">
        <v>381918.5095288856</v>
      </c>
      <c r="J616">
        <v>2.3560119745956407</v>
      </c>
      <c r="K616">
        <v>109577.7512</v>
      </c>
      <c r="L616">
        <v>263021.74400000001</v>
      </c>
      <c r="M616">
        <v>2.4003206957581731</v>
      </c>
      <c r="N616">
        <v>0.67597272071186687</v>
      </c>
      <c r="O616">
        <v>0.68868551127424982</v>
      </c>
      <c r="P616">
        <v>1.0188066621223932</v>
      </c>
      <c r="Q616">
        <v>4.6464559651074322E-2</v>
      </c>
      <c r="R616">
        <v>3.9701325933777502E-2</v>
      </c>
      <c r="S616">
        <v>0.95353544034892568</v>
      </c>
      <c r="T616">
        <v>0.96029867406622271</v>
      </c>
      <c r="U616">
        <v>0.95295414162094805</v>
      </c>
      <c r="V616">
        <v>0.94777081583244216</v>
      </c>
    </row>
    <row r="617" spans="1:22" x14ac:dyDescent="0.25">
      <c r="A617" t="str">
        <f t="shared" si="10"/>
        <v>NémetországEgyéb szolgáltatás</v>
      </c>
      <c r="B617" t="s">
        <v>82</v>
      </c>
      <c r="C617">
        <v>54</v>
      </c>
      <c r="D617" s="267" t="s">
        <v>192</v>
      </c>
      <c r="E617" s="3" t="s">
        <v>135</v>
      </c>
      <c r="F617" s="3" t="s">
        <v>135</v>
      </c>
      <c r="G617" s="3" t="s">
        <v>136</v>
      </c>
      <c r="H617">
        <v>105516.68185833393</v>
      </c>
      <c r="I617">
        <v>195188.53518803671</v>
      </c>
      <c r="J617">
        <v>1.8498357961075356</v>
      </c>
      <c r="K617">
        <v>70156.655999999988</v>
      </c>
      <c r="L617">
        <v>132188.40700000001</v>
      </c>
      <c r="M617">
        <v>1.8841891067327956</v>
      </c>
      <c r="N617">
        <v>0.66488686683866627</v>
      </c>
      <c r="O617">
        <v>0.67723448445706635</v>
      </c>
      <c r="P617">
        <v>1.0185710054360213</v>
      </c>
      <c r="Q617">
        <v>0.28796247990309387</v>
      </c>
      <c r="R617">
        <v>0.26237700771375855</v>
      </c>
      <c r="S617">
        <v>0.71203752009690602</v>
      </c>
      <c r="T617">
        <v>0.73762299228624151</v>
      </c>
      <c r="U617">
        <v>0.69183075559732299</v>
      </c>
      <c r="V617">
        <v>0.71580522357864806</v>
      </c>
    </row>
    <row r="618" spans="1:22" x14ac:dyDescent="0.25">
      <c r="A618" t="str">
        <f t="shared" si="10"/>
        <v>NémetországHáztartási</v>
      </c>
      <c r="B618" t="s">
        <v>82</v>
      </c>
      <c r="C618">
        <v>55</v>
      </c>
      <c r="D618" s="267" t="s">
        <v>193</v>
      </c>
      <c r="E618" s="3" t="s">
        <v>135</v>
      </c>
      <c r="F618" s="3" t="s">
        <v>135</v>
      </c>
      <c r="G618" s="3" t="s">
        <v>136</v>
      </c>
      <c r="H618">
        <v>5452.0871999999999</v>
      </c>
      <c r="I618">
        <v>9956.7790000000005</v>
      </c>
      <c r="J618">
        <v>1.8262325298098681</v>
      </c>
      <c r="K618">
        <v>5451.0871999999999</v>
      </c>
      <c r="L618">
        <v>9955.7790000000005</v>
      </c>
      <c r="M618">
        <v>1.8263841018723752</v>
      </c>
      <c r="N618">
        <v>0.99981658400474593</v>
      </c>
      <c r="O618">
        <v>0.99989956591383622</v>
      </c>
      <c r="P618">
        <v>1.0000829971320919</v>
      </c>
      <c r="Q618">
        <v>2.5675679670489148E-4</v>
      </c>
      <c r="R618">
        <v>2.1894192167076456E-4</v>
      </c>
      <c r="S618">
        <v>0.99974324320329511</v>
      </c>
      <c r="T618">
        <v>0.9997810580783294</v>
      </c>
      <c r="U618">
        <v>0.99973732858624342</v>
      </c>
      <c r="V618">
        <v>0.99975984862724254</v>
      </c>
    </row>
    <row r="619" spans="1:22" x14ac:dyDescent="0.25">
      <c r="A619" t="str">
        <f t="shared" si="10"/>
        <v>NémetországTerületen kívüli</v>
      </c>
      <c r="B619" t="s">
        <v>82</v>
      </c>
      <c r="C619">
        <v>56</v>
      </c>
      <c r="D619" s="267" t="s">
        <v>194</v>
      </c>
      <c r="E619" s="3">
        <v>55</v>
      </c>
      <c r="F619" s="3">
        <v>0</v>
      </c>
      <c r="G619" s="3" t="s">
        <v>0</v>
      </c>
      <c r="H619">
        <v>2</v>
      </c>
      <c r="I619">
        <v>2</v>
      </c>
      <c r="J619">
        <v>1</v>
      </c>
      <c r="K619">
        <v>1</v>
      </c>
      <c r="L619">
        <v>1</v>
      </c>
      <c r="M619">
        <v>1</v>
      </c>
      <c r="N619">
        <v>0.5</v>
      </c>
      <c r="O619">
        <v>0.5</v>
      </c>
      <c r="P619">
        <v>1</v>
      </c>
      <c r="Q619">
        <v>1</v>
      </c>
      <c r="R619">
        <v>1</v>
      </c>
      <c r="S619">
        <v>0</v>
      </c>
      <c r="T619">
        <v>0</v>
      </c>
      <c r="U619">
        <v>0</v>
      </c>
      <c r="V619">
        <v>0</v>
      </c>
    </row>
    <row r="620" spans="1:22" x14ac:dyDescent="0.25">
      <c r="A620" t="str">
        <f>CONCATENATE(B620,D620)</f>
        <v>DániaNövényterm.</v>
      </c>
      <c r="B620" t="s">
        <v>83</v>
      </c>
      <c r="C620">
        <v>1</v>
      </c>
      <c r="D620" s="267" t="s">
        <v>147</v>
      </c>
      <c r="E620" s="3" t="s">
        <v>1</v>
      </c>
      <c r="F620" s="3" t="s">
        <v>2289</v>
      </c>
      <c r="G620" s="3" t="s">
        <v>0</v>
      </c>
      <c r="H620">
        <v>7414.8828147029699</v>
      </c>
      <c r="I620">
        <v>13352.774591813635</v>
      </c>
      <c r="J620">
        <v>1.8008072312803678</v>
      </c>
      <c r="K620">
        <v>3146.5727879999977</v>
      </c>
      <c r="L620">
        <v>4090.275370999997</v>
      </c>
      <c r="M620">
        <v>1.2999144296292695</v>
      </c>
      <c r="N620">
        <v>0.42435907169843051</v>
      </c>
      <c r="O620">
        <v>0.30632400351517031</v>
      </c>
      <c r="P620">
        <v>0.72185096053009212</v>
      </c>
      <c r="Q620">
        <v>0.61758348304945043</v>
      </c>
      <c r="R620">
        <v>0.54199500749484864</v>
      </c>
      <c r="S620">
        <v>0.38241651695054962</v>
      </c>
      <c r="T620">
        <v>0.45800499250515136</v>
      </c>
      <c r="U620">
        <v>0.12939486162442612</v>
      </c>
      <c r="V620">
        <v>0.10125430607234741</v>
      </c>
    </row>
    <row r="621" spans="1:22" x14ac:dyDescent="0.25">
      <c r="A621" t="str">
        <f t="shared" ref="A621:A675" si="11">CONCATENATE(B621,D621)</f>
        <v>DániaErdőgazd.</v>
      </c>
      <c r="B621" t="s">
        <v>83</v>
      </c>
      <c r="C621">
        <v>2</v>
      </c>
      <c r="D621" s="267" t="s">
        <v>148</v>
      </c>
      <c r="E621" s="3" t="s">
        <v>1</v>
      </c>
      <c r="F621" s="3" t="s">
        <v>2289</v>
      </c>
      <c r="G621" s="3" t="s">
        <v>0</v>
      </c>
      <c r="H621">
        <v>353.27284139612857</v>
      </c>
      <c r="I621">
        <v>1021.631990062984</v>
      </c>
      <c r="J621">
        <v>2.8919063974052204</v>
      </c>
      <c r="K621">
        <v>119.37073199999998</v>
      </c>
      <c r="L621">
        <v>342.62592000000001</v>
      </c>
      <c r="M621">
        <v>2.8702673951936566</v>
      </c>
      <c r="N621">
        <v>0.33789954395658828</v>
      </c>
      <c r="O621">
        <v>0.3353711740945749</v>
      </c>
      <c r="P621">
        <v>0.99251739190764277</v>
      </c>
      <c r="Q621">
        <v>0.62691067160762426</v>
      </c>
      <c r="R621">
        <v>0.59474259682346264</v>
      </c>
      <c r="S621">
        <v>0.37308932839237574</v>
      </c>
      <c r="T621">
        <v>0.40525740317653741</v>
      </c>
      <c r="U621">
        <v>0.16056231453682787</v>
      </c>
      <c r="V621">
        <v>0.12910649267978866</v>
      </c>
    </row>
    <row r="622" spans="1:22" x14ac:dyDescent="0.25">
      <c r="A622" t="str">
        <f t="shared" si="11"/>
        <v>DániaHalászat</v>
      </c>
      <c r="B622" t="s">
        <v>83</v>
      </c>
      <c r="C622">
        <v>3</v>
      </c>
      <c r="D622" s="267" t="s">
        <v>149</v>
      </c>
      <c r="E622" s="3" t="s">
        <v>2289</v>
      </c>
      <c r="F622" s="3" t="s">
        <v>2289</v>
      </c>
      <c r="G622" s="3" t="s">
        <v>136</v>
      </c>
      <c r="H622">
        <v>572.28462902071635</v>
      </c>
      <c r="I622">
        <v>779.11706968708575</v>
      </c>
      <c r="J622">
        <v>1.3614153345692641</v>
      </c>
      <c r="K622">
        <v>277.08403800000008</v>
      </c>
      <c r="L622">
        <v>301.04683700000004</v>
      </c>
      <c r="M622">
        <v>1.0864820621677238</v>
      </c>
      <c r="N622">
        <v>0.48417172845292306</v>
      </c>
      <c r="O622">
        <v>0.38639486761714575</v>
      </c>
      <c r="P622">
        <v>0.79805334535288897</v>
      </c>
      <c r="Q622">
        <v>0.59404823093756964</v>
      </c>
      <c r="R622">
        <v>0.42544131560852005</v>
      </c>
      <c r="S622">
        <v>0.40595176906243047</v>
      </c>
      <c r="T622">
        <v>0.57455868439148006</v>
      </c>
      <c r="U622">
        <v>2.706866070325244E-2</v>
      </c>
      <c r="V622">
        <v>2.5546668821046236E-2</v>
      </c>
    </row>
    <row r="623" spans="1:22" x14ac:dyDescent="0.25">
      <c r="A623" t="str">
        <f t="shared" si="11"/>
        <v>DániaBányászat</v>
      </c>
      <c r="B623" t="s">
        <v>83</v>
      </c>
      <c r="C623">
        <v>4</v>
      </c>
      <c r="D623" s="267" t="s">
        <v>150</v>
      </c>
      <c r="E623" s="3" t="s">
        <v>2289</v>
      </c>
      <c r="F623" s="3" t="s">
        <v>1</v>
      </c>
      <c r="G623" s="3" t="s">
        <v>0</v>
      </c>
      <c r="H623">
        <v>4722.7131654264012</v>
      </c>
      <c r="I623">
        <v>8832.7891281283682</v>
      </c>
      <c r="J623">
        <v>1.8702785493708634</v>
      </c>
      <c r="K623">
        <v>4259.6242080000002</v>
      </c>
      <c r="L623">
        <v>7709.2616509999998</v>
      </c>
      <c r="M623">
        <v>1.8098454874308478</v>
      </c>
      <c r="N623">
        <v>0.90194429743975568</v>
      </c>
      <c r="O623">
        <v>0.87280037360447671</v>
      </c>
      <c r="P623">
        <v>0.96768766772182446</v>
      </c>
      <c r="Q623">
        <v>0.56972404275305888</v>
      </c>
      <c r="R623">
        <v>0.73767414862075209</v>
      </c>
      <c r="S623">
        <v>0.43027595724694101</v>
      </c>
      <c r="T623">
        <v>0.26232585137924797</v>
      </c>
      <c r="U623">
        <v>5.4936714231830157E-2</v>
      </c>
      <c r="V623">
        <v>3.5234991262960799E-2</v>
      </c>
    </row>
    <row r="624" spans="1:22" x14ac:dyDescent="0.25">
      <c r="A624" t="str">
        <f t="shared" si="11"/>
        <v>DániaÉlelmiszergy.</v>
      </c>
      <c r="B624" t="s">
        <v>83</v>
      </c>
      <c r="C624">
        <v>5</v>
      </c>
      <c r="D624" s="267" t="s">
        <v>151</v>
      </c>
      <c r="E624" s="3" t="s">
        <v>2289</v>
      </c>
      <c r="F624" s="3" t="s">
        <v>2289</v>
      </c>
      <c r="G624" s="3" t="s">
        <v>136</v>
      </c>
      <c r="H624">
        <v>14519.922619970479</v>
      </c>
      <c r="I624">
        <v>26373.273408752233</v>
      </c>
      <c r="J624">
        <v>1.8163508235559629</v>
      </c>
      <c r="K624">
        <v>3779.4113879999968</v>
      </c>
      <c r="L624">
        <v>5123.1497590000054</v>
      </c>
      <c r="M624">
        <v>1.3555417055858248</v>
      </c>
      <c r="N624">
        <v>0.26029142764175978</v>
      </c>
      <c r="O624">
        <v>0.19425536146377026</v>
      </c>
      <c r="P624">
        <v>0.74629949677453367</v>
      </c>
      <c r="Q624">
        <v>0.33918696910577401</v>
      </c>
      <c r="R624">
        <v>0.36336430214642162</v>
      </c>
      <c r="S624">
        <v>0.66081303089422605</v>
      </c>
      <c r="T624">
        <v>0.63663569785357832</v>
      </c>
      <c r="U624">
        <v>0.21688215763551361</v>
      </c>
      <c r="V624">
        <v>0.2010479101302336</v>
      </c>
    </row>
    <row r="625" spans="1:22" x14ac:dyDescent="0.25">
      <c r="A625" t="str">
        <f t="shared" si="11"/>
        <v>DániaTextilgy.</v>
      </c>
      <c r="B625" t="s">
        <v>83</v>
      </c>
      <c r="C625">
        <v>6</v>
      </c>
      <c r="D625" s="267" t="s">
        <v>152</v>
      </c>
      <c r="E625" s="3" t="s">
        <v>2289</v>
      </c>
      <c r="F625" s="3" t="s">
        <v>2289</v>
      </c>
      <c r="G625" s="3" t="s">
        <v>136</v>
      </c>
      <c r="H625">
        <v>1910.6762769725656</v>
      </c>
      <c r="I625">
        <v>1921.3818650761928</v>
      </c>
      <c r="J625">
        <v>1.0056030360729604</v>
      </c>
      <c r="K625">
        <v>632.59042799999918</v>
      </c>
      <c r="L625">
        <v>471.64599299999946</v>
      </c>
      <c r="M625">
        <v>0.74557876964904068</v>
      </c>
      <c r="N625">
        <v>0.33108195020996861</v>
      </c>
      <c r="O625">
        <v>0.245472283033803</v>
      </c>
      <c r="P625">
        <v>0.74142454119932277</v>
      </c>
      <c r="Q625">
        <v>0.24392158819673249</v>
      </c>
      <c r="R625">
        <v>0.21580330478170132</v>
      </c>
      <c r="S625">
        <v>0.75607841180326729</v>
      </c>
      <c r="T625">
        <v>0.78419669521829871</v>
      </c>
      <c r="U625">
        <v>0.29378744360054859</v>
      </c>
      <c r="V625">
        <v>0.39119652521918019</v>
      </c>
    </row>
    <row r="626" spans="1:22" x14ac:dyDescent="0.25">
      <c r="A626" t="str">
        <f t="shared" si="11"/>
        <v>DániaFafeldolg.</v>
      </c>
      <c r="B626" t="s">
        <v>83</v>
      </c>
      <c r="C626">
        <v>7</v>
      </c>
      <c r="D626" s="267" t="s">
        <v>153</v>
      </c>
      <c r="E626" s="3" t="s">
        <v>1</v>
      </c>
      <c r="F626" s="3" t="s">
        <v>1</v>
      </c>
      <c r="G626" s="3" t="s">
        <v>136</v>
      </c>
      <c r="H626">
        <v>1704.817549277016</v>
      </c>
      <c r="I626">
        <v>2050.5804280801599</v>
      </c>
      <c r="J626">
        <v>1.2028151803984983</v>
      </c>
      <c r="K626">
        <v>666.83816400000069</v>
      </c>
      <c r="L626">
        <v>722.19119699999999</v>
      </c>
      <c r="M626">
        <v>1.0830081959736175</v>
      </c>
      <c r="N626">
        <v>0.39114928414644451</v>
      </c>
      <c r="O626">
        <v>0.35218867161243023</v>
      </c>
      <c r="P626">
        <v>0.90039451914367408</v>
      </c>
      <c r="Q626">
        <v>0.70164493998847965</v>
      </c>
      <c r="R626">
        <v>0.7007857093201364</v>
      </c>
      <c r="S626">
        <v>0.29835506001152046</v>
      </c>
      <c r="T626">
        <v>0.29921429067986383</v>
      </c>
      <c r="U626">
        <v>3.8970776943866373E-2</v>
      </c>
      <c r="V626">
        <v>6.417516614652459E-2</v>
      </c>
    </row>
    <row r="627" spans="1:22" x14ac:dyDescent="0.25">
      <c r="A627" t="str">
        <f t="shared" si="11"/>
        <v>DániaPapírgy.</v>
      </c>
      <c r="B627" t="s">
        <v>83</v>
      </c>
      <c r="C627">
        <v>8</v>
      </c>
      <c r="D627" s="267" t="s">
        <v>154</v>
      </c>
      <c r="E627" s="3" t="s">
        <v>1</v>
      </c>
      <c r="F627" s="3" t="s">
        <v>1</v>
      </c>
      <c r="G627" s="3" t="s">
        <v>136</v>
      </c>
      <c r="H627">
        <v>1368.4204150501191</v>
      </c>
      <c r="I627">
        <v>1711.1666333681237</v>
      </c>
      <c r="J627">
        <v>1.2504685070088284</v>
      </c>
      <c r="K627">
        <v>516.6941039999997</v>
      </c>
      <c r="L627">
        <v>510.90521300000012</v>
      </c>
      <c r="M627">
        <v>0.98879628980631917</v>
      </c>
      <c r="N627">
        <v>0.37758432884902227</v>
      </c>
      <c r="O627">
        <v>0.29857128057387089</v>
      </c>
      <c r="P627">
        <v>0.79074065781277469</v>
      </c>
      <c r="Q627">
        <v>0.69417869506751639</v>
      </c>
      <c r="R627">
        <v>0.6205058732816211</v>
      </c>
      <c r="S627">
        <v>0.30582130493248366</v>
      </c>
      <c r="T627">
        <v>0.3794941267183789</v>
      </c>
      <c r="U627">
        <v>6.6249104153683028E-2</v>
      </c>
      <c r="V627">
        <v>6.6535011655811105E-2</v>
      </c>
    </row>
    <row r="628" spans="1:22" x14ac:dyDescent="0.25">
      <c r="A628" t="str">
        <f t="shared" si="11"/>
        <v>DániaNyomdai tev.</v>
      </c>
      <c r="B628" t="s">
        <v>83</v>
      </c>
      <c r="C628">
        <v>9</v>
      </c>
      <c r="D628" s="267" t="s">
        <v>155</v>
      </c>
      <c r="E628" s="3" t="s">
        <v>1</v>
      </c>
      <c r="F628" s="3" t="s">
        <v>1</v>
      </c>
      <c r="G628" s="3" t="s">
        <v>136</v>
      </c>
      <c r="H628">
        <v>1885.6108948841425</v>
      </c>
      <c r="I628">
        <v>1512.5506996407212</v>
      </c>
      <c r="J628">
        <v>0.80215420039438035</v>
      </c>
      <c r="K628">
        <v>848.74824000000001</v>
      </c>
      <c r="L628">
        <v>558.7300809999997</v>
      </c>
      <c r="M628">
        <v>0.65829895682611339</v>
      </c>
      <c r="N628">
        <v>0.45011844294214776</v>
      </c>
      <c r="O628">
        <v>0.36939593570828128</v>
      </c>
      <c r="P628">
        <v>0.82066385303780698</v>
      </c>
      <c r="Q628">
        <v>0.66447344930732022</v>
      </c>
      <c r="R628">
        <v>0.70011313216379334</v>
      </c>
      <c r="S628">
        <v>0.33552655069267978</v>
      </c>
      <c r="T628">
        <v>0.29988686783620672</v>
      </c>
      <c r="U628">
        <v>0.16344441781866248</v>
      </c>
      <c r="V628">
        <v>0.15945993408907302</v>
      </c>
    </row>
    <row r="629" spans="1:22" x14ac:dyDescent="0.25">
      <c r="A629" t="str">
        <f t="shared" si="11"/>
        <v>DániaKokszgy.</v>
      </c>
      <c r="B629" t="s">
        <v>83</v>
      </c>
      <c r="C629">
        <v>10</v>
      </c>
      <c r="D629" s="267" t="s">
        <v>156</v>
      </c>
      <c r="E629" s="3" t="s">
        <v>2289</v>
      </c>
      <c r="F629" s="3" t="s">
        <v>2289</v>
      </c>
      <c r="G629" s="3" t="s">
        <v>136</v>
      </c>
      <c r="H629">
        <v>2339.6415709211778</v>
      </c>
      <c r="I629">
        <v>6588.0539542515071</v>
      </c>
      <c r="J629">
        <v>2.8158389883872763</v>
      </c>
      <c r="K629">
        <v>67.750955999998197</v>
      </c>
      <c r="L629">
        <v>9.526718019496462</v>
      </c>
      <c r="M629">
        <v>0.14061377996639216</v>
      </c>
      <c r="N629">
        <v>2.8957835611256848E-2</v>
      </c>
      <c r="O629">
        <v>1.4460595018880393E-3</v>
      </c>
      <c r="P629">
        <v>4.9936725979821128E-2</v>
      </c>
      <c r="Q629">
        <v>0.53045008876452371</v>
      </c>
      <c r="R629">
        <v>0.53379085708359952</v>
      </c>
      <c r="S629">
        <v>0.4695499112354764</v>
      </c>
      <c r="T629">
        <v>0.46620914291640048</v>
      </c>
      <c r="U629">
        <v>0.13887413910419771</v>
      </c>
      <c r="V629">
        <v>9.6924969670680261E-2</v>
      </c>
    </row>
    <row r="630" spans="1:22" x14ac:dyDescent="0.25">
      <c r="A630" t="str">
        <f t="shared" si="11"/>
        <v>DániaVegyi a. gy.</v>
      </c>
      <c r="B630" t="s">
        <v>83</v>
      </c>
      <c r="C630">
        <v>11</v>
      </c>
      <c r="D630" s="267" t="s">
        <v>157</v>
      </c>
      <c r="E630" s="3" t="s">
        <v>2289</v>
      </c>
      <c r="F630" s="3" t="s">
        <v>2289</v>
      </c>
      <c r="G630" s="3" t="s">
        <v>136</v>
      </c>
      <c r="H630">
        <v>2977.9398770357648</v>
      </c>
      <c r="I630">
        <v>7020.6193020272913</v>
      </c>
      <c r="J630">
        <v>2.3575423252048999</v>
      </c>
      <c r="K630">
        <v>1145.1896940000006</v>
      </c>
      <c r="L630">
        <v>2913.7479280000007</v>
      </c>
      <c r="M630">
        <v>2.5443364913830591</v>
      </c>
      <c r="N630">
        <v>0.3845576946771404</v>
      </c>
      <c r="O630">
        <v>0.41502719384864234</v>
      </c>
      <c r="P630">
        <v>1.0792325822451243</v>
      </c>
      <c r="Q630">
        <v>0.55164543945619604</v>
      </c>
      <c r="R630">
        <v>0.42540977716744133</v>
      </c>
      <c r="S630">
        <v>0.44835456054380401</v>
      </c>
      <c r="T630">
        <v>0.57459022283255856</v>
      </c>
      <c r="U630">
        <v>5.6257816398867885E-2</v>
      </c>
      <c r="V630">
        <v>4.7347603526897583E-2</v>
      </c>
    </row>
    <row r="631" spans="1:22" x14ac:dyDescent="0.25">
      <c r="A631" t="str">
        <f t="shared" si="11"/>
        <v>DániaGyógyszergy.</v>
      </c>
      <c r="B631" t="s">
        <v>83</v>
      </c>
      <c r="C631">
        <v>12</v>
      </c>
      <c r="D631" s="267" t="s">
        <v>158</v>
      </c>
      <c r="E631" s="3" t="s">
        <v>2289</v>
      </c>
      <c r="F631" s="3" t="s">
        <v>2289</v>
      </c>
      <c r="G631" s="3" t="s">
        <v>136</v>
      </c>
      <c r="H631">
        <v>3837.2354649279005</v>
      </c>
      <c r="I631">
        <v>14379.581618108125</v>
      </c>
      <c r="J631">
        <v>3.7473805685203914</v>
      </c>
      <c r="K631">
        <v>2135.0237160000001</v>
      </c>
      <c r="L631">
        <v>8913.4489990000002</v>
      </c>
      <c r="M631">
        <v>4.1748711886439764</v>
      </c>
      <c r="N631">
        <v>0.55639632634327174</v>
      </c>
      <c r="O631">
        <v>0.61986845206785046</v>
      </c>
      <c r="P631">
        <v>1.1140771833303214</v>
      </c>
      <c r="Q631">
        <v>7.7959192843678748E-2</v>
      </c>
      <c r="R631">
        <v>0.19411320351618797</v>
      </c>
      <c r="S631">
        <v>0.92204080715632131</v>
      </c>
      <c r="T631">
        <v>0.80588679648381212</v>
      </c>
      <c r="U631">
        <v>4.0621415127365966E-2</v>
      </c>
      <c r="V631">
        <v>6.4647327773717553E-2</v>
      </c>
    </row>
    <row r="632" spans="1:22" x14ac:dyDescent="0.25">
      <c r="A632" t="str">
        <f t="shared" si="11"/>
        <v>DániaGumigy.</v>
      </c>
      <c r="B632" t="s">
        <v>83</v>
      </c>
      <c r="C632">
        <v>13</v>
      </c>
      <c r="D632" s="267" t="s">
        <v>159</v>
      </c>
      <c r="E632" s="3" t="s">
        <v>2289</v>
      </c>
      <c r="F632" s="3" t="s">
        <v>2289</v>
      </c>
      <c r="G632" s="3" t="s">
        <v>136</v>
      </c>
      <c r="H632">
        <v>2623.0539178134645</v>
      </c>
      <c r="I632">
        <v>3998.3730763273015</v>
      </c>
      <c r="J632">
        <v>1.5243198201813102</v>
      </c>
      <c r="K632">
        <v>1188.9920519999998</v>
      </c>
      <c r="L632">
        <v>1292.3421420000009</v>
      </c>
      <c r="M632">
        <v>1.0869224397473105</v>
      </c>
      <c r="N632">
        <v>0.45328540291353386</v>
      </c>
      <c r="O632">
        <v>0.32321699784630387</v>
      </c>
      <c r="P632">
        <v>0.71305406211803135</v>
      </c>
      <c r="Q632">
        <v>0.56159494536975452</v>
      </c>
      <c r="R632">
        <v>0.51995825876959501</v>
      </c>
      <c r="S632">
        <v>0.43840505463024548</v>
      </c>
      <c r="T632">
        <v>0.48004174123040488</v>
      </c>
      <c r="U632">
        <v>4.0922056163579863E-2</v>
      </c>
      <c r="V632">
        <v>3.8096817092341834E-2</v>
      </c>
    </row>
    <row r="633" spans="1:22" x14ac:dyDescent="0.25">
      <c r="A633" t="str">
        <f t="shared" si="11"/>
        <v>DániaNemfémgy.</v>
      </c>
      <c r="B633" t="s">
        <v>83</v>
      </c>
      <c r="C633">
        <v>14</v>
      </c>
      <c r="D633" s="267" t="s">
        <v>160</v>
      </c>
      <c r="E633" s="3" t="s">
        <v>1</v>
      </c>
      <c r="F633" s="3" t="s">
        <v>1</v>
      </c>
      <c r="G633" s="3" t="s">
        <v>136</v>
      </c>
      <c r="H633">
        <v>2348.9480003369408</v>
      </c>
      <c r="I633">
        <v>3598.6428611723745</v>
      </c>
      <c r="J633">
        <v>1.5320232123725912</v>
      </c>
      <c r="K633">
        <v>1096.9202399999997</v>
      </c>
      <c r="L633">
        <v>1376.3925629999999</v>
      </c>
      <c r="M633">
        <v>1.2547790740008593</v>
      </c>
      <c r="N633">
        <v>0.46698361983434877</v>
      </c>
      <c r="O633">
        <v>0.38247545424710344</v>
      </c>
      <c r="P633">
        <v>0.8190339832107546</v>
      </c>
      <c r="Q633">
        <v>0.71840263296760698</v>
      </c>
      <c r="R633">
        <v>0.68137042469114384</v>
      </c>
      <c r="S633">
        <v>0.28159736703239302</v>
      </c>
      <c r="T633">
        <v>0.31862957530885605</v>
      </c>
      <c r="U633">
        <v>3.824278301474212E-2</v>
      </c>
      <c r="V633">
        <v>5.9357675414788966E-2</v>
      </c>
    </row>
    <row r="634" spans="1:22" x14ac:dyDescent="0.25">
      <c r="A634" t="str">
        <f t="shared" si="11"/>
        <v>DániaFémalapa. Gy.</v>
      </c>
      <c r="B634" t="s">
        <v>83</v>
      </c>
      <c r="C634">
        <v>15</v>
      </c>
      <c r="D634" s="267" t="s">
        <v>161</v>
      </c>
      <c r="E634" s="3" t="s">
        <v>1</v>
      </c>
      <c r="F634" s="3" t="s">
        <v>1</v>
      </c>
      <c r="G634" s="3" t="s">
        <v>136</v>
      </c>
      <c r="H634">
        <v>1405.398027242652</v>
      </c>
      <c r="I634">
        <v>1715.627925369726</v>
      </c>
      <c r="J634">
        <v>1.2207416632964367</v>
      </c>
      <c r="K634">
        <v>476.73841200000004</v>
      </c>
      <c r="L634">
        <v>511.61901700000016</v>
      </c>
      <c r="M634">
        <v>1.0731650819863034</v>
      </c>
      <c r="N634">
        <v>0.33921949708108401</v>
      </c>
      <c r="O634">
        <v>0.29821094039941315</v>
      </c>
      <c r="P634">
        <v>0.87910908118624875</v>
      </c>
      <c r="Q634">
        <v>0.70925016219116954</v>
      </c>
      <c r="R634">
        <v>0.68341672134431231</v>
      </c>
      <c r="S634">
        <v>0.29074983780883051</v>
      </c>
      <c r="T634">
        <v>0.31658327865568769</v>
      </c>
      <c r="U634">
        <v>1.287234771623505E-2</v>
      </c>
      <c r="V634">
        <v>1.6302984973624521E-2</v>
      </c>
    </row>
    <row r="635" spans="1:22" x14ac:dyDescent="0.25">
      <c r="A635" t="str">
        <f t="shared" si="11"/>
        <v>DániaFémfeldolg.</v>
      </c>
      <c r="B635" t="s">
        <v>83</v>
      </c>
      <c r="C635">
        <v>16</v>
      </c>
      <c r="D635" s="267" t="s">
        <v>162</v>
      </c>
      <c r="E635" s="3" t="s">
        <v>1</v>
      </c>
      <c r="F635" s="3" t="s">
        <v>1</v>
      </c>
      <c r="G635" s="3" t="s">
        <v>136</v>
      </c>
      <c r="H635">
        <v>4168.9172771216754</v>
      </c>
      <c r="I635">
        <v>7557.221437805124</v>
      </c>
      <c r="J635">
        <v>1.8127539923322293</v>
      </c>
      <c r="K635">
        <v>1888.2166620000005</v>
      </c>
      <c r="L635">
        <v>2780.9803839999977</v>
      </c>
      <c r="M635">
        <v>1.4728078826793007</v>
      </c>
      <c r="N635">
        <v>0.45292735175202908</v>
      </c>
      <c r="O635">
        <v>0.36798979716117591</v>
      </c>
      <c r="P635">
        <v>0.8124698050089163</v>
      </c>
      <c r="Q635">
        <v>0.71109373543863785</v>
      </c>
      <c r="R635">
        <v>0.66678533474139978</v>
      </c>
      <c r="S635">
        <v>0.2889062645613622</v>
      </c>
      <c r="T635">
        <v>0.33321466525860005</v>
      </c>
      <c r="U635">
        <v>3.2973784417141508E-2</v>
      </c>
      <c r="V635">
        <v>3.1103476637663566E-2</v>
      </c>
    </row>
    <row r="636" spans="1:22" x14ac:dyDescent="0.25">
      <c r="A636" t="str">
        <f t="shared" si="11"/>
        <v>DániaSzámítógép gy.</v>
      </c>
      <c r="B636" t="s">
        <v>83</v>
      </c>
      <c r="C636">
        <v>17</v>
      </c>
      <c r="D636" s="267" t="s">
        <v>163</v>
      </c>
      <c r="E636" s="3" t="s">
        <v>2289</v>
      </c>
      <c r="F636" s="3" t="s">
        <v>2289</v>
      </c>
      <c r="G636" s="3" t="s">
        <v>136</v>
      </c>
      <c r="H636">
        <v>3942.956741924093</v>
      </c>
      <c r="I636">
        <v>5865.6843699974506</v>
      </c>
      <c r="J636">
        <v>1.4876359934740497</v>
      </c>
      <c r="K636">
        <v>1678.6354080000006</v>
      </c>
      <c r="L636">
        <v>2923.2058309999998</v>
      </c>
      <c r="M636">
        <v>1.7414179500019213</v>
      </c>
      <c r="N636">
        <v>0.42573011013579021</v>
      </c>
      <c r="O636">
        <v>0.49835716458798657</v>
      </c>
      <c r="P636">
        <v>1.1705941222457377</v>
      </c>
      <c r="Q636">
        <v>0.27469502759321274</v>
      </c>
      <c r="R636">
        <v>0.27180849091082154</v>
      </c>
      <c r="S636">
        <v>0.72530497240678737</v>
      </c>
      <c r="T636">
        <v>0.72819150908917851</v>
      </c>
      <c r="U636">
        <v>9.8885045121745827E-2</v>
      </c>
      <c r="V636">
        <v>0.11363382318068742</v>
      </c>
    </row>
    <row r="637" spans="1:22" x14ac:dyDescent="0.25">
      <c r="A637" t="str">
        <f t="shared" si="11"/>
        <v>DániaVillamos b. gy.</v>
      </c>
      <c r="B637" t="s">
        <v>83</v>
      </c>
      <c r="C637">
        <v>18</v>
      </c>
      <c r="D637" s="267" t="s">
        <v>164</v>
      </c>
      <c r="E637" s="3" t="s">
        <v>2289</v>
      </c>
      <c r="F637" s="3" t="s">
        <v>2289</v>
      </c>
      <c r="G637" s="3" t="s">
        <v>136</v>
      </c>
      <c r="H637">
        <v>2003.368491240989</v>
      </c>
      <c r="I637">
        <v>2911.4281017837475</v>
      </c>
      <c r="J637">
        <v>1.4532663933334899</v>
      </c>
      <c r="K637">
        <v>842.047596</v>
      </c>
      <c r="L637">
        <v>1066.958529</v>
      </c>
      <c r="M637">
        <v>1.2671000238803602</v>
      </c>
      <c r="N637">
        <v>0.42031588281514431</v>
      </c>
      <c r="O637">
        <v>0.36647256662333699</v>
      </c>
      <c r="P637">
        <v>0.87189797389719936</v>
      </c>
      <c r="Q637">
        <v>0.46248837453259739</v>
      </c>
      <c r="R637">
        <v>0.45708801424422962</v>
      </c>
      <c r="S637">
        <v>0.53751162546740261</v>
      </c>
      <c r="T637">
        <v>0.54291198575577038</v>
      </c>
      <c r="U637">
        <v>0.11137559159523355</v>
      </c>
      <c r="V637">
        <v>9.11107569822944E-2</v>
      </c>
    </row>
    <row r="638" spans="1:22" x14ac:dyDescent="0.25">
      <c r="A638" t="str">
        <f t="shared" si="11"/>
        <v>DániaEgyéb gépgy.</v>
      </c>
      <c r="B638" t="s">
        <v>83</v>
      </c>
      <c r="C638">
        <v>19</v>
      </c>
      <c r="D638" s="267" t="s">
        <v>165</v>
      </c>
      <c r="E638" s="3" t="s">
        <v>2289</v>
      </c>
      <c r="F638" s="3" t="s">
        <v>2289</v>
      </c>
      <c r="G638" s="3" t="s">
        <v>136</v>
      </c>
      <c r="H638">
        <v>8888.6525106721274</v>
      </c>
      <c r="I638">
        <v>21425.719913235112</v>
      </c>
      <c r="J638">
        <v>2.4104575904514665</v>
      </c>
      <c r="K638">
        <v>3602.0924940000018</v>
      </c>
      <c r="L638">
        <v>7135.0063329999966</v>
      </c>
      <c r="M638">
        <v>1.9807948698943079</v>
      </c>
      <c r="N638">
        <v>0.40524618210411117</v>
      </c>
      <c r="O638">
        <v>0.33301127625553223</v>
      </c>
      <c r="P638">
        <v>0.82175055796078744</v>
      </c>
      <c r="Q638">
        <v>0.26845727893948462</v>
      </c>
      <c r="R638">
        <v>0.2710368097795165</v>
      </c>
      <c r="S638">
        <v>0.73154272106051543</v>
      </c>
      <c r="T638">
        <v>0.72896319022048361</v>
      </c>
      <c r="U638">
        <v>1.9212912202740028E-2</v>
      </c>
      <c r="V638">
        <v>1.6534499401723964E-2</v>
      </c>
    </row>
    <row r="639" spans="1:22" x14ac:dyDescent="0.25">
      <c r="A639" t="str">
        <f t="shared" si="11"/>
        <v>DániaKözúti jármű gy.</v>
      </c>
      <c r="B639" t="s">
        <v>83</v>
      </c>
      <c r="C639">
        <v>20</v>
      </c>
      <c r="D639" s="267" t="s">
        <v>166</v>
      </c>
      <c r="E639" s="3" t="s">
        <v>2289</v>
      </c>
      <c r="F639" s="3" t="s">
        <v>2289</v>
      </c>
      <c r="G639" s="3" t="s">
        <v>136</v>
      </c>
      <c r="H639">
        <v>1029.0452168554996</v>
      </c>
      <c r="I639">
        <v>1116.7464053636486</v>
      </c>
      <c r="J639">
        <v>1.0852257870418383</v>
      </c>
      <c r="K639">
        <v>360.84208800000027</v>
      </c>
      <c r="L639">
        <v>336.55858600000033</v>
      </c>
      <c r="M639">
        <v>0.93270324386328263</v>
      </c>
      <c r="N639">
        <v>0.35065717432965859</v>
      </c>
      <c r="O639">
        <v>0.3013742281896184</v>
      </c>
      <c r="P639">
        <v>0.85945547461205374</v>
      </c>
      <c r="Q639">
        <v>0.16566104227427081</v>
      </c>
      <c r="R639">
        <v>0.23407771637867808</v>
      </c>
      <c r="S639">
        <v>0.8343389577257293</v>
      </c>
      <c r="T639">
        <v>0.76592228362132198</v>
      </c>
      <c r="U639">
        <v>0.35476055940853574</v>
      </c>
      <c r="V639">
        <v>0.36340725226081921</v>
      </c>
    </row>
    <row r="640" spans="1:22" x14ac:dyDescent="0.25">
      <c r="A640" t="str">
        <f t="shared" si="11"/>
        <v>DániaEgyéb jármű gy.</v>
      </c>
      <c r="B640" t="s">
        <v>83</v>
      </c>
      <c r="C640">
        <v>21</v>
      </c>
      <c r="D640" s="267" t="s">
        <v>167</v>
      </c>
      <c r="E640" s="3" t="s">
        <v>2289</v>
      </c>
      <c r="F640" s="3" t="s">
        <v>2289</v>
      </c>
      <c r="G640" s="3" t="s">
        <v>136</v>
      </c>
      <c r="H640">
        <v>957.19942777043627</v>
      </c>
      <c r="I640">
        <v>475.92882103691181</v>
      </c>
      <c r="J640">
        <v>0.49720967985268488</v>
      </c>
      <c r="K640">
        <v>271.8724259999999</v>
      </c>
      <c r="L640">
        <v>192.72708000000003</v>
      </c>
      <c r="M640">
        <v>0.70888792525064714</v>
      </c>
      <c r="N640">
        <v>0.28402903105913963</v>
      </c>
      <c r="O640">
        <v>0.40494937789248242</v>
      </c>
      <c r="P640">
        <v>1.4257323499025181</v>
      </c>
      <c r="Q640">
        <v>0.11792694553763004</v>
      </c>
      <c r="R640">
        <v>0.18820534639977343</v>
      </c>
      <c r="S640">
        <v>0.88207305446236994</v>
      </c>
      <c r="T640">
        <v>0.81179465360022651</v>
      </c>
      <c r="U640">
        <v>0.10558738833398967</v>
      </c>
      <c r="V640">
        <v>0.12975872776447508</v>
      </c>
    </row>
    <row r="641" spans="1:22" x14ac:dyDescent="0.25">
      <c r="A641" t="str">
        <f t="shared" si="11"/>
        <v>DániaBútorgy.</v>
      </c>
      <c r="B641" t="s">
        <v>83</v>
      </c>
      <c r="C641">
        <v>22</v>
      </c>
      <c r="D641" s="267" t="s">
        <v>168</v>
      </c>
      <c r="E641" s="3" t="s">
        <v>2289</v>
      </c>
      <c r="F641" s="3" t="s">
        <v>2289</v>
      </c>
      <c r="G641" s="3" t="s">
        <v>136</v>
      </c>
      <c r="H641">
        <v>3840.4616896343487</v>
      </c>
      <c r="I641">
        <v>5365.6646745627922</v>
      </c>
      <c r="J641">
        <v>1.3971405284539262</v>
      </c>
      <c r="K641">
        <v>1626.8915460000005</v>
      </c>
      <c r="L641">
        <v>2342.7047280000011</v>
      </c>
      <c r="M641">
        <v>1.4399882609015662</v>
      </c>
      <c r="N641">
        <v>0.42361874104644365</v>
      </c>
      <c r="O641">
        <v>0.43661034933959797</v>
      </c>
      <c r="P641">
        <v>1.0306681622750256</v>
      </c>
      <c r="Q641">
        <v>0.1821177230182843</v>
      </c>
      <c r="R641">
        <v>0.19363924119082618</v>
      </c>
      <c r="S641">
        <v>0.81788227698171578</v>
      </c>
      <c r="T641">
        <v>0.80636075880917391</v>
      </c>
      <c r="U641">
        <v>0.13429080891332898</v>
      </c>
      <c r="V641">
        <v>0.12797175971734687</v>
      </c>
    </row>
    <row r="642" spans="1:22" x14ac:dyDescent="0.25">
      <c r="A642" t="str">
        <f t="shared" si="11"/>
        <v>DániaGépjavítás</v>
      </c>
      <c r="B642" t="s">
        <v>83</v>
      </c>
      <c r="C642">
        <v>23</v>
      </c>
      <c r="D642" s="267" t="s">
        <v>169</v>
      </c>
      <c r="E642" s="3" t="s">
        <v>1</v>
      </c>
      <c r="F642" s="3" t="s">
        <v>1</v>
      </c>
      <c r="G642" s="3" t="s">
        <v>136</v>
      </c>
      <c r="H642">
        <v>1099.277879693215</v>
      </c>
      <c r="I642">
        <v>3602.7472747326692</v>
      </c>
      <c r="J642">
        <v>3.2773763042863364</v>
      </c>
      <c r="K642">
        <v>464.08164000000005</v>
      </c>
      <c r="L642">
        <v>1385.6720149999999</v>
      </c>
      <c r="M642">
        <v>2.9858367484652049</v>
      </c>
      <c r="N642">
        <v>0.42216954290894609</v>
      </c>
      <c r="O642">
        <v>0.38461538080070284</v>
      </c>
      <c r="P642">
        <v>0.91104483319787244</v>
      </c>
      <c r="Q642">
        <v>0.63795234598991668</v>
      </c>
      <c r="R642">
        <v>0.64144235293211405</v>
      </c>
      <c r="S642">
        <v>0.36204765401008332</v>
      </c>
      <c r="T642">
        <v>0.35855764706788606</v>
      </c>
      <c r="U642">
        <v>0.22652031700586828</v>
      </c>
      <c r="V642">
        <v>0.19634032059502687</v>
      </c>
    </row>
    <row r="643" spans="1:22" x14ac:dyDescent="0.25">
      <c r="A643" t="str">
        <f t="shared" si="11"/>
        <v>DániaVillamosene., gáz, gőzellátás</v>
      </c>
      <c r="B643" t="s">
        <v>83</v>
      </c>
      <c r="C643">
        <v>24</v>
      </c>
      <c r="D643" s="267" t="s">
        <v>170</v>
      </c>
      <c r="E643" s="3" t="s">
        <v>2289</v>
      </c>
      <c r="F643" s="3" t="s">
        <v>2289</v>
      </c>
      <c r="G643" s="3" t="s">
        <v>136</v>
      </c>
      <c r="H643">
        <v>4492.9058884675778</v>
      </c>
      <c r="I643">
        <v>9319.068094248285</v>
      </c>
      <c r="J643">
        <v>2.0741738922616952</v>
      </c>
      <c r="K643">
        <v>2636.2070700000004</v>
      </c>
      <c r="L643">
        <v>3999.0869099999986</v>
      </c>
      <c r="M643">
        <v>1.5169851243893364</v>
      </c>
      <c r="N643">
        <v>0.58674878473787651</v>
      </c>
      <c r="O643">
        <v>0.42912948693531161</v>
      </c>
      <c r="P643">
        <v>0.73136834382540805</v>
      </c>
      <c r="Q643">
        <v>0.43185599626682447</v>
      </c>
      <c r="R643">
        <v>0.47079884721975884</v>
      </c>
      <c r="S643">
        <v>0.56814400373317564</v>
      </c>
      <c r="T643">
        <v>0.52920115278024127</v>
      </c>
      <c r="U643">
        <v>0.37099185247928657</v>
      </c>
      <c r="V643">
        <v>0.3422743034776321</v>
      </c>
    </row>
    <row r="644" spans="1:22" x14ac:dyDescent="0.25">
      <c r="A644" t="str">
        <f t="shared" si="11"/>
        <v>DániaVízellátás</v>
      </c>
      <c r="B644" t="s">
        <v>83</v>
      </c>
      <c r="C644">
        <v>25</v>
      </c>
      <c r="D644" s="267" t="s">
        <v>171</v>
      </c>
      <c r="E644" s="3" t="s">
        <v>135</v>
      </c>
      <c r="F644" s="3" t="s">
        <v>135</v>
      </c>
      <c r="G644" s="3" t="s">
        <v>136</v>
      </c>
      <c r="H644">
        <v>364.93692523612117</v>
      </c>
      <c r="I644">
        <v>913.84756863690768</v>
      </c>
      <c r="J644">
        <v>2.5041247005784104</v>
      </c>
      <c r="K644">
        <v>157.83739199999997</v>
      </c>
      <c r="L644">
        <v>486.63587699999999</v>
      </c>
      <c r="M644">
        <v>3.083146970649389</v>
      </c>
      <c r="N644">
        <v>0.43250595126233432</v>
      </c>
      <c r="O644">
        <v>0.53251318239634282</v>
      </c>
      <c r="P644">
        <v>1.2312274104948664</v>
      </c>
      <c r="Q644">
        <v>0.33828382798079076</v>
      </c>
      <c r="R644">
        <v>0.37993237043055794</v>
      </c>
      <c r="S644">
        <v>0.66171617201920918</v>
      </c>
      <c r="T644">
        <v>0.62006762956944206</v>
      </c>
      <c r="U644">
        <v>0.66114222761840868</v>
      </c>
      <c r="V644">
        <v>0.61627604429650451</v>
      </c>
    </row>
    <row r="645" spans="1:22" x14ac:dyDescent="0.25">
      <c r="A645" t="str">
        <f t="shared" si="11"/>
        <v>DániaSzennyvíz k.</v>
      </c>
      <c r="B645" t="s">
        <v>83</v>
      </c>
      <c r="C645">
        <v>26</v>
      </c>
      <c r="D645" s="267" t="s">
        <v>172</v>
      </c>
      <c r="E645" s="3" t="s">
        <v>2289</v>
      </c>
      <c r="F645" s="3" t="s">
        <v>1</v>
      </c>
      <c r="G645" s="3" t="s">
        <v>0</v>
      </c>
      <c r="H645">
        <v>2094.3235028175463</v>
      </c>
      <c r="I645">
        <v>6258.8119466457611</v>
      </c>
      <c r="J645">
        <v>2.9884647420637847</v>
      </c>
      <c r="K645">
        <v>852.59490600000049</v>
      </c>
      <c r="L645">
        <v>2036.8397140000011</v>
      </c>
      <c r="M645">
        <v>2.3889888382701643</v>
      </c>
      <c r="N645">
        <v>0.40709799840043004</v>
      </c>
      <c r="O645">
        <v>0.32543551897123058</v>
      </c>
      <c r="P645">
        <v>0.79940338751340523</v>
      </c>
      <c r="Q645">
        <v>0.6498374282371232</v>
      </c>
      <c r="R645">
        <v>0.66429791942606431</v>
      </c>
      <c r="S645">
        <v>0.35016257176287668</v>
      </c>
      <c r="T645">
        <v>0.33570208057393564</v>
      </c>
      <c r="U645">
        <v>0.42587521686311941</v>
      </c>
      <c r="V645">
        <v>0.35518701779929179</v>
      </c>
    </row>
    <row r="646" spans="1:22" x14ac:dyDescent="0.25">
      <c r="A646" t="str">
        <f t="shared" si="11"/>
        <v>DániaÉpítőipar</v>
      </c>
      <c r="B646" t="s">
        <v>83</v>
      </c>
      <c r="C646">
        <v>27</v>
      </c>
      <c r="D646" s="267" t="s">
        <v>139</v>
      </c>
      <c r="E646" s="3" t="s">
        <v>2289</v>
      </c>
      <c r="F646" s="3" t="s">
        <v>2289</v>
      </c>
      <c r="G646" s="3" t="s">
        <v>136</v>
      </c>
      <c r="H646">
        <v>19761.564228289091</v>
      </c>
      <c r="I646">
        <v>37607.656105303031</v>
      </c>
      <c r="J646">
        <v>1.903070813163003</v>
      </c>
      <c r="K646">
        <v>7748.5502700000006</v>
      </c>
      <c r="L646">
        <v>13682.373523000009</v>
      </c>
      <c r="M646">
        <v>1.7657978649211252</v>
      </c>
      <c r="N646">
        <v>0.39210207150038201</v>
      </c>
      <c r="O646">
        <v>0.36381883211994875</v>
      </c>
      <c r="P646">
        <v>0.92786766141732635</v>
      </c>
      <c r="Q646">
        <v>0.22069969396692038</v>
      </c>
      <c r="R646">
        <v>0.28291416275869247</v>
      </c>
      <c r="S646">
        <v>0.77930030603307976</v>
      </c>
      <c r="T646">
        <v>0.71708583724130748</v>
      </c>
      <c r="U646">
        <v>7.8361696381435572E-2</v>
      </c>
      <c r="V646">
        <v>6.6118818102230928E-2</v>
      </c>
    </row>
    <row r="647" spans="1:22" x14ac:dyDescent="0.25">
      <c r="A647" t="str">
        <f t="shared" si="11"/>
        <v>DániaGépj. Ker. jav.</v>
      </c>
      <c r="B647" t="s">
        <v>83</v>
      </c>
      <c r="C647">
        <v>28</v>
      </c>
      <c r="D647" s="267" t="s">
        <v>173</v>
      </c>
      <c r="E647" s="3" t="s">
        <v>2289</v>
      </c>
      <c r="F647" s="3" t="s">
        <v>2289</v>
      </c>
      <c r="G647" s="3" t="s">
        <v>136</v>
      </c>
      <c r="H647">
        <v>4000.9048890339614</v>
      </c>
      <c r="I647">
        <v>7570.069895915045</v>
      </c>
      <c r="J647">
        <v>1.8920894412321001</v>
      </c>
      <c r="K647">
        <v>1900.8734339999992</v>
      </c>
      <c r="L647">
        <v>3818.8514</v>
      </c>
      <c r="M647">
        <v>2.0089982487492652</v>
      </c>
      <c r="N647">
        <v>0.47511087784418055</v>
      </c>
      <c r="O647">
        <v>0.50446712547009975</v>
      </c>
      <c r="P647">
        <v>1.061788203543399</v>
      </c>
      <c r="Q647">
        <v>0.4787217423927666</v>
      </c>
      <c r="R647">
        <v>0.49669322082335327</v>
      </c>
      <c r="S647">
        <v>0.52127825760723334</v>
      </c>
      <c r="T647">
        <v>0.50330677917664679</v>
      </c>
      <c r="U647">
        <v>0.34809646790576121</v>
      </c>
      <c r="V647">
        <v>0.3106881749794822</v>
      </c>
    </row>
    <row r="648" spans="1:22" x14ac:dyDescent="0.25">
      <c r="A648" t="str">
        <f t="shared" si="11"/>
        <v>DániaNagyker.</v>
      </c>
      <c r="B648" t="s">
        <v>83</v>
      </c>
      <c r="C648">
        <v>29</v>
      </c>
      <c r="D648" s="267" t="s">
        <v>174</v>
      </c>
      <c r="E648" s="3" t="s">
        <v>2289</v>
      </c>
      <c r="F648" s="3" t="s">
        <v>2289</v>
      </c>
      <c r="G648" s="3" t="s">
        <v>136</v>
      </c>
      <c r="H648">
        <v>18146.833044887248</v>
      </c>
      <c r="I648">
        <v>44272.62238930969</v>
      </c>
      <c r="J648">
        <v>2.4396886376702085</v>
      </c>
      <c r="K648">
        <v>10050.221484</v>
      </c>
      <c r="L648">
        <v>22738.761772999987</v>
      </c>
      <c r="M648">
        <v>2.2625134987522619</v>
      </c>
      <c r="N648">
        <v>0.55382784748943203</v>
      </c>
      <c r="O648">
        <v>0.51360774550573296</v>
      </c>
      <c r="P648">
        <v>0.9273779710319342</v>
      </c>
      <c r="Q648">
        <v>0.3969774613984372</v>
      </c>
      <c r="R648">
        <v>0.42139728026115997</v>
      </c>
      <c r="S648">
        <v>0.60302253860156274</v>
      </c>
      <c r="T648">
        <v>0.57860271973884014</v>
      </c>
      <c r="U648">
        <v>0.18055524152216001</v>
      </c>
      <c r="V648">
        <v>0.16084379801293175</v>
      </c>
    </row>
    <row r="649" spans="1:22" x14ac:dyDescent="0.25">
      <c r="A649" t="str">
        <f t="shared" si="11"/>
        <v>DániaKisker.</v>
      </c>
      <c r="B649" t="s">
        <v>83</v>
      </c>
      <c r="C649">
        <v>30</v>
      </c>
      <c r="D649" s="267" t="s">
        <v>175</v>
      </c>
      <c r="E649" s="3" t="s">
        <v>135</v>
      </c>
      <c r="F649" s="3" t="s">
        <v>135</v>
      </c>
      <c r="G649" s="3" t="s">
        <v>136</v>
      </c>
      <c r="H649">
        <v>8255.6897731864465</v>
      </c>
      <c r="I649">
        <v>16449.434797333786</v>
      </c>
      <c r="J649">
        <v>1.9924967203539676</v>
      </c>
      <c r="K649">
        <v>5318.4500459999999</v>
      </c>
      <c r="L649">
        <v>9469.323864</v>
      </c>
      <c r="M649">
        <v>1.7804668243752457</v>
      </c>
      <c r="N649">
        <v>0.64421631530701751</v>
      </c>
      <c r="O649">
        <v>0.57566256717433473</v>
      </c>
      <c r="P649">
        <v>0.89358582435154288</v>
      </c>
      <c r="Q649">
        <v>0.13746411674895401</v>
      </c>
      <c r="R649">
        <v>0.18494541321462829</v>
      </c>
      <c r="S649">
        <v>0.86253588325104613</v>
      </c>
      <c r="T649">
        <v>0.81505458678537168</v>
      </c>
      <c r="U649">
        <v>0.81800594333706644</v>
      </c>
      <c r="V649">
        <v>0.76636143271595181</v>
      </c>
    </row>
    <row r="650" spans="1:22" x14ac:dyDescent="0.25">
      <c r="A650" t="str">
        <f t="shared" si="11"/>
        <v>DániaSzf. Szállítás</v>
      </c>
      <c r="B650" t="s">
        <v>83</v>
      </c>
      <c r="C650">
        <v>31</v>
      </c>
      <c r="D650" s="267" t="s">
        <v>176</v>
      </c>
      <c r="E650" s="3" t="s">
        <v>1</v>
      </c>
      <c r="F650" s="3" t="s">
        <v>1</v>
      </c>
      <c r="G650" s="3" t="s">
        <v>136</v>
      </c>
      <c r="H650">
        <v>6750.5265892072539</v>
      </c>
      <c r="I650">
        <v>13971.64258444545</v>
      </c>
      <c r="J650">
        <v>2.069711510622493</v>
      </c>
      <c r="K650">
        <v>3175.4848260000003</v>
      </c>
      <c r="L650">
        <v>5886.3846860000049</v>
      </c>
      <c r="M650">
        <v>1.8536963671827051</v>
      </c>
      <c r="N650">
        <v>0.47040549859872671</v>
      </c>
      <c r="O650">
        <v>0.42130942374329583</v>
      </c>
      <c r="P650">
        <v>0.89563031256717585</v>
      </c>
      <c r="Q650">
        <v>0.67898451180434916</v>
      </c>
      <c r="R650">
        <v>0.66233255896229437</v>
      </c>
      <c r="S650">
        <v>0.32101548819565096</v>
      </c>
      <c r="T650">
        <v>0.33766744103770568</v>
      </c>
      <c r="U650">
        <v>0.15989058639440062</v>
      </c>
      <c r="V650">
        <v>0.15548379407440616</v>
      </c>
    </row>
    <row r="651" spans="1:22" x14ac:dyDescent="0.25">
      <c r="A651" t="str">
        <f t="shared" si="11"/>
        <v>DániaVízi szállítás</v>
      </c>
      <c r="B651" t="s">
        <v>83</v>
      </c>
      <c r="C651">
        <v>32</v>
      </c>
      <c r="D651" s="267" t="s">
        <v>140</v>
      </c>
      <c r="E651" s="3" t="s">
        <v>2289</v>
      </c>
      <c r="F651" s="3" t="s">
        <v>2289</v>
      </c>
      <c r="G651" s="3" t="s">
        <v>136</v>
      </c>
      <c r="H651">
        <v>11639.7632737527</v>
      </c>
      <c r="I651">
        <v>34917.150136235148</v>
      </c>
      <c r="J651">
        <v>2.9998161745241179</v>
      </c>
      <c r="K651">
        <v>2149.9140360000019</v>
      </c>
      <c r="L651">
        <v>5395.4659850000053</v>
      </c>
      <c r="M651">
        <v>2.5096194055453855</v>
      </c>
      <c r="N651">
        <v>0.18470427494414687</v>
      </c>
      <c r="O651">
        <v>0.15452194591908805</v>
      </c>
      <c r="P651">
        <v>0.83659106409862072</v>
      </c>
      <c r="Q651">
        <v>0.10251929775385148</v>
      </c>
      <c r="R651">
        <v>9.933474098710704E-2</v>
      </c>
      <c r="S651">
        <v>0.89748070224614862</v>
      </c>
      <c r="T651">
        <v>0.90066525901289296</v>
      </c>
      <c r="U651">
        <v>1.3387656368769889E-2</v>
      </c>
      <c r="V651">
        <v>1.2868104372467855E-2</v>
      </c>
    </row>
    <row r="652" spans="1:22" x14ac:dyDescent="0.25">
      <c r="A652" t="str">
        <f t="shared" si="11"/>
        <v>DániaLégi szállítás</v>
      </c>
      <c r="B652" t="s">
        <v>83</v>
      </c>
      <c r="C652">
        <v>33</v>
      </c>
      <c r="D652" s="267" t="s">
        <v>141</v>
      </c>
      <c r="E652" s="3" t="s">
        <v>2289</v>
      </c>
      <c r="F652" s="3" t="s">
        <v>2289</v>
      </c>
      <c r="G652" s="3" t="s">
        <v>136</v>
      </c>
      <c r="H652">
        <v>2242.358151651591</v>
      </c>
      <c r="I652">
        <v>4126.6792986596238</v>
      </c>
      <c r="J652">
        <v>1.8403301433449206</v>
      </c>
      <c r="K652">
        <v>581.96334000000047</v>
      </c>
      <c r="L652">
        <v>833.54462100000057</v>
      </c>
      <c r="M652">
        <v>1.4322974725521369</v>
      </c>
      <c r="N652">
        <v>0.25953184132131613</v>
      </c>
      <c r="O652">
        <v>0.20198919292583314</v>
      </c>
      <c r="P652">
        <v>0.77828289545311824</v>
      </c>
      <c r="Q652">
        <v>0.50141393032661252</v>
      </c>
      <c r="R652">
        <v>0.42186202317426014</v>
      </c>
      <c r="S652">
        <v>0.49858606967338764</v>
      </c>
      <c r="T652">
        <v>0.57813797682573997</v>
      </c>
      <c r="U652">
        <v>3.5076417599424856E-2</v>
      </c>
      <c r="V652">
        <v>3.3087992756251891E-2</v>
      </c>
    </row>
    <row r="653" spans="1:22" x14ac:dyDescent="0.25">
      <c r="A653" t="str">
        <f t="shared" si="11"/>
        <v>DániaRaktározás</v>
      </c>
      <c r="B653" t="s">
        <v>83</v>
      </c>
      <c r="C653">
        <v>34</v>
      </c>
      <c r="D653" s="267" t="s">
        <v>177</v>
      </c>
      <c r="E653" s="3" t="s">
        <v>1</v>
      </c>
      <c r="F653" s="3" t="s">
        <v>1</v>
      </c>
      <c r="G653" s="3" t="s">
        <v>136</v>
      </c>
      <c r="H653">
        <v>3290.3884585455371</v>
      </c>
      <c r="I653">
        <v>8665.0452166531868</v>
      </c>
      <c r="J653">
        <v>2.6334414084601518</v>
      </c>
      <c r="K653">
        <v>2177.9574720000001</v>
      </c>
      <c r="L653">
        <v>4323.6892790000011</v>
      </c>
      <c r="M653">
        <v>1.985203721645489</v>
      </c>
      <c r="N653">
        <v>0.66191499862078018</v>
      </c>
      <c r="O653">
        <v>0.49898057896921116</v>
      </c>
      <c r="P653">
        <v>0.75384389235615989</v>
      </c>
      <c r="Q653">
        <v>0.88228044264461702</v>
      </c>
      <c r="R653">
        <v>0.87851574881864236</v>
      </c>
      <c r="S653">
        <v>0.11771955735538302</v>
      </c>
      <c r="T653">
        <v>0.12148425118135765</v>
      </c>
      <c r="U653">
        <v>3.2463356452078505E-2</v>
      </c>
      <c r="V653">
        <v>3.4529492604576918E-2</v>
      </c>
    </row>
    <row r="654" spans="1:22" x14ac:dyDescent="0.25">
      <c r="A654" t="str">
        <f t="shared" si="11"/>
        <v>DániaPostai tev.</v>
      </c>
      <c r="B654" t="s">
        <v>83</v>
      </c>
      <c r="C654">
        <v>35</v>
      </c>
      <c r="D654" s="267" t="s">
        <v>178</v>
      </c>
      <c r="E654" s="3" t="s">
        <v>1</v>
      </c>
      <c r="F654" s="3" t="s">
        <v>1</v>
      </c>
      <c r="G654" s="3" t="s">
        <v>136</v>
      </c>
      <c r="H654">
        <v>1674.7887467109927</v>
      </c>
      <c r="I654">
        <v>2838.7985055265908</v>
      </c>
      <c r="J654">
        <v>1.6950188560208088</v>
      </c>
      <c r="K654">
        <v>903.96651000000031</v>
      </c>
      <c r="L654">
        <v>1381.2107400000004</v>
      </c>
      <c r="M654">
        <v>1.5279445916641314</v>
      </c>
      <c r="N654">
        <v>0.53974957246114807</v>
      </c>
      <c r="O654">
        <v>0.48654764940556744</v>
      </c>
      <c r="P654">
        <v>0.90143220899093868</v>
      </c>
      <c r="Q654">
        <v>0.81576002214748233</v>
      </c>
      <c r="R654">
        <v>0.89507546044033259</v>
      </c>
      <c r="S654">
        <v>0.18423997785251775</v>
      </c>
      <c r="T654">
        <v>0.10492453955966731</v>
      </c>
      <c r="U654">
        <v>4.5682700219079025E-2</v>
      </c>
      <c r="V654">
        <v>2.3069324184433495E-2</v>
      </c>
    </row>
    <row r="655" spans="1:22" x14ac:dyDescent="0.25">
      <c r="A655" t="str">
        <f t="shared" si="11"/>
        <v>DániaVendéglátás</v>
      </c>
      <c r="B655" t="s">
        <v>83</v>
      </c>
      <c r="C655">
        <v>36</v>
      </c>
      <c r="D655" s="267" t="s">
        <v>179</v>
      </c>
      <c r="E655" s="3" t="s">
        <v>135</v>
      </c>
      <c r="F655" s="3" t="s">
        <v>135</v>
      </c>
      <c r="G655" s="3" t="s">
        <v>136</v>
      </c>
      <c r="H655">
        <v>4786.493199789189</v>
      </c>
      <c r="I655">
        <v>10935.655797301613</v>
      </c>
      <c r="J655">
        <v>2.2846905533644657</v>
      </c>
      <c r="K655">
        <v>2045.8058820000001</v>
      </c>
      <c r="L655">
        <v>4488.5780030000024</v>
      </c>
      <c r="M655">
        <v>2.1940390544834703</v>
      </c>
      <c r="N655">
        <v>0.42741226125425258</v>
      </c>
      <c r="O655">
        <v>0.41045348227836181</v>
      </c>
      <c r="P655">
        <v>0.96032219823052156</v>
      </c>
      <c r="Q655">
        <v>0.24722644128664684</v>
      </c>
      <c r="R655">
        <v>0.28453217093790428</v>
      </c>
      <c r="S655">
        <v>0.75277355871335316</v>
      </c>
      <c r="T655">
        <v>0.71546782906209572</v>
      </c>
      <c r="U655">
        <v>0.73729457038140711</v>
      </c>
      <c r="V655">
        <v>0.69137892515465038</v>
      </c>
    </row>
    <row r="656" spans="1:22" x14ac:dyDescent="0.25">
      <c r="A656" t="str">
        <f t="shared" si="11"/>
        <v>DániaKiadói tev.</v>
      </c>
      <c r="B656" t="s">
        <v>83</v>
      </c>
      <c r="C656">
        <v>37</v>
      </c>
      <c r="D656" s="267" t="s">
        <v>180</v>
      </c>
      <c r="E656" s="3" t="s">
        <v>1</v>
      </c>
      <c r="F656" s="3" t="s">
        <v>1</v>
      </c>
      <c r="G656" s="3" t="s">
        <v>136</v>
      </c>
      <c r="H656">
        <v>2949.8964774907463</v>
      </c>
      <c r="I656">
        <v>4455.5646166329498</v>
      </c>
      <c r="J656">
        <v>1.5104138910064266</v>
      </c>
      <c r="K656">
        <v>1296.822786</v>
      </c>
      <c r="L656">
        <v>2380.3578889999994</v>
      </c>
      <c r="M656">
        <v>1.8355305865207088</v>
      </c>
      <c r="N656">
        <v>0.43961637158979522</v>
      </c>
      <c r="O656">
        <v>0.53424382627376754</v>
      </c>
      <c r="P656">
        <v>1.2152500698319511</v>
      </c>
      <c r="Q656">
        <v>0.65952441488982538</v>
      </c>
      <c r="R656">
        <v>0.61341631379221806</v>
      </c>
      <c r="S656">
        <v>0.34047558511017456</v>
      </c>
      <c r="T656">
        <v>0.386583686207782</v>
      </c>
      <c r="U656">
        <v>0.19347142007372406</v>
      </c>
      <c r="V656">
        <v>0.17664759659449669</v>
      </c>
    </row>
    <row r="657" spans="1:22" x14ac:dyDescent="0.25">
      <c r="A657" t="str">
        <f t="shared" si="11"/>
        <v>DániaMűsorszolgáltatás</v>
      </c>
      <c r="B657" t="s">
        <v>83</v>
      </c>
      <c r="C657">
        <v>38</v>
      </c>
      <c r="D657" s="267" t="s">
        <v>181</v>
      </c>
      <c r="E657" s="3" t="s">
        <v>2289</v>
      </c>
      <c r="F657" s="3" t="s">
        <v>2289</v>
      </c>
      <c r="G657" s="3" t="s">
        <v>136</v>
      </c>
      <c r="H657">
        <v>1302.9030024168158</v>
      </c>
      <c r="I657">
        <v>4211.2651815017607</v>
      </c>
      <c r="J657">
        <v>3.2322169598888695</v>
      </c>
      <c r="K657">
        <v>669.94031399999994</v>
      </c>
      <c r="L657">
        <v>1927.8061530000004</v>
      </c>
      <c r="M657">
        <v>2.8775789614595437</v>
      </c>
      <c r="N657">
        <v>0.51419047523668016</v>
      </c>
      <c r="O657">
        <v>0.45777363094302553</v>
      </c>
      <c r="P657">
        <v>0.89028026186660469</v>
      </c>
      <c r="Q657">
        <v>0.58090035577846877</v>
      </c>
      <c r="R657">
        <v>0.57338430838077381</v>
      </c>
      <c r="S657">
        <v>0.41909964422153123</v>
      </c>
      <c r="T657">
        <v>0.42661569161922619</v>
      </c>
      <c r="U657">
        <v>0.30302796337983667</v>
      </c>
      <c r="V657">
        <v>0.23216295542978074</v>
      </c>
    </row>
    <row r="658" spans="1:22" x14ac:dyDescent="0.25">
      <c r="A658" t="str">
        <f t="shared" si="11"/>
        <v>DániaTávközlés</v>
      </c>
      <c r="B658" t="s">
        <v>83</v>
      </c>
      <c r="C658">
        <v>39</v>
      </c>
      <c r="D658" s="267" t="s">
        <v>142</v>
      </c>
      <c r="E658" s="3" t="s">
        <v>2289</v>
      </c>
      <c r="F658" s="3" t="s">
        <v>2289</v>
      </c>
      <c r="G658" s="3" t="s">
        <v>136</v>
      </c>
      <c r="H658">
        <v>4497.0007367891376</v>
      </c>
      <c r="I658">
        <v>8051.1737505225556</v>
      </c>
      <c r="J658">
        <v>1.7903429911979736</v>
      </c>
      <c r="K658">
        <v>2216.5482179999995</v>
      </c>
      <c r="L658">
        <v>3270.2930260000012</v>
      </c>
      <c r="M658">
        <v>1.47539900077193</v>
      </c>
      <c r="N658">
        <v>0.49289478648887586</v>
      </c>
      <c r="O658">
        <v>0.40618835555346761</v>
      </c>
      <c r="P658">
        <v>0.82408734417123897</v>
      </c>
      <c r="Q658">
        <v>0.58545574195096117</v>
      </c>
      <c r="R658">
        <v>0.53797758581014499</v>
      </c>
      <c r="S658">
        <v>0.41454425804903872</v>
      </c>
      <c r="T658">
        <v>0.46202241418985485</v>
      </c>
      <c r="U658">
        <v>0.29640626645175888</v>
      </c>
      <c r="V658">
        <v>0.33619770317481973</v>
      </c>
    </row>
    <row r="659" spans="1:22" x14ac:dyDescent="0.25">
      <c r="A659" t="str">
        <f t="shared" si="11"/>
        <v>DániaInfotech.</v>
      </c>
      <c r="B659" t="s">
        <v>83</v>
      </c>
      <c r="C659">
        <v>40</v>
      </c>
      <c r="D659" s="267" t="s">
        <v>182</v>
      </c>
      <c r="E659" s="3" t="s">
        <v>1</v>
      </c>
      <c r="F659" s="3" t="s">
        <v>1</v>
      </c>
      <c r="G659" s="3" t="s">
        <v>136</v>
      </c>
      <c r="H659">
        <v>4353.8054903240991</v>
      </c>
      <c r="I659">
        <v>12404.485902673992</v>
      </c>
      <c r="J659">
        <v>2.8491134779084026</v>
      </c>
      <c r="K659">
        <v>1911.6689159999996</v>
      </c>
      <c r="L659">
        <v>5945.6304180000006</v>
      </c>
      <c r="M659">
        <v>3.1101779017470834</v>
      </c>
      <c r="N659">
        <v>0.43908000030054034</v>
      </c>
      <c r="O659">
        <v>0.47931292474751586</v>
      </c>
      <c r="P659">
        <v>1.0916300547040105</v>
      </c>
      <c r="Q659">
        <v>0.63545278971695207</v>
      </c>
      <c r="R659">
        <v>0.60628506954642858</v>
      </c>
      <c r="S659">
        <v>0.36454721028304782</v>
      </c>
      <c r="T659">
        <v>0.39371493045357142</v>
      </c>
      <c r="U659">
        <v>3.2571261287096274E-2</v>
      </c>
      <c r="V659">
        <v>1.9538872113927862E-2</v>
      </c>
    </row>
    <row r="660" spans="1:22" x14ac:dyDescent="0.25">
      <c r="A660" t="str">
        <f t="shared" si="11"/>
        <v>DániaPénzügyi tev.</v>
      </c>
      <c r="B660" t="s">
        <v>83</v>
      </c>
      <c r="C660">
        <v>41</v>
      </c>
      <c r="D660" s="267" t="s">
        <v>183</v>
      </c>
      <c r="E660" s="3" t="s">
        <v>2289</v>
      </c>
      <c r="F660" s="3" t="s">
        <v>1</v>
      </c>
      <c r="G660" s="3" t="s">
        <v>0</v>
      </c>
      <c r="H660">
        <v>7632.9021314474539</v>
      </c>
      <c r="I660">
        <v>22158.082188486609</v>
      </c>
      <c r="J660">
        <v>2.9029695136788942</v>
      </c>
      <c r="K660">
        <v>4971.2574180000001</v>
      </c>
      <c r="L660">
        <v>14285.894804999994</v>
      </c>
      <c r="M660">
        <v>2.8736984637475063</v>
      </c>
      <c r="N660">
        <v>0.65129322142340673</v>
      </c>
      <c r="O660">
        <v>0.64472614026239949</v>
      </c>
      <c r="P660">
        <v>0.98991685934231766</v>
      </c>
      <c r="Q660">
        <v>0.52593092353595072</v>
      </c>
      <c r="R660">
        <v>0.62934825070677192</v>
      </c>
      <c r="S660">
        <v>0.47406907646404922</v>
      </c>
      <c r="T660">
        <v>0.37065174929322825</v>
      </c>
      <c r="U660">
        <v>0.4086628503037732</v>
      </c>
      <c r="V660">
        <v>0.31246346040512635</v>
      </c>
    </row>
    <row r="661" spans="1:22" x14ac:dyDescent="0.25">
      <c r="A661" t="str">
        <f t="shared" si="11"/>
        <v>DániaBiztosítás</v>
      </c>
      <c r="B661" t="s">
        <v>83</v>
      </c>
      <c r="C661">
        <v>42</v>
      </c>
      <c r="D661" s="267" t="s">
        <v>184</v>
      </c>
      <c r="E661" s="3" t="s">
        <v>2289</v>
      </c>
      <c r="F661" s="3" t="s">
        <v>2289</v>
      </c>
      <c r="G661" s="3" t="s">
        <v>136</v>
      </c>
      <c r="H661">
        <v>2621.0685990210136</v>
      </c>
      <c r="I661">
        <v>5233.0755873006256</v>
      </c>
      <c r="J661">
        <v>1.9965427800154538</v>
      </c>
      <c r="K661">
        <v>1184.1526979999996</v>
      </c>
      <c r="L661">
        <v>3077.5659459999997</v>
      </c>
      <c r="M661">
        <v>2.5989603800235574</v>
      </c>
      <c r="N661">
        <v>0.45178241364697153</v>
      </c>
      <c r="O661">
        <v>0.58809889034824714</v>
      </c>
      <c r="P661">
        <v>1.3017303741437687</v>
      </c>
      <c r="Q661">
        <v>0.27213392459966351</v>
      </c>
      <c r="R661">
        <v>0.34044645521137412</v>
      </c>
      <c r="S661">
        <v>0.72786607540033654</v>
      </c>
      <c r="T661">
        <v>0.65955354478862582</v>
      </c>
      <c r="U661">
        <v>0.59304254511261245</v>
      </c>
      <c r="V661">
        <v>0.5839828032450064</v>
      </c>
    </row>
    <row r="662" spans="1:22" x14ac:dyDescent="0.25">
      <c r="A662" t="str">
        <f t="shared" si="11"/>
        <v>DániaEgyéb pénzügy</v>
      </c>
      <c r="B662" t="s">
        <v>83</v>
      </c>
      <c r="C662">
        <v>43</v>
      </c>
      <c r="D662" s="267" t="s">
        <v>185</v>
      </c>
      <c r="E662" s="3" t="s">
        <v>1</v>
      </c>
      <c r="F662" s="3" t="s">
        <v>1</v>
      </c>
      <c r="G662" s="3" t="s">
        <v>136</v>
      </c>
      <c r="H662">
        <v>1136.2555035767029</v>
      </c>
      <c r="I662">
        <v>3526.1917499547089</v>
      </c>
      <c r="J662">
        <v>3.1033440444116391</v>
      </c>
      <c r="K662">
        <v>498.20529000000005</v>
      </c>
      <c r="L662">
        <v>1935.1226439999998</v>
      </c>
      <c r="M662">
        <v>3.8841872674615709</v>
      </c>
      <c r="N662">
        <v>0.43846237789982129</v>
      </c>
      <c r="O662">
        <v>0.54878542666457519</v>
      </c>
      <c r="P662">
        <v>1.251613489150853</v>
      </c>
      <c r="Q662">
        <v>0.74777486224490541</v>
      </c>
      <c r="R662">
        <v>0.83726735366551341</v>
      </c>
      <c r="S662">
        <v>0.25222513775509453</v>
      </c>
      <c r="T662">
        <v>0.16273264633448642</v>
      </c>
      <c r="U662">
        <v>4.1217688941180074E-2</v>
      </c>
      <c r="V662">
        <v>5.3334947796284074E-2</v>
      </c>
    </row>
    <row r="663" spans="1:22" x14ac:dyDescent="0.25">
      <c r="A663" t="str">
        <f t="shared" si="11"/>
        <v>DániaIngatlanügyletek</v>
      </c>
      <c r="B663" t="s">
        <v>83</v>
      </c>
      <c r="C663">
        <v>44</v>
      </c>
      <c r="D663" s="267" t="s">
        <v>143</v>
      </c>
      <c r="E663" s="3" t="s">
        <v>135</v>
      </c>
      <c r="F663" s="3" t="s">
        <v>135</v>
      </c>
      <c r="G663" s="3" t="s">
        <v>136</v>
      </c>
      <c r="H663">
        <v>17846.544808060182</v>
      </c>
      <c r="I663">
        <v>46200.249812738803</v>
      </c>
      <c r="J663">
        <v>2.5887503889197085</v>
      </c>
      <c r="K663">
        <v>12882.484434</v>
      </c>
      <c r="L663">
        <v>30770.127478999992</v>
      </c>
      <c r="M663">
        <v>2.3885243282569131</v>
      </c>
      <c r="N663">
        <v>0.72184753813980718</v>
      </c>
      <c r="O663">
        <v>0.66601647401732744</v>
      </c>
      <c r="P663">
        <v>0.92265532377327797</v>
      </c>
      <c r="Q663">
        <v>0.23543346216614999</v>
      </c>
      <c r="R663">
        <v>0.2506722196611415</v>
      </c>
      <c r="S663">
        <v>0.76456653783385009</v>
      </c>
      <c r="T663">
        <v>0.7493277803388585</v>
      </c>
      <c r="U663">
        <v>0.71366872241371082</v>
      </c>
      <c r="V663">
        <v>0.72312351682302412</v>
      </c>
    </row>
    <row r="664" spans="1:22" x14ac:dyDescent="0.25">
      <c r="A664" t="str">
        <f t="shared" si="11"/>
        <v>DániaJogi tev.</v>
      </c>
      <c r="B664" t="s">
        <v>83</v>
      </c>
      <c r="C664">
        <v>45</v>
      </c>
      <c r="D664" s="267" t="s">
        <v>186</v>
      </c>
      <c r="E664" s="3" t="s">
        <v>1</v>
      </c>
      <c r="F664" s="3" t="s">
        <v>1</v>
      </c>
      <c r="G664" s="3" t="s">
        <v>136</v>
      </c>
      <c r="H664">
        <v>3459.7658527550038</v>
      </c>
      <c r="I664">
        <v>10156.003318273793</v>
      </c>
      <c r="J664">
        <v>2.9354597248789513</v>
      </c>
      <c r="K664">
        <v>2376.6191580000009</v>
      </c>
      <c r="L664">
        <v>6738.8451129999994</v>
      </c>
      <c r="M664">
        <v>2.835475381201146</v>
      </c>
      <c r="N664">
        <v>0.68693063610287508</v>
      </c>
      <c r="O664">
        <v>0.66353317361316055</v>
      </c>
      <c r="P664">
        <v>0.9659391192355985</v>
      </c>
      <c r="Q664">
        <v>0.81094802838958036</v>
      </c>
      <c r="R664">
        <v>0.81369174500896069</v>
      </c>
      <c r="S664">
        <v>0.18905197161041956</v>
      </c>
      <c r="T664">
        <v>0.1863082549910394</v>
      </c>
      <c r="U664">
        <v>2.262104685906733E-2</v>
      </c>
      <c r="V664">
        <v>1.386241111667349E-2</v>
      </c>
    </row>
    <row r="665" spans="1:22" x14ac:dyDescent="0.25">
      <c r="A665" t="str">
        <f t="shared" si="11"/>
        <v>DániaMérnöki tev.</v>
      </c>
      <c r="B665" t="s">
        <v>83</v>
      </c>
      <c r="C665">
        <v>46</v>
      </c>
      <c r="D665" s="267" t="s">
        <v>187</v>
      </c>
      <c r="E665" s="3" t="s">
        <v>1</v>
      </c>
      <c r="F665" s="3" t="s">
        <v>1</v>
      </c>
      <c r="G665" s="3" t="s">
        <v>136</v>
      </c>
      <c r="H665">
        <v>3910.3221185606594</v>
      </c>
      <c r="I665">
        <v>10473.646108499306</v>
      </c>
      <c r="J665">
        <v>2.6784612088056123</v>
      </c>
      <c r="K665">
        <v>2365.0791600000002</v>
      </c>
      <c r="L665">
        <v>4860.4698869999984</v>
      </c>
      <c r="M665">
        <v>2.055098184113211</v>
      </c>
      <c r="N665">
        <v>0.60482975271371153</v>
      </c>
      <c r="O665">
        <v>0.464066652305137</v>
      </c>
      <c r="P665">
        <v>0.76726822750202406</v>
      </c>
      <c r="Q665">
        <v>0.68093794415484554</v>
      </c>
      <c r="R665">
        <v>0.65793011624541675</v>
      </c>
      <c r="S665">
        <v>0.31906205584515446</v>
      </c>
      <c r="T665">
        <v>0.3420698837545833</v>
      </c>
      <c r="U665">
        <v>3.0876586172481704E-2</v>
      </c>
      <c r="V665">
        <v>2.3280611075266328E-2</v>
      </c>
    </row>
    <row r="666" spans="1:22" x14ac:dyDescent="0.25">
      <c r="A666" t="str">
        <f t="shared" si="11"/>
        <v>DániaK+F</v>
      </c>
      <c r="B666" t="s">
        <v>83</v>
      </c>
      <c r="C666">
        <v>47</v>
      </c>
      <c r="D666" s="267" t="s">
        <v>188</v>
      </c>
      <c r="E666" s="3" t="s">
        <v>2289</v>
      </c>
      <c r="F666" s="3" t="s">
        <v>2289</v>
      </c>
      <c r="G666" s="3" t="s">
        <v>136</v>
      </c>
      <c r="H666">
        <v>980.65165852827738</v>
      </c>
      <c r="I666">
        <v>3990.1643735825623</v>
      </c>
      <c r="J666">
        <v>4.0688906594731513</v>
      </c>
      <c r="K666">
        <v>647.85300600000005</v>
      </c>
      <c r="L666">
        <v>1445.0961980000006</v>
      </c>
      <c r="M666">
        <v>2.2305927187439809</v>
      </c>
      <c r="N666">
        <v>0.66063520146620847</v>
      </c>
      <c r="O666">
        <v>0.36216457837362814</v>
      </c>
      <c r="P666">
        <v>0.54820660111638464</v>
      </c>
      <c r="Q666">
        <v>0.18279668477475805</v>
      </c>
      <c r="R666">
        <v>0.29461863970042912</v>
      </c>
      <c r="S666">
        <v>0.81720331522524181</v>
      </c>
      <c r="T666">
        <v>0.70538136029957077</v>
      </c>
      <c r="U666">
        <v>0.1399219675776073</v>
      </c>
      <c r="V666">
        <v>6.859557602704687E-2</v>
      </c>
    </row>
    <row r="667" spans="1:22" x14ac:dyDescent="0.25">
      <c r="A667" t="str">
        <f t="shared" si="11"/>
        <v>DániaMarketing</v>
      </c>
      <c r="B667" t="s">
        <v>83</v>
      </c>
      <c r="C667">
        <v>48</v>
      </c>
      <c r="D667" s="267" t="s">
        <v>13</v>
      </c>
      <c r="E667" s="3" t="s">
        <v>1</v>
      </c>
      <c r="F667" s="3" t="s">
        <v>1</v>
      </c>
      <c r="G667" s="3" t="s">
        <v>136</v>
      </c>
      <c r="H667">
        <v>2444.246017808824</v>
      </c>
      <c r="I667">
        <v>3200.6971887648592</v>
      </c>
      <c r="J667">
        <v>1.3094824193000694</v>
      </c>
      <c r="K667">
        <v>694.75751400000024</v>
      </c>
      <c r="L667">
        <v>956.67581099999961</v>
      </c>
      <c r="M667">
        <v>1.3769923919095595</v>
      </c>
      <c r="N667">
        <v>0.28424205621610243</v>
      </c>
      <c r="O667">
        <v>0.29889607000566598</v>
      </c>
      <c r="P667">
        <v>1.0515546994862099</v>
      </c>
      <c r="Q667">
        <v>0.92594439157415376</v>
      </c>
      <c r="R667">
        <v>0.86324281792303881</v>
      </c>
      <c r="S667">
        <v>7.4055608425846228E-2</v>
      </c>
      <c r="T667">
        <v>0.13675718207696119</v>
      </c>
      <c r="U667">
        <v>1.9537000727308856E-3</v>
      </c>
      <c r="V667">
        <v>2.8567836212800668E-3</v>
      </c>
    </row>
    <row r="668" spans="1:22" x14ac:dyDescent="0.25">
      <c r="A668" t="str">
        <f t="shared" si="11"/>
        <v>DániaEgyéb tudományos</v>
      </c>
      <c r="B668" t="s">
        <v>83</v>
      </c>
      <c r="C668">
        <v>49</v>
      </c>
      <c r="D668" s="267" t="s">
        <v>189</v>
      </c>
      <c r="E668" s="3" t="s">
        <v>1</v>
      </c>
      <c r="F668" s="3" t="s">
        <v>1</v>
      </c>
      <c r="G668" s="3" t="s">
        <v>136</v>
      </c>
      <c r="H668">
        <v>1127.9417399304275</v>
      </c>
      <c r="I668">
        <v>3182.1382353269573</v>
      </c>
      <c r="J668">
        <v>2.8211902465132948</v>
      </c>
      <c r="K668">
        <v>630.23279400000001</v>
      </c>
      <c r="L668">
        <v>1394.7730159999996</v>
      </c>
      <c r="M668">
        <v>2.2131076473307094</v>
      </c>
      <c r="N668">
        <v>0.55874587462192271</v>
      </c>
      <c r="O668">
        <v>0.4383131444497696</v>
      </c>
      <c r="P668">
        <v>0.78445884678138456</v>
      </c>
      <c r="Q668">
        <v>0.81652705710417395</v>
      </c>
      <c r="R668">
        <v>0.86087664727203428</v>
      </c>
      <c r="S668">
        <v>0.18347294289582605</v>
      </c>
      <c r="T668">
        <v>0.13912335272796569</v>
      </c>
      <c r="U668">
        <v>0.11969865072621383</v>
      </c>
      <c r="V668">
        <v>8.9036265929728367E-2</v>
      </c>
    </row>
    <row r="669" spans="1:22" x14ac:dyDescent="0.25">
      <c r="A669" t="str">
        <f t="shared" si="11"/>
        <v>DániaAminisztratív</v>
      </c>
      <c r="B669" t="s">
        <v>83</v>
      </c>
      <c r="C669">
        <v>50</v>
      </c>
      <c r="D669" s="267" t="s">
        <v>190</v>
      </c>
      <c r="E669" s="3" t="s">
        <v>1</v>
      </c>
      <c r="F669" s="3" t="s">
        <v>1</v>
      </c>
      <c r="G669" s="3" t="s">
        <v>136</v>
      </c>
      <c r="H669">
        <v>5785.3856566947543</v>
      </c>
      <c r="I669">
        <v>20071.811628342162</v>
      </c>
      <c r="J669">
        <v>3.4693990719729095</v>
      </c>
      <c r="K669">
        <v>2998.4141040000004</v>
      </c>
      <c r="L669">
        <v>9389.1993649999986</v>
      </c>
      <c r="M669">
        <v>3.1313884738183573</v>
      </c>
      <c r="N669">
        <v>0.51827385103191592</v>
      </c>
      <c r="O669">
        <v>0.46778036476498669</v>
      </c>
      <c r="P669">
        <v>0.90257373362288384</v>
      </c>
      <c r="Q669">
        <v>0.6617634628343213</v>
      </c>
      <c r="R669">
        <v>0.64175359227611695</v>
      </c>
      <c r="S669">
        <v>0.3382365371656787</v>
      </c>
      <c r="T669">
        <v>0.35824640772388294</v>
      </c>
      <c r="U669">
        <v>0.22639563217008146</v>
      </c>
      <c r="V669">
        <v>0.23935632147005539</v>
      </c>
    </row>
    <row r="670" spans="1:22" x14ac:dyDescent="0.25">
      <c r="A670" t="str">
        <f t="shared" si="11"/>
        <v>DániaKözigazgatás és védelem</v>
      </c>
      <c r="B670" t="s">
        <v>83</v>
      </c>
      <c r="C670">
        <v>51</v>
      </c>
      <c r="D670" s="267" t="s">
        <v>201</v>
      </c>
      <c r="E670" s="3" t="s">
        <v>135</v>
      </c>
      <c r="F670" s="3" t="s">
        <v>135</v>
      </c>
      <c r="G670" s="3" t="s">
        <v>136</v>
      </c>
      <c r="H670">
        <v>12929.637096254315</v>
      </c>
      <c r="I670">
        <v>25922.862938696497</v>
      </c>
      <c r="J670">
        <v>2.0049180611732935</v>
      </c>
      <c r="K670">
        <v>8550.6421740000005</v>
      </c>
      <c r="L670">
        <v>16666.431144999999</v>
      </c>
      <c r="M670">
        <v>1.9491437959686508</v>
      </c>
      <c r="N670">
        <v>0.66132112683016453</v>
      </c>
      <c r="O670">
        <v>0.64292401593193982</v>
      </c>
      <c r="P670">
        <v>0.97218127449457803</v>
      </c>
      <c r="Q670">
        <v>9.3349223917405008E-2</v>
      </c>
      <c r="R670">
        <v>0.12054197455787651</v>
      </c>
      <c r="S670">
        <v>0.90665077608259514</v>
      </c>
      <c r="T670">
        <v>0.87945802544212348</v>
      </c>
      <c r="U670">
        <v>0.88013161313338528</v>
      </c>
      <c r="V670">
        <v>0.85799803480170189</v>
      </c>
    </row>
    <row r="671" spans="1:22" x14ac:dyDescent="0.25">
      <c r="A671" t="str">
        <f t="shared" si="11"/>
        <v>DániaOktatás</v>
      </c>
      <c r="B671" t="s">
        <v>83</v>
      </c>
      <c r="C671">
        <v>52</v>
      </c>
      <c r="D671" s="267" t="s">
        <v>144</v>
      </c>
      <c r="E671" s="3" t="s">
        <v>135</v>
      </c>
      <c r="F671" s="3" t="s">
        <v>135</v>
      </c>
      <c r="G671" s="3" t="s">
        <v>136</v>
      </c>
      <c r="H671">
        <v>10898.101119038885</v>
      </c>
      <c r="I671">
        <v>26758.548969535987</v>
      </c>
      <c r="J671">
        <v>2.4553404925550781</v>
      </c>
      <c r="K671">
        <v>8204.9385780000011</v>
      </c>
      <c r="L671">
        <v>19740.784972999998</v>
      </c>
      <c r="M671">
        <v>2.4059637723469618</v>
      </c>
      <c r="N671">
        <v>0.75287781682132193</v>
      </c>
      <c r="O671">
        <v>0.73773749822811552</v>
      </c>
      <c r="P671">
        <v>0.97989007212733481</v>
      </c>
      <c r="Q671">
        <v>6.546310142065101E-2</v>
      </c>
      <c r="R671">
        <v>8.6422613341986712E-2</v>
      </c>
      <c r="S671">
        <v>0.93453689857934918</v>
      </c>
      <c r="T671">
        <v>0.91357738665801336</v>
      </c>
      <c r="U671">
        <v>0.87165898776244466</v>
      </c>
      <c r="V671">
        <v>0.80497652851884816</v>
      </c>
    </row>
    <row r="672" spans="1:22" x14ac:dyDescent="0.25">
      <c r="A672" t="str">
        <f t="shared" si="11"/>
        <v>DániaEgészségügy</v>
      </c>
      <c r="B672" t="s">
        <v>83</v>
      </c>
      <c r="C672">
        <v>53</v>
      </c>
      <c r="D672" s="267" t="s">
        <v>191</v>
      </c>
      <c r="E672" s="3" t="s">
        <v>135</v>
      </c>
      <c r="F672" s="3" t="s">
        <v>135</v>
      </c>
      <c r="G672" s="3" t="s">
        <v>136</v>
      </c>
      <c r="H672">
        <v>19129.469997687505</v>
      </c>
      <c r="I672">
        <v>47180.481455441171</v>
      </c>
      <c r="J672">
        <v>2.4663768238819297</v>
      </c>
      <c r="K672">
        <v>14255.744196000001</v>
      </c>
      <c r="L672">
        <v>33017.004019999993</v>
      </c>
      <c r="M672">
        <v>2.316049135425998</v>
      </c>
      <c r="N672">
        <v>0.7452242115292963</v>
      </c>
      <c r="O672">
        <v>0.69980218517232295</v>
      </c>
      <c r="P672">
        <v>0.93904918056303954</v>
      </c>
      <c r="Q672">
        <v>2.2847472279117906E-2</v>
      </c>
      <c r="R672">
        <v>2.9069370400658039E-2</v>
      </c>
      <c r="S672">
        <v>0.97715252772088201</v>
      </c>
      <c r="T672">
        <v>0.97093062959934195</v>
      </c>
      <c r="U672">
        <v>0.97083896906559153</v>
      </c>
      <c r="V672">
        <v>0.96143916030304799</v>
      </c>
    </row>
    <row r="673" spans="1:22" x14ac:dyDescent="0.25">
      <c r="A673" t="str">
        <f t="shared" si="11"/>
        <v>DániaEgyéb szolgáltatás</v>
      </c>
      <c r="B673" t="s">
        <v>83</v>
      </c>
      <c r="C673">
        <v>54</v>
      </c>
      <c r="D673" s="267" t="s">
        <v>192</v>
      </c>
      <c r="E673" s="3" t="s">
        <v>135</v>
      </c>
      <c r="F673" s="3" t="s">
        <v>135</v>
      </c>
      <c r="G673" s="3" t="s">
        <v>136</v>
      </c>
      <c r="H673">
        <v>7124.1495192269285</v>
      </c>
      <c r="I673">
        <v>15528.449122385158</v>
      </c>
      <c r="J673">
        <v>2.1796916362404217</v>
      </c>
      <c r="K673">
        <v>4501.2196500000009</v>
      </c>
      <c r="L673">
        <v>9670.9734939999998</v>
      </c>
      <c r="M673">
        <v>2.148522899565676</v>
      </c>
      <c r="N673">
        <v>0.63182554462844109</v>
      </c>
      <c r="O673">
        <v>0.62279068680842908</v>
      </c>
      <c r="P673">
        <v>0.98570039167168344</v>
      </c>
      <c r="Q673">
        <v>0.20426347284950064</v>
      </c>
      <c r="R673">
        <v>0.23224424115751213</v>
      </c>
      <c r="S673">
        <v>0.79573652715049936</v>
      </c>
      <c r="T673">
        <v>0.76775575884248781</v>
      </c>
      <c r="U673">
        <v>0.74400606903753763</v>
      </c>
      <c r="V673">
        <v>0.70447517297063222</v>
      </c>
    </row>
    <row r="674" spans="1:22" x14ac:dyDescent="0.25">
      <c r="A674" t="str">
        <f t="shared" si="11"/>
        <v>DániaHáztartási</v>
      </c>
      <c r="B674" t="s">
        <v>83</v>
      </c>
      <c r="C674">
        <v>55</v>
      </c>
      <c r="D674" s="267" t="s">
        <v>193</v>
      </c>
      <c r="E674" s="3" t="s">
        <v>1</v>
      </c>
      <c r="F674" s="3" t="s">
        <v>1</v>
      </c>
      <c r="G674" s="3" t="s">
        <v>136</v>
      </c>
      <c r="H674">
        <v>197.42813800000002</v>
      </c>
      <c r="I674">
        <v>854.17423099999996</v>
      </c>
      <c r="J674">
        <v>4.3265070503779954</v>
      </c>
      <c r="K674">
        <v>196.42813800000002</v>
      </c>
      <c r="L674">
        <v>853.17423099999996</v>
      </c>
      <c r="M674">
        <v>4.3434420327295467</v>
      </c>
      <c r="N674">
        <v>0.9949348658700311</v>
      </c>
      <c r="O674">
        <v>0.99882927866036264</v>
      </c>
      <c r="P674">
        <v>1.0039142389355569</v>
      </c>
      <c r="Q674">
        <v>0.68852555596382192</v>
      </c>
      <c r="R674">
        <v>0.70728151166100794</v>
      </c>
      <c r="S674">
        <v>0.31147444403617813</v>
      </c>
      <c r="T674">
        <v>0.292718488338992</v>
      </c>
      <c r="U674">
        <v>0.31146870049061487</v>
      </c>
      <c r="V674">
        <v>0.29270740309913196</v>
      </c>
    </row>
    <row r="675" spans="1:22" x14ac:dyDescent="0.25">
      <c r="A675" t="str">
        <f t="shared" si="11"/>
        <v>DániaTerületen kívüli</v>
      </c>
      <c r="B675" t="s">
        <v>83</v>
      </c>
      <c r="C675">
        <v>56</v>
      </c>
      <c r="D675" s="267" t="s">
        <v>194</v>
      </c>
      <c r="E675" s="3">
        <v>0</v>
      </c>
      <c r="F675" s="3">
        <v>0</v>
      </c>
      <c r="G675" s="3" t="s">
        <v>136</v>
      </c>
      <c r="H675">
        <v>2</v>
      </c>
      <c r="I675">
        <v>2</v>
      </c>
      <c r="J675">
        <v>1</v>
      </c>
      <c r="K675">
        <v>1</v>
      </c>
      <c r="L675">
        <v>1</v>
      </c>
      <c r="M675">
        <v>1</v>
      </c>
      <c r="N675">
        <v>0.5</v>
      </c>
      <c r="O675">
        <v>0.5</v>
      </c>
      <c r="P675">
        <v>1</v>
      </c>
      <c r="Q675">
        <v>1</v>
      </c>
      <c r="R675">
        <v>1</v>
      </c>
      <c r="S675">
        <v>0</v>
      </c>
      <c r="T675">
        <v>0</v>
      </c>
      <c r="U675">
        <v>0</v>
      </c>
      <c r="V675">
        <v>0</v>
      </c>
    </row>
    <row r="676" spans="1:22" x14ac:dyDescent="0.25">
      <c r="A676" t="str">
        <f>CONCATENATE(B676,D676)</f>
        <v>SpanyolországNövényterm.</v>
      </c>
      <c r="B676" t="s">
        <v>84</v>
      </c>
      <c r="C676">
        <v>1</v>
      </c>
      <c r="D676" s="267" t="s">
        <v>147</v>
      </c>
      <c r="E676" s="3" t="s">
        <v>2289</v>
      </c>
      <c r="F676" s="3" t="s">
        <v>1</v>
      </c>
      <c r="G676" s="3" t="s">
        <v>0</v>
      </c>
      <c r="H676">
        <v>32592.920982148898</v>
      </c>
      <c r="I676">
        <v>55296.198738360632</v>
      </c>
      <c r="J676">
        <v>1.696570821886332</v>
      </c>
      <c r="K676">
        <v>19602.486400000009</v>
      </c>
      <c r="L676">
        <v>29128.4023413592</v>
      </c>
      <c r="M676">
        <v>1.4859544726611409</v>
      </c>
      <c r="N676">
        <v>0.60143386383614605</v>
      </c>
      <c r="O676">
        <v>0.52677042917874128</v>
      </c>
      <c r="P676">
        <v>0.87585761436648002</v>
      </c>
      <c r="Q676">
        <v>0.50752029444627789</v>
      </c>
      <c r="R676">
        <v>0.60945691300344318</v>
      </c>
      <c r="S676">
        <v>0.49247970555372206</v>
      </c>
      <c r="T676">
        <v>0.39054308699655682</v>
      </c>
      <c r="U676">
        <v>0.30380803429717612</v>
      </c>
      <c r="V676">
        <v>0.15873200078953123</v>
      </c>
    </row>
    <row r="677" spans="1:22" x14ac:dyDescent="0.25">
      <c r="A677" t="str">
        <f t="shared" ref="A677:A731" si="12">CONCATENATE(B677,D677)</f>
        <v>SpanyolországErdőgazd.</v>
      </c>
      <c r="B677" t="s">
        <v>84</v>
      </c>
      <c r="C677">
        <v>2</v>
      </c>
      <c r="D677" s="267" t="s">
        <v>148</v>
      </c>
      <c r="E677" s="3" t="s">
        <v>1</v>
      </c>
      <c r="F677" s="3" t="s">
        <v>1</v>
      </c>
      <c r="G677" s="3" t="s">
        <v>136</v>
      </c>
      <c r="H677">
        <v>1462.9824018260801</v>
      </c>
      <c r="I677">
        <v>1280.1464544350945</v>
      </c>
      <c r="J677">
        <v>0.8750251902122872</v>
      </c>
      <c r="K677">
        <v>1332.7547999999999</v>
      </c>
      <c r="L677">
        <v>1007.8907841302712</v>
      </c>
      <c r="M677">
        <v>0.75624622333400804</v>
      </c>
      <c r="N677">
        <v>0.91098484734776619</v>
      </c>
      <c r="O677">
        <v>0.78732459136875488</v>
      </c>
      <c r="P677">
        <v>0.86425651717585117</v>
      </c>
      <c r="Q677">
        <v>0.68286706032029565</v>
      </c>
      <c r="R677">
        <v>0.65697577327892076</v>
      </c>
      <c r="S677">
        <v>0.31713293967970413</v>
      </c>
      <c r="T677">
        <v>0.34302422672107935</v>
      </c>
      <c r="U677">
        <v>0.16951219008020429</v>
      </c>
      <c r="V677">
        <v>0.16190286702790804</v>
      </c>
    </row>
    <row r="678" spans="1:22" x14ac:dyDescent="0.25">
      <c r="A678" t="str">
        <f t="shared" si="12"/>
        <v>SpanyolországHalászat</v>
      </c>
      <c r="B678" t="s">
        <v>84</v>
      </c>
      <c r="C678">
        <v>3</v>
      </c>
      <c r="D678" s="267" t="s">
        <v>149</v>
      </c>
      <c r="E678" s="3" t="s">
        <v>135</v>
      </c>
      <c r="F678" s="3" t="s">
        <v>2289</v>
      </c>
      <c r="G678" s="3" t="s">
        <v>0</v>
      </c>
      <c r="H678">
        <v>2428.1444316349098</v>
      </c>
      <c r="I678">
        <v>3627.28574494238</v>
      </c>
      <c r="J678">
        <v>1.4938509001707401</v>
      </c>
      <c r="K678">
        <v>1378.9347999999998</v>
      </c>
      <c r="L678">
        <v>1618.8423745105426</v>
      </c>
      <c r="M678">
        <v>1.1739803611530748</v>
      </c>
      <c r="N678">
        <v>0.56789653120903527</v>
      </c>
      <c r="O678">
        <v>0.44629579480131587</v>
      </c>
      <c r="P678">
        <v>0.7858751907696373</v>
      </c>
      <c r="Q678">
        <v>0.20669373922848225</v>
      </c>
      <c r="R678">
        <v>0.30636271923119479</v>
      </c>
      <c r="S678">
        <v>0.79330626077151767</v>
      </c>
      <c r="T678">
        <v>0.69363728076880538</v>
      </c>
      <c r="U678">
        <v>0.64669136638165081</v>
      </c>
      <c r="V678">
        <v>0.53684860655511146</v>
      </c>
    </row>
    <row r="679" spans="1:22" x14ac:dyDescent="0.25">
      <c r="A679" t="str">
        <f t="shared" si="12"/>
        <v>SpanyolországBányászat</v>
      </c>
      <c r="B679" t="s">
        <v>84</v>
      </c>
      <c r="C679">
        <v>4</v>
      </c>
      <c r="D679" s="267" t="s">
        <v>150</v>
      </c>
      <c r="E679" s="3" t="s">
        <v>1</v>
      </c>
      <c r="F679" s="3" t="s">
        <v>1</v>
      </c>
      <c r="G679" s="3" t="s">
        <v>136</v>
      </c>
      <c r="H679">
        <v>3735.0384080664917</v>
      </c>
      <c r="I679">
        <v>8061.3380805043571</v>
      </c>
      <c r="J679">
        <v>2.1583012541703557</v>
      </c>
      <c r="K679">
        <v>1627.3831999999991</v>
      </c>
      <c r="L679">
        <v>3471.3704999999991</v>
      </c>
      <c r="M679">
        <v>2.1330996289011717</v>
      </c>
      <c r="N679">
        <v>0.43570721963270054</v>
      </c>
      <c r="O679">
        <v>0.43061963973390543</v>
      </c>
      <c r="P679">
        <v>0.9883233977553002</v>
      </c>
      <c r="Q679">
        <v>0.97927717914853196</v>
      </c>
      <c r="R679">
        <v>0.87161874896517311</v>
      </c>
      <c r="S679">
        <v>2.0722820851468052E-2</v>
      </c>
      <c r="T679">
        <v>0.12838125103482684</v>
      </c>
      <c r="U679">
        <v>4.5440634032261756E-3</v>
      </c>
      <c r="V679">
        <v>3.2450226278870229E-3</v>
      </c>
    </row>
    <row r="680" spans="1:22" x14ac:dyDescent="0.25">
      <c r="A680" t="str">
        <f t="shared" si="12"/>
        <v>SpanyolországÉlelmiszergy.</v>
      </c>
      <c r="B680" t="s">
        <v>84</v>
      </c>
      <c r="C680">
        <v>5</v>
      </c>
      <c r="D680" s="267" t="s">
        <v>151</v>
      </c>
      <c r="E680" s="3" t="s">
        <v>2289</v>
      </c>
      <c r="F680" s="3" t="s">
        <v>2289</v>
      </c>
      <c r="G680" s="3" t="s">
        <v>136</v>
      </c>
      <c r="H680">
        <v>59816.03197080551</v>
      </c>
      <c r="I680">
        <v>177754.55901248593</v>
      </c>
      <c r="J680">
        <v>2.9716875753183167</v>
      </c>
      <c r="K680">
        <v>13240.729600000011</v>
      </c>
      <c r="L680">
        <v>37034.05736695727</v>
      </c>
      <c r="M680">
        <v>2.796980112557939</v>
      </c>
      <c r="N680">
        <v>0.22135753850175871</v>
      </c>
      <c r="O680">
        <v>0.20834378354456667</v>
      </c>
      <c r="P680">
        <v>0.94120934373740051</v>
      </c>
      <c r="Q680">
        <v>0.37577294511443504</v>
      </c>
      <c r="R680">
        <v>0.52720345421613024</v>
      </c>
      <c r="S680">
        <v>0.62422705488556496</v>
      </c>
      <c r="T680">
        <v>0.47279654578386965</v>
      </c>
      <c r="U680">
        <v>0.49252036924857423</v>
      </c>
      <c r="V680">
        <v>0.31298863638870417</v>
      </c>
    </row>
    <row r="681" spans="1:22" x14ac:dyDescent="0.25">
      <c r="A681" t="str">
        <f t="shared" si="12"/>
        <v>SpanyolországTextilgy.</v>
      </c>
      <c r="B681" t="s">
        <v>84</v>
      </c>
      <c r="C681">
        <v>6</v>
      </c>
      <c r="D681" s="267" t="s">
        <v>152</v>
      </c>
      <c r="E681" s="3" t="s">
        <v>2289</v>
      </c>
      <c r="F681" s="3" t="s">
        <v>2289</v>
      </c>
      <c r="G681" s="3" t="s">
        <v>136</v>
      </c>
      <c r="H681">
        <v>22579.24986229276</v>
      </c>
      <c r="I681">
        <v>26560.492771452209</v>
      </c>
      <c r="J681">
        <v>1.1763230812998844</v>
      </c>
      <c r="K681">
        <v>6934.3887999999997</v>
      </c>
      <c r="L681">
        <v>8012.6706684322917</v>
      </c>
      <c r="M681">
        <v>1.155497751789212</v>
      </c>
      <c r="N681">
        <v>0.307113338232746</v>
      </c>
      <c r="O681">
        <v>0.30167628053363843</v>
      </c>
      <c r="P681">
        <v>0.98229625020393252</v>
      </c>
      <c r="Q681">
        <v>0.27265218003553132</v>
      </c>
      <c r="R681">
        <v>0.28819367572462795</v>
      </c>
      <c r="S681">
        <v>0.72734781996446862</v>
      </c>
      <c r="T681">
        <v>0.71180632427537205</v>
      </c>
      <c r="U681">
        <v>0.47549682535114057</v>
      </c>
      <c r="V681">
        <v>0.35826507283338344</v>
      </c>
    </row>
    <row r="682" spans="1:22" x14ac:dyDescent="0.25">
      <c r="A682" t="str">
        <f t="shared" si="12"/>
        <v>SpanyolországFafeldolg.</v>
      </c>
      <c r="B682" t="s">
        <v>84</v>
      </c>
      <c r="C682">
        <v>7</v>
      </c>
      <c r="D682" s="267" t="s">
        <v>153</v>
      </c>
      <c r="E682" s="3" t="s">
        <v>1</v>
      </c>
      <c r="F682" s="3" t="s">
        <v>1</v>
      </c>
      <c r="G682" s="3" t="s">
        <v>136</v>
      </c>
      <c r="H682">
        <v>8066.7222049004249</v>
      </c>
      <c r="I682">
        <v>7647.0899302482903</v>
      </c>
      <c r="J682">
        <v>0.94797982823838733</v>
      </c>
      <c r="K682">
        <v>2331.1664000000023</v>
      </c>
      <c r="L682">
        <v>2344.0819548852974</v>
      </c>
      <c r="M682">
        <v>1.005540383082604</v>
      </c>
      <c r="N682">
        <v>0.28898558060966201</v>
      </c>
      <c r="O682">
        <v>0.30653254718676864</v>
      </c>
      <c r="P682">
        <v>1.0607191768533519</v>
      </c>
      <c r="Q682">
        <v>0.80748650911912856</v>
      </c>
      <c r="R682">
        <v>0.73159053566098375</v>
      </c>
      <c r="S682">
        <v>0.19251349088087147</v>
      </c>
      <c r="T682">
        <v>0.2684094643390163</v>
      </c>
      <c r="U682">
        <v>7.290961642232173E-2</v>
      </c>
      <c r="V682">
        <v>5.7586295432240781E-2</v>
      </c>
    </row>
    <row r="683" spans="1:22" x14ac:dyDescent="0.25">
      <c r="A683" t="str">
        <f t="shared" si="12"/>
        <v>SpanyolországPapírgy.</v>
      </c>
      <c r="B683" t="s">
        <v>84</v>
      </c>
      <c r="C683">
        <v>8</v>
      </c>
      <c r="D683" s="267" t="s">
        <v>154</v>
      </c>
      <c r="E683" s="3" t="s">
        <v>1</v>
      </c>
      <c r="F683" s="3" t="s">
        <v>1</v>
      </c>
      <c r="G683" s="3" t="s">
        <v>136</v>
      </c>
      <c r="H683">
        <v>9435.497562945473</v>
      </c>
      <c r="I683">
        <v>16252.56209624057</v>
      </c>
      <c r="J683">
        <v>1.7224912610932854</v>
      </c>
      <c r="K683">
        <v>2728.3143999999966</v>
      </c>
      <c r="L683">
        <v>4196.5973299766238</v>
      </c>
      <c r="M683">
        <v>1.538164857384702</v>
      </c>
      <c r="N683">
        <v>0.28915426895074098</v>
      </c>
      <c r="O683">
        <v>0.25821143184232792</v>
      </c>
      <c r="P683">
        <v>0.89298848251248075</v>
      </c>
      <c r="Q683">
        <v>0.67189765842368165</v>
      </c>
      <c r="R683">
        <v>0.65395512155606828</v>
      </c>
      <c r="S683">
        <v>0.32810234157631829</v>
      </c>
      <c r="T683">
        <v>0.34604487844393178</v>
      </c>
      <c r="U683">
        <v>0.16484334273868206</v>
      </c>
      <c r="V683">
        <v>9.7562716395514129E-2</v>
      </c>
    </row>
    <row r="684" spans="1:22" x14ac:dyDescent="0.25">
      <c r="A684" t="str">
        <f t="shared" si="12"/>
        <v>SpanyolországNyomdai tev.</v>
      </c>
      <c r="B684" t="s">
        <v>84</v>
      </c>
      <c r="C684">
        <v>9</v>
      </c>
      <c r="D684" s="267" t="s">
        <v>155</v>
      </c>
      <c r="E684" s="3" t="s">
        <v>1</v>
      </c>
      <c r="F684" s="3" t="s">
        <v>1</v>
      </c>
      <c r="G684" s="3" t="s">
        <v>136</v>
      </c>
      <c r="H684">
        <v>7399.8834035010268</v>
      </c>
      <c r="I684">
        <v>10660.668805774634</v>
      </c>
      <c r="J684">
        <v>1.4406536190463308</v>
      </c>
      <c r="K684">
        <v>3139.3163999999997</v>
      </c>
      <c r="L684">
        <v>4355.0361449515367</v>
      </c>
      <c r="M684">
        <v>1.3872562016850347</v>
      </c>
      <c r="N684">
        <v>0.4242386303701392</v>
      </c>
      <c r="O684">
        <v>0.40851434598479558</v>
      </c>
      <c r="P684">
        <v>0.96293528391880645</v>
      </c>
      <c r="Q684">
        <v>0.90172164831387236</v>
      </c>
      <c r="R684">
        <v>0.88641833659402469</v>
      </c>
      <c r="S684">
        <v>9.8278351686127571E-2</v>
      </c>
      <c r="T684">
        <v>0.11358166340597518</v>
      </c>
      <c r="U684">
        <v>3.8737379474290706E-2</v>
      </c>
      <c r="V684">
        <v>3.9500558723333579E-2</v>
      </c>
    </row>
    <row r="685" spans="1:22" x14ac:dyDescent="0.25">
      <c r="A685" t="str">
        <f t="shared" si="12"/>
        <v>SpanyolországKokszgy.</v>
      </c>
      <c r="B685" t="s">
        <v>84</v>
      </c>
      <c r="C685">
        <v>10</v>
      </c>
      <c r="D685" s="267" t="s">
        <v>156</v>
      </c>
      <c r="E685" s="3" t="s">
        <v>2289</v>
      </c>
      <c r="F685" s="3" t="s">
        <v>2289</v>
      </c>
      <c r="G685" s="3" t="s">
        <v>136</v>
      </c>
      <c r="H685">
        <v>19521.209995843576</v>
      </c>
      <c r="I685">
        <v>60447.284237203399</v>
      </c>
      <c r="J685">
        <v>3.0964926994829591</v>
      </c>
      <c r="K685">
        <v>2490.0256000000031</v>
      </c>
      <c r="L685">
        <v>2058.3504167681463</v>
      </c>
      <c r="M685">
        <v>0.82663825495133214</v>
      </c>
      <c r="N685">
        <v>0.12755488007813939</v>
      </c>
      <c r="O685">
        <v>3.4051991627794195E-2</v>
      </c>
      <c r="P685">
        <v>0.26695953621636537</v>
      </c>
      <c r="Q685">
        <v>0.44586757434556135</v>
      </c>
      <c r="R685">
        <v>0.41740980393005728</v>
      </c>
      <c r="S685">
        <v>0.55413242565443865</v>
      </c>
      <c r="T685">
        <v>0.58259019606994267</v>
      </c>
      <c r="U685">
        <v>0.35111739279913551</v>
      </c>
      <c r="V685">
        <v>0.1955760678160624</v>
      </c>
    </row>
    <row r="686" spans="1:22" x14ac:dyDescent="0.25">
      <c r="A686" t="str">
        <f t="shared" si="12"/>
        <v>SpanyolországVegyi a. gy.</v>
      </c>
      <c r="B686" t="s">
        <v>84</v>
      </c>
      <c r="C686">
        <v>11</v>
      </c>
      <c r="D686" s="267" t="s">
        <v>157</v>
      </c>
      <c r="E686" s="3" t="s">
        <v>2289</v>
      </c>
      <c r="F686" s="3" t="s">
        <v>2289</v>
      </c>
      <c r="G686" s="3" t="s">
        <v>136</v>
      </c>
      <c r="H686">
        <v>22198.726178907262</v>
      </c>
      <c r="I686">
        <v>64911.7467020779</v>
      </c>
      <c r="J686">
        <v>2.9241203382091179</v>
      </c>
      <c r="K686">
        <v>6155.793999999989</v>
      </c>
      <c r="L686">
        <v>13360.319218312177</v>
      </c>
      <c r="M686">
        <v>2.1703648982263215</v>
      </c>
      <c r="N686">
        <v>0.27730392953128491</v>
      </c>
      <c r="O686">
        <v>0.20582282710140809</v>
      </c>
      <c r="P686">
        <v>0.74222831046535009</v>
      </c>
      <c r="Q686">
        <v>0.5968599109256979</v>
      </c>
      <c r="R686">
        <v>0.59805737893734412</v>
      </c>
      <c r="S686">
        <v>0.40314008907430221</v>
      </c>
      <c r="T686">
        <v>0.40194262106265577</v>
      </c>
      <c r="U686">
        <v>0.15768277098244332</v>
      </c>
      <c r="V686">
        <v>8.6654203569105803E-2</v>
      </c>
    </row>
    <row r="687" spans="1:22" x14ac:dyDescent="0.25">
      <c r="A687" t="str">
        <f t="shared" si="12"/>
        <v>SpanyolországGyógyszergy.</v>
      </c>
      <c r="B687" t="s">
        <v>84</v>
      </c>
      <c r="C687">
        <v>12</v>
      </c>
      <c r="D687" s="267" t="s">
        <v>158</v>
      </c>
      <c r="E687" s="3" t="s">
        <v>2289</v>
      </c>
      <c r="F687" s="3" t="s">
        <v>2289</v>
      </c>
      <c r="G687" s="3" t="s">
        <v>136</v>
      </c>
      <c r="H687">
        <v>8133.221664288898</v>
      </c>
      <c r="I687">
        <v>18982.619539677304</v>
      </c>
      <c r="J687">
        <v>2.3339606767421097</v>
      </c>
      <c r="K687">
        <v>3223.3640000000041</v>
      </c>
      <c r="L687">
        <v>6999.7455949174455</v>
      </c>
      <c r="M687">
        <v>2.1715653568499977</v>
      </c>
      <c r="N687">
        <v>0.39632068730562853</v>
      </c>
      <c r="O687">
        <v>0.36874497643945497</v>
      </c>
      <c r="P687">
        <v>0.93042071294928863</v>
      </c>
      <c r="Q687">
        <v>0.31654817241864092</v>
      </c>
      <c r="R687">
        <v>0.32132210124108956</v>
      </c>
      <c r="S687">
        <v>0.68345182758135903</v>
      </c>
      <c r="T687">
        <v>0.67867789875891038</v>
      </c>
      <c r="U687">
        <v>0.46667459788580168</v>
      </c>
      <c r="V687">
        <v>0.36034236651055673</v>
      </c>
    </row>
    <row r="688" spans="1:22" x14ac:dyDescent="0.25">
      <c r="A688" t="str">
        <f t="shared" si="12"/>
        <v>SpanyolországGumigy.</v>
      </c>
      <c r="B688" t="s">
        <v>84</v>
      </c>
      <c r="C688">
        <v>13</v>
      </c>
      <c r="D688" s="267" t="s">
        <v>159</v>
      </c>
      <c r="E688" s="3" t="s">
        <v>1</v>
      </c>
      <c r="F688" s="3" t="s">
        <v>1</v>
      </c>
      <c r="G688" s="3" t="s">
        <v>136</v>
      </c>
      <c r="H688">
        <v>12876.831329004312</v>
      </c>
      <c r="I688">
        <v>23309.980318254773</v>
      </c>
      <c r="J688">
        <v>1.8102264231535286</v>
      </c>
      <c r="K688">
        <v>4426.8147999999983</v>
      </c>
      <c r="L688">
        <v>7316.6232248672777</v>
      </c>
      <c r="M688">
        <v>1.652796323186432</v>
      </c>
      <c r="N688">
        <v>0.34378137655875451</v>
      </c>
      <c r="O688">
        <v>0.31388371525725406</v>
      </c>
      <c r="P688">
        <v>0.91303292342134557</v>
      </c>
      <c r="Q688">
        <v>0.7097170523732117</v>
      </c>
      <c r="R688">
        <v>0.65597674412384477</v>
      </c>
      <c r="S688">
        <v>0.29028294762678836</v>
      </c>
      <c r="T688">
        <v>0.34402325587615518</v>
      </c>
      <c r="U688">
        <v>6.9458642223484066E-2</v>
      </c>
      <c r="V688">
        <v>4.5032802903191067E-2</v>
      </c>
    </row>
    <row r="689" spans="1:22" x14ac:dyDescent="0.25">
      <c r="A689" t="str">
        <f t="shared" si="12"/>
        <v>SpanyolországNemfémgy.</v>
      </c>
      <c r="B689" t="s">
        <v>84</v>
      </c>
      <c r="C689">
        <v>14</v>
      </c>
      <c r="D689" s="267" t="s">
        <v>160</v>
      </c>
      <c r="E689" s="3" t="s">
        <v>1</v>
      </c>
      <c r="F689" s="3" t="s">
        <v>1</v>
      </c>
      <c r="G689" s="3" t="s">
        <v>136</v>
      </c>
      <c r="H689">
        <v>19657.901345530707</v>
      </c>
      <c r="I689">
        <v>20533.334554330599</v>
      </c>
      <c r="J689">
        <v>1.0445334012727114</v>
      </c>
      <c r="K689">
        <v>7478.3892000000023</v>
      </c>
      <c r="L689">
        <v>6536.6167511445974</v>
      </c>
      <c r="M689">
        <v>0.8740674731323953</v>
      </c>
      <c r="N689">
        <v>0.38042663194564463</v>
      </c>
      <c r="O689">
        <v>0.31834170596348593</v>
      </c>
      <c r="P689">
        <v>0.83680184096304433</v>
      </c>
      <c r="Q689">
        <v>0.76827488022607304</v>
      </c>
      <c r="R689">
        <v>0.65366100861868826</v>
      </c>
      <c r="S689">
        <v>0.23172511977392696</v>
      </c>
      <c r="T689">
        <v>0.34633899138131174</v>
      </c>
      <c r="U689">
        <v>4.6794899223393284E-2</v>
      </c>
      <c r="V689">
        <v>4.3424419829550823E-2</v>
      </c>
    </row>
    <row r="690" spans="1:22" x14ac:dyDescent="0.25">
      <c r="A690" t="str">
        <f t="shared" si="12"/>
        <v>SpanyolországFémalapa. Gy.</v>
      </c>
      <c r="B690" t="s">
        <v>84</v>
      </c>
      <c r="C690">
        <v>15</v>
      </c>
      <c r="D690" s="267" t="s">
        <v>161</v>
      </c>
      <c r="E690" s="3" t="s">
        <v>1</v>
      </c>
      <c r="F690" s="3" t="s">
        <v>1</v>
      </c>
      <c r="G690" s="3" t="s">
        <v>136</v>
      </c>
      <c r="H690">
        <v>20244.388523988964</v>
      </c>
      <c r="I690">
        <v>53178.222534287204</v>
      </c>
      <c r="J690">
        <v>2.6268129793731574</v>
      </c>
      <c r="K690">
        <v>6005.2471999999998</v>
      </c>
      <c r="L690">
        <v>7847.4609639285509</v>
      </c>
      <c r="M690">
        <v>1.3067673490491034</v>
      </c>
      <c r="N690">
        <v>0.29663761851260512</v>
      </c>
      <c r="O690">
        <v>0.1475690722620302</v>
      </c>
      <c r="P690">
        <v>0.49747254917285383</v>
      </c>
      <c r="Q690">
        <v>0.80772033273220389</v>
      </c>
      <c r="R690">
        <v>0.68855144958615599</v>
      </c>
      <c r="S690">
        <v>0.19227966726779611</v>
      </c>
      <c r="T690">
        <v>0.31144855041384401</v>
      </c>
      <c r="U690">
        <v>8.1149587441053869E-3</v>
      </c>
      <c r="V690">
        <v>1.420985239960105E-2</v>
      </c>
    </row>
    <row r="691" spans="1:22" x14ac:dyDescent="0.25">
      <c r="A691" t="str">
        <f t="shared" si="12"/>
        <v>SpanyolországFémfeldolg.</v>
      </c>
      <c r="B691" t="s">
        <v>84</v>
      </c>
      <c r="C691">
        <v>16</v>
      </c>
      <c r="D691" s="267" t="s">
        <v>162</v>
      </c>
      <c r="E691" s="3" t="s">
        <v>1</v>
      </c>
      <c r="F691" s="3" t="s">
        <v>2289</v>
      </c>
      <c r="G691" s="3" t="s">
        <v>0</v>
      </c>
      <c r="H691">
        <v>25096.98282313002</v>
      </c>
      <c r="I691">
        <v>36435.820587297145</v>
      </c>
      <c r="J691">
        <v>1.4518008337526918</v>
      </c>
      <c r="K691">
        <v>9151.9523999999983</v>
      </c>
      <c r="L691">
        <v>12811.877166475893</v>
      </c>
      <c r="M691">
        <v>1.399906446899341</v>
      </c>
      <c r="N691">
        <v>0.36466345235592723</v>
      </c>
      <c r="O691">
        <v>0.35162861601482859</v>
      </c>
      <c r="P691">
        <v>0.96425516114410037</v>
      </c>
      <c r="Q691">
        <v>0.67022370229158024</v>
      </c>
      <c r="R691">
        <v>0.59452043549196876</v>
      </c>
      <c r="S691">
        <v>0.32977629770841987</v>
      </c>
      <c r="T691">
        <v>0.40547956450803124</v>
      </c>
      <c r="U691">
        <v>4.3979321487605853E-2</v>
      </c>
      <c r="V691">
        <v>3.8082520564469126E-2</v>
      </c>
    </row>
    <row r="692" spans="1:22" x14ac:dyDescent="0.25">
      <c r="A692" t="str">
        <f t="shared" si="12"/>
        <v>SpanyolországSzámítógép gy.</v>
      </c>
      <c r="B692" t="s">
        <v>84</v>
      </c>
      <c r="C692">
        <v>17</v>
      </c>
      <c r="D692" s="267" t="s">
        <v>163</v>
      </c>
      <c r="E692" s="3" t="s">
        <v>2289</v>
      </c>
      <c r="F692" s="3" t="s">
        <v>2289</v>
      </c>
      <c r="G692" s="3" t="s">
        <v>136</v>
      </c>
      <c r="H692">
        <v>10437.603790521567</v>
      </c>
      <c r="I692">
        <v>9141.899630068956</v>
      </c>
      <c r="J692">
        <v>0.87586191366746013</v>
      </c>
      <c r="K692">
        <v>2831.7575999999999</v>
      </c>
      <c r="L692">
        <v>4157.3261707093307</v>
      </c>
      <c r="M692">
        <v>1.4681080650085765</v>
      </c>
      <c r="N692">
        <v>0.27130341952350512</v>
      </c>
      <c r="O692">
        <v>0.45475517550371231</v>
      </c>
      <c r="P692">
        <v>1.6761866706376449</v>
      </c>
      <c r="Q692">
        <v>0.36557173867240017</v>
      </c>
      <c r="R692">
        <v>0.3463783347361869</v>
      </c>
      <c r="S692">
        <v>0.63442826132759977</v>
      </c>
      <c r="T692">
        <v>0.65362166526381327</v>
      </c>
      <c r="U692">
        <v>0.15888815038435455</v>
      </c>
      <c r="V692">
        <v>0.11327705478984716</v>
      </c>
    </row>
    <row r="693" spans="1:22" x14ac:dyDescent="0.25">
      <c r="A693" t="str">
        <f t="shared" si="12"/>
        <v>SpanyolországVillamos b. gy.</v>
      </c>
      <c r="B693" t="s">
        <v>84</v>
      </c>
      <c r="C693">
        <v>18</v>
      </c>
      <c r="D693" s="267" t="s">
        <v>164</v>
      </c>
      <c r="E693" s="3" t="s">
        <v>2289</v>
      </c>
      <c r="F693" s="3" t="s">
        <v>2289</v>
      </c>
      <c r="G693" s="3" t="s">
        <v>136</v>
      </c>
      <c r="H693">
        <v>12157.346947027492</v>
      </c>
      <c r="I693">
        <v>20605.213541015648</v>
      </c>
      <c r="J693">
        <v>1.694877478679975</v>
      </c>
      <c r="K693">
        <v>3674.0807999999965</v>
      </c>
      <c r="L693">
        <v>5694.318093756594</v>
      </c>
      <c r="M693">
        <v>1.549861966496926</v>
      </c>
      <c r="N693">
        <v>0.30221073857716302</v>
      </c>
      <c r="O693">
        <v>0.27635326770197194</v>
      </c>
      <c r="P693">
        <v>0.91443894086315225</v>
      </c>
      <c r="Q693">
        <v>0.51463816998873646</v>
      </c>
      <c r="R693">
        <v>0.45186732884968833</v>
      </c>
      <c r="S693">
        <v>0.48536183001126371</v>
      </c>
      <c r="T693">
        <v>0.54813267115031161</v>
      </c>
      <c r="U693">
        <v>0.13887553390079541</v>
      </c>
      <c r="V693">
        <v>8.6017729188842942E-2</v>
      </c>
    </row>
    <row r="694" spans="1:22" x14ac:dyDescent="0.25">
      <c r="A694" t="str">
        <f t="shared" si="12"/>
        <v>SpanyolországEgyéb gépgy.</v>
      </c>
      <c r="B694" t="s">
        <v>84</v>
      </c>
      <c r="C694">
        <v>19</v>
      </c>
      <c r="D694" s="267" t="s">
        <v>165</v>
      </c>
      <c r="E694" s="3" t="s">
        <v>2289</v>
      </c>
      <c r="F694" s="3" t="s">
        <v>2289</v>
      </c>
      <c r="G694" s="3" t="s">
        <v>136</v>
      </c>
      <c r="H694">
        <v>13644.342909113529</v>
      </c>
      <c r="I694">
        <v>31336.429929334692</v>
      </c>
      <c r="J694">
        <v>2.2966609779650149</v>
      </c>
      <c r="K694">
        <v>5159.229599999996</v>
      </c>
      <c r="L694">
        <v>11039.258287824914</v>
      </c>
      <c r="M694">
        <v>2.1397106048207126</v>
      </c>
      <c r="N694">
        <v>0.37812224702693215</v>
      </c>
      <c r="O694">
        <v>0.35228193871219615</v>
      </c>
      <c r="P694">
        <v>0.93166149699492429</v>
      </c>
      <c r="Q694">
        <v>0.44965251579484949</v>
      </c>
      <c r="R694">
        <v>0.36769400961569931</v>
      </c>
      <c r="S694">
        <v>0.55034748420515056</v>
      </c>
      <c r="T694">
        <v>0.63230599038430069</v>
      </c>
      <c r="U694">
        <v>3.4444737705686901E-2</v>
      </c>
      <c r="V694">
        <v>3.1493975445177055E-2</v>
      </c>
    </row>
    <row r="695" spans="1:22" x14ac:dyDescent="0.25">
      <c r="A695" t="str">
        <f t="shared" si="12"/>
        <v>SpanyolországKözúti jármű gy.</v>
      </c>
      <c r="B695" t="s">
        <v>84</v>
      </c>
      <c r="C695">
        <v>20</v>
      </c>
      <c r="D695" s="267" t="s">
        <v>166</v>
      </c>
      <c r="E695" s="3" t="s">
        <v>2289</v>
      </c>
      <c r="F695" s="3" t="s">
        <v>2289</v>
      </c>
      <c r="G695" s="3" t="s">
        <v>136</v>
      </c>
      <c r="H695">
        <v>46282.520388174991</v>
      </c>
      <c r="I695">
        <v>65245.849956230886</v>
      </c>
      <c r="J695">
        <v>1.4097298377229464</v>
      </c>
      <c r="K695">
        <v>9030.0372000000061</v>
      </c>
      <c r="L695">
        <v>11491.553708351579</v>
      </c>
      <c r="M695">
        <v>1.2725920673229973</v>
      </c>
      <c r="N695">
        <v>0.19510685944206155</v>
      </c>
      <c r="O695">
        <v>0.17612696770845196</v>
      </c>
      <c r="P695">
        <v>0.90272053074973613</v>
      </c>
      <c r="Q695">
        <v>0.28088774887624768</v>
      </c>
      <c r="R695">
        <v>0.25821797001734881</v>
      </c>
      <c r="S695">
        <v>0.71911225112375221</v>
      </c>
      <c r="T695">
        <v>0.74178202998265119</v>
      </c>
      <c r="U695">
        <v>0.20504906335492332</v>
      </c>
      <c r="V695">
        <v>0.15049599744965081</v>
      </c>
    </row>
    <row r="696" spans="1:22" x14ac:dyDescent="0.25">
      <c r="A696" t="str">
        <f t="shared" si="12"/>
        <v>SpanyolországEgyéb jármű gy.</v>
      </c>
      <c r="B696" t="s">
        <v>84</v>
      </c>
      <c r="C696">
        <v>21</v>
      </c>
      <c r="D696" s="267" t="s">
        <v>167</v>
      </c>
      <c r="E696" s="3" t="s">
        <v>2289</v>
      </c>
      <c r="F696" s="3" t="s">
        <v>2289</v>
      </c>
      <c r="G696" s="3" t="s">
        <v>136</v>
      </c>
      <c r="H696">
        <v>6798.6196789397727</v>
      </c>
      <c r="I696">
        <v>20814.194107633797</v>
      </c>
      <c r="J696">
        <v>3.0615323537085573</v>
      </c>
      <c r="K696">
        <v>2066.0931999999957</v>
      </c>
      <c r="L696">
        <v>7909.7531475938904</v>
      </c>
      <c r="M696">
        <v>3.8283622188940494</v>
      </c>
      <c r="N696">
        <v>0.30389892324763745</v>
      </c>
      <c r="O696">
        <v>0.38001726642363326</v>
      </c>
      <c r="P696">
        <v>1.2504725662156078</v>
      </c>
      <c r="Q696">
        <v>0.42330100659103853</v>
      </c>
      <c r="R696">
        <v>0.27767784338686974</v>
      </c>
      <c r="S696">
        <v>0.57669899340896147</v>
      </c>
      <c r="T696">
        <v>0.72232215661313015</v>
      </c>
      <c r="U696">
        <v>0.12556642141535107</v>
      </c>
      <c r="V696">
        <v>5.9582103028716027E-2</v>
      </c>
    </row>
    <row r="697" spans="1:22" x14ac:dyDescent="0.25">
      <c r="A697" t="str">
        <f t="shared" si="12"/>
        <v>SpanyolországBútorgy.</v>
      </c>
      <c r="B697" t="s">
        <v>84</v>
      </c>
      <c r="C697">
        <v>22</v>
      </c>
      <c r="D697" s="267" t="s">
        <v>168</v>
      </c>
      <c r="E697" s="3" t="s">
        <v>2289</v>
      </c>
      <c r="F697" s="3" t="s">
        <v>2289</v>
      </c>
      <c r="G697" s="3" t="s">
        <v>136</v>
      </c>
      <c r="H697">
        <v>11753.733574525631</v>
      </c>
      <c r="I697">
        <v>15894.499520593963</v>
      </c>
      <c r="J697">
        <v>1.3522936707569067</v>
      </c>
      <c r="K697">
        <v>4788.866</v>
      </c>
      <c r="L697">
        <v>6525.783327898459</v>
      </c>
      <c r="M697">
        <v>1.3626990874036691</v>
      </c>
      <c r="N697">
        <v>0.40743360138595569</v>
      </c>
      <c r="O697">
        <v>0.41056865738007187</v>
      </c>
      <c r="P697">
        <v>1.0076946427183515</v>
      </c>
      <c r="Q697">
        <v>0.32006153164751178</v>
      </c>
      <c r="R697">
        <v>0.35053912121884923</v>
      </c>
      <c r="S697">
        <v>0.67993846835248817</v>
      </c>
      <c r="T697">
        <v>0.64946087878115077</v>
      </c>
      <c r="U697">
        <v>0.35852360506545666</v>
      </c>
      <c r="V697">
        <v>0.27718851536297728</v>
      </c>
    </row>
    <row r="698" spans="1:22" x14ac:dyDescent="0.25">
      <c r="A698" t="str">
        <f t="shared" si="12"/>
        <v>SpanyolországGépjavítás</v>
      </c>
      <c r="B698" t="s">
        <v>84</v>
      </c>
      <c r="C698">
        <v>23</v>
      </c>
      <c r="D698" s="267" t="s">
        <v>169</v>
      </c>
      <c r="E698" s="3" t="s">
        <v>1</v>
      </c>
      <c r="F698" s="3" t="s">
        <v>1</v>
      </c>
      <c r="G698" s="3" t="s">
        <v>136</v>
      </c>
      <c r="H698">
        <v>3613.1232603165445</v>
      </c>
      <c r="I698">
        <v>13640.970814676995</v>
      </c>
      <c r="J698">
        <v>3.7753959197843461</v>
      </c>
      <c r="K698">
        <v>1759.4579999999999</v>
      </c>
      <c r="L698">
        <v>7124.3299622481445</v>
      </c>
      <c r="M698">
        <v>4.0491617090309315</v>
      </c>
      <c r="N698">
        <v>0.48696318205481159</v>
      </c>
      <c r="O698">
        <v>0.52227440840081008</v>
      </c>
      <c r="P698">
        <v>1.0725131337383611</v>
      </c>
      <c r="Q698">
        <v>0.66232008596978953</v>
      </c>
      <c r="R698">
        <v>0.62110819962083197</v>
      </c>
      <c r="S698">
        <v>0.33767991403021053</v>
      </c>
      <c r="T698">
        <v>0.37889180037916809</v>
      </c>
      <c r="U698">
        <v>3.0341298586877504E-2</v>
      </c>
      <c r="V698">
        <v>2.3669099931961625E-2</v>
      </c>
    </row>
    <row r="699" spans="1:22" x14ac:dyDescent="0.25">
      <c r="A699" t="str">
        <f t="shared" si="12"/>
        <v>SpanyolországVillamosene., gáz, gőzellátás</v>
      </c>
      <c r="B699" t="s">
        <v>84</v>
      </c>
      <c r="C699">
        <v>24</v>
      </c>
      <c r="D699" s="267" t="s">
        <v>170</v>
      </c>
      <c r="E699" s="3" t="s">
        <v>1</v>
      </c>
      <c r="F699" s="3" t="s">
        <v>1</v>
      </c>
      <c r="G699" s="3" t="s">
        <v>136</v>
      </c>
      <c r="H699">
        <v>22070.345346597038</v>
      </c>
      <c r="I699">
        <v>120541.44902219967</v>
      </c>
      <c r="J699">
        <v>5.4616929245643</v>
      </c>
      <c r="K699">
        <v>9032.8079999999973</v>
      </c>
      <c r="L699">
        <v>29594.994500000055</v>
      </c>
      <c r="M699">
        <v>3.2763891914895193</v>
      </c>
      <c r="N699">
        <v>0.40927352327963185</v>
      </c>
      <c r="O699">
        <v>0.24551716227129189</v>
      </c>
      <c r="P699">
        <v>0.59988528039607603</v>
      </c>
      <c r="Q699">
        <v>0.75294996802182257</v>
      </c>
      <c r="R699">
        <v>0.79805171619639503</v>
      </c>
      <c r="S699">
        <v>0.24705003197817738</v>
      </c>
      <c r="T699">
        <v>0.20194828380360494</v>
      </c>
      <c r="U699">
        <v>0.20309695517080686</v>
      </c>
      <c r="V699">
        <v>0.18471232308500837</v>
      </c>
    </row>
    <row r="700" spans="1:22" x14ac:dyDescent="0.25">
      <c r="A700" t="str">
        <f t="shared" si="12"/>
        <v>SpanyolországVízellátás</v>
      </c>
      <c r="B700" t="s">
        <v>84</v>
      </c>
      <c r="C700">
        <v>25</v>
      </c>
      <c r="D700" s="267" t="s">
        <v>171</v>
      </c>
      <c r="E700" s="3" t="s">
        <v>2289</v>
      </c>
      <c r="F700" s="3" t="s">
        <v>2289</v>
      </c>
      <c r="G700" s="3" t="s">
        <v>136</v>
      </c>
      <c r="H700">
        <v>3860.6480173412724</v>
      </c>
      <c r="I700">
        <v>12406.827992970857</v>
      </c>
      <c r="J700">
        <v>3.2136646327875069</v>
      </c>
      <c r="K700">
        <v>2030.072799999999</v>
      </c>
      <c r="L700">
        <v>6224.067516154455</v>
      </c>
      <c r="M700">
        <v>3.0659331606996845</v>
      </c>
      <c r="N700">
        <v>0.52583731821220447</v>
      </c>
      <c r="O700">
        <v>0.5016646897724969</v>
      </c>
      <c r="P700">
        <v>0.95403021504466023</v>
      </c>
      <c r="Q700">
        <v>0.54401399636522174</v>
      </c>
      <c r="R700">
        <v>0.55990198792801948</v>
      </c>
      <c r="S700">
        <v>0.45598600363477826</v>
      </c>
      <c r="T700">
        <v>0.44009801207198052</v>
      </c>
      <c r="U700">
        <v>0.41682444426803344</v>
      </c>
      <c r="V700">
        <v>0.40189007058229176</v>
      </c>
    </row>
    <row r="701" spans="1:22" x14ac:dyDescent="0.25">
      <c r="A701" t="str">
        <f t="shared" si="12"/>
        <v>SpanyolországSzennyvíz k.</v>
      </c>
      <c r="B701" t="s">
        <v>84</v>
      </c>
      <c r="C701">
        <v>26</v>
      </c>
      <c r="D701" s="267" t="s">
        <v>172</v>
      </c>
      <c r="E701" s="3" t="s">
        <v>1</v>
      </c>
      <c r="F701" s="3" t="s">
        <v>2289</v>
      </c>
      <c r="G701" s="3" t="s">
        <v>0</v>
      </c>
      <c r="H701">
        <v>8577.4732744946668</v>
      </c>
      <c r="I701">
        <v>21370.28450046583</v>
      </c>
      <c r="J701">
        <v>2.4914428546237399</v>
      </c>
      <c r="K701">
        <v>2489.1020000000008</v>
      </c>
      <c r="L701">
        <v>7981.5829838455456</v>
      </c>
      <c r="M701">
        <v>3.2066114541893191</v>
      </c>
      <c r="N701">
        <v>0.290190586475088</v>
      </c>
      <c r="O701">
        <v>0.37348978595355448</v>
      </c>
      <c r="P701">
        <v>1.2870499711596175</v>
      </c>
      <c r="Q701">
        <v>0.63109295767835216</v>
      </c>
      <c r="R701">
        <v>0.5848289353161652</v>
      </c>
      <c r="S701">
        <v>0.36890704232164778</v>
      </c>
      <c r="T701">
        <v>0.41517106468383469</v>
      </c>
      <c r="U701">
        <v>0.28907863536631689</v>
      </c>
      <c r="V701">
        <v>0.31173870848433677</v>
      </c>
    </row>
    <row r="702" spans="1:22" x14ac:dyDescent="0.25">
      <c r="A702" t="str">
        <f t="shared" si="12"/>
        <v>SpanyolországÉpítőipar</v>
      </c>
      <c r="B702" t="s">
        <v>84</v>
      </c>
      <c r="C702">
        <v>27</v>
      </c>
      <c r="D702" s="267" t="s">
        <v>139</v>
      </c>
      <c r="E702" s="3" t="s">
        <v>2289</v>
      </c>
      <c r="F702" s="3" t="s">
        <v>2289</v>
      </c>
      <c r="G702" s="3" t="s">
        <v>136</v>
      </c>
      <c r="H702">
        <v>132079.42288820737</v>
      </c>
      <c r="I702">
        <v>163380.2587663618</v>
      </c>
      <c r="J702">
        <v>1.2369849533991955</v>
      </c>
      <c r="K702">
        <v>54644.793999999965</v>
      </c>
      <c r="L702">
        <v>68243.71650000001</v>
      </c>
      <c r="M702">
        <v>1.2488603488925232</v>
      </c>
      <c r="N702">
        <v>0.41372677745761782</v>
      </c>
      <c r="O702">
        <v>0.41769866821909235</v>
      </c>
      <c r="P702">
        <v>1.0096002748139294</v>
      </c>
      <c r="Q702">
        <v>0.3242160439489436</v>
      </c>
      <c r="R702">
        <v>0.27887569477145618</v>
      </c>
      <c r="S702">
        <v>0.67578395605105657</v>
      </c>
      <c r="T702">
        <v>0.72112430522854387</v>
      </c>
      <c r="U702">
        <v>2.9710122363701269E-2</v>
      </c>
      <c r="V702">
        <v>5.3846988641629803E-2</v>
      </c>
    </row>
    <row r="703" spans="1:22" x14ac:dyDescent="0.25">
      <c r="A703" t="str">
        <f t="shared" si="12"/>
        <v>SpanyolországGépj. Ker. jav.</v>
      </c>
      <c r="B703" t="s">
        <v>84</v>
      </c>
      <c r="C703">
        <v>28</v>
      </c>
      <c r="D703" s="267" t="s">
        <v>173</v>
      </c>
      <c r="E703" s="3" t="s">
        <v>2289</v>
      </c>
      <c r="F703" s="3" t="s">
        <v>2289</v>
      </c>
      <c r="G703" s="3" t="s">
        <v>136</v>
      </c>
      <c r="H703">
        <v>17456.963563777797</v>
      </c>
      <c r="I703">
        <v>36087.127582066969</v>
      </c>
      <c r="J703">
        <v>2.0672052989184042</v>
      </c>
      <c r="K703">
        <v>7724.0668000000023</v>
      </c>
      <c r="L703">
        <v>19528.652445374424</v>
      </c>
      <c r="M703">
        <v>2.5282863226110912</v>
      </c>
      <c r="N703">
        <v>0.4424633626449791</v>
      </c>
      <c r="O703">
        <v>0.54115286402232066</v>
      </c>
      <c r="P703">
        <v>1.2230455891023171</v>
      </c>
      <c r="Q703">
        <v>0.36891751462389566</v>
      </c>
      <c r="R703">
        <v>0.25843112724700235</v>
      </c>
      <c r="S703">
        <v>0.63108248537610445</v>
      </c>
      <c r="T703">
        <v>0.74156887275299777</v>
      </c>
      <c r="U703">
        <v>0.58454421045748439</v>
      </c>
      <c r="V703">
        <v>0.58694062952214343</v>
      </c>
    </row>
    <row r="704" spans="1:22" x14ac:dyDescent="0.25">
      <c r="A704" t="str">
        <f t="shared" si="12"/>
        <v>SpanyolországNagyker.</v>
      </c>
      <c r="B704" t="s">
        <v>84</v>
      </c>
      <c r="C704">
        <v>29</v>
      </c>
      <c r="D704" s="267" t="s">
        <v>174</v>
      </c>
      <c r="E704" s="3" t="s">
        <v>2289</v>
      </c>
      <c r="F704" s="3" t="s">
        <v>2289</v>
      </c>
      <c r="G704" s="3" t="s">
        <v>136</v>
      </c>
      <c r="H704">
        <v>41083.575353384585</v>
      </c>
      <c r="I704">
        <v>126422.8255213377</v>
      </c>
      <c r="J704">
        <v>3.0772108910653175</v>
      </c>
      <c r="K704">
        <v>23880.601599999998</v>
      </c>
      <c r="L704">
        <v>67738.091716238196</v>
      </c>
      <c r="M704">
        <v>2.8365320460033216</v>
      </c>
      <c r="N704">
        <v>0.5812688256703209</v>
      </c>
      <c r="O704">
        <v>0.53580586762637517</v>
      </c>
      <c r="P704">
        <v>0.92178669139615788</v>
      </c>
      <c r="Q704">
        <v>0.5235435195371777</v>
      </c>
      <c r="R704">
        <v>0.51132379715697884</v>
      </c>
      <c r="S704">
        <v>0.47645648046282219</v>
      </c>
      <c r="T704">
        <v>0.4886762028430211</v>
      </c>
      <c r="U704">
        <v>0.36057146863618578</v>
      </c>
      <c r="V704">
        <v>0.29093306795527168</v>
      </c>
    </row>
    <row r="705" spans="1:22" x14ac:dyDescent="0.25">
      <c r="A705" t="str">
        <f t="shared" si="12"/>
        <v>SpanyolországKisker.</v>
      </c>
      <c r="B705" t="s">
        <v>84</v>
      </c>
      <c r="C705">
        <v>30</v>
      </c>
      <c r="D705" s="267" t="s">
        <v>175</v>
      </c>
      <c r="E705" s="3" t="s">
        <v>2289</v>
      </c>
      <c r="F705" s="3" t="s">
        <v>135</v>
      </c>
      <c r="G705" s="3" t="s">
        <v>0</v>
      </c>
      <c r="H705">
        <v>43571.753844225655</v>
      </c>
      <c r="I705">
        <v>100854.54270702181</v>
      </c>
      <c r="J705">
        <v>2.3146771430773505</v>
      </c>
      <c r="K705">
        <v>31323.893999999989</v>
      </c>
      <c r="L705">
        <v>66524.401338387397</v>
      </c>
      <c r="M705">
        <v>2.123758985341587</v>
      </c>
      <c r="N705">
        <v>0.71890367580765135</v>
      </c>
      <c r="O705">
        <v>0.65960738656698858</v>
      </c>
      <c r="P705">
        <v>0.91751845033474555</v>
      </c>
      <c r="Q705">
        <v>0.48990433766192815</v>
      </c>
      <c r="R705">
        <v>0.16889215908035454</v>
      </c>
      <c r="S705">
        <v>0.5100956623380718</v>
      </c>
      <c r="T705">
        <v>0.8311078409196454</v>
      </c>
      <c r="U705">
        <v>0.41313932225090749</v>
      </c>
      <c r="V705">
        <v>0.75282534114288124</v>
      </c>
    </row>
    <row r="706" spans="1:22" x14ac:dyDescent="0.25">
      <c r="A706" t="str">
        <f t="shared" si="12"/>
        <v>SpanyolországSzf. Szállítás</v>
      </c>
      <c r="B706" t="s">
        <v>84</v>
      </c>
      <c r="C706">
        <v>31</v>
      </c>
      <c r="D706" s="267" t="s">
        <v>176</v>
      </c>
      <c r="E706" s="3" t="s">
        <v>2289</v>
      </c>
      <c r="F706" s="3" t="s">
        <v>1</v>
      </c>
      <c r="G706" s="3" t="s">
        <v>0</v>
      </c>
      <c r="H706">
        <v>28678.703775125156</v>
      </c>
      <c r="I706">
        <v>64973.72826451264</v>
      </c>
      <c r="J706">
        <v>2.2655740919806999</v>
      </c>
      <c r="K706">
        <v>14077.511200000003</v>
      </c>
      <c r="L706">
        <v>30791.891657798635</v>
      </c>
      <c r="M706">
        <v>2.1873107554550288</v>
      </c>
      <c r="N706">
        <v>0.49086985626631824</v>
      </c>
      <c r="O706">
        <v>0.47391295651748144</v>
      </c>
      <c r="P706">
        <v>0.96545540629075222</v>
      </c>
      <c r="Q706">
        <v>0.57822436690923262</v>
      </c>
      <c r="R706">
        <v>0.61331689594202077</v>
      </c>
      <c r="S706">
        <v>0.42177563309076738</v>
      </c>
      <c r="T706">
        <v>0.38668310405797918</v>
      </c>
      <c r="U706">
        <v>0.22146429665245357</v>
      </c>
      <c r="V706">
        <v>0.22773307155072231</v>
      </c>
    </row>
    <row r="707" spans="1:22" x14ac:dyDescent="0.25">
      <c r="A707" t="str">
        <f t="shared" si="12"/>
        <v>SpanyolországVízi szállítás</v>
      </c>
      <c r="B707" t="s">
        <v>84</v>
      </c>
      <c r="C707">
        <v>32</v>
      </c>
      <c r="D707" s="267" t="s">
        <v>140</v>
      </c>
      <c r="E707" s="3" t="s">
        <v>2289</v>
      </c>
      <c r="F707" s="3" t="s">
        <v>2289</v>
      </c>
      <c r="G707" s="3" t="s">
        <v>136</v>
      </c>
      <c r="H707">
        <v>1789.9368197060087</v>
      </c>
      <c r="I707">
        <v>4228.9705274475209</v>
      </c>
      <c r="J707">
        <v>2.362636759515409</v>
      </c>
      <c r="K707">
        <v>686.23480000000018</v>
      </c>
      <c r="L707">
        <v>1285.288123723004</v>
      </c>
      <c r="M707">
        <v>1.872956783484317</v>
      </c>
      <c r="N707">
        <v>0.38338492869972474</v>
      </c>
      <c r="O707">
        <v>0.30392458764633795</v>
      </c>
      <c r="P707">
        <v>0.79274005025997818</v>
      </c>
      <c r="Q707">
        <v>0.26003411420698652</v>
      </c>
      <c r="R707">
        <v>0.32869928242565555</v>
      </c>
      <c r="S707">
        <v>0.73996588579301348</v>
      </c>
      <c r="T707">
        <v>0.67130071757434429</v>
      </c>
      <c r="U707">
        <v>0.15912128158665295</v>
      </c>
      <c r="V707">
        <v>0.22966687230712035</v>
      </c>
    </row>
    <row r="708" spans="1:22" x14ac:dyDescent="0.25">
      <c r="A708" t="str">
        <f t="shared" si="12"/>
        <v>SpanyolországLégi szállítás</v>
      </c>
      <c r="B708" t="s">
        <v>84</v>
      </c>
      <c r="C708">
        <v>33</v>
      </c>
      <c r="D708" s="267" t="s">
        <v>141</v>
      </c>
      <c r="E708" s="3" t="s">
        <v>2289</v>
      </c>
      <c r="F708" s="3" t="s">
        <v>2289</v>
      </c>
      <c r="G708" s="3" t="s">
        <v>136</v>
      </c>
      <c r="H708">
        <v>6064.3576702946675</v>
      </c>
      <c r="I708">
        <v>13397.193178674934</v>
      </c>
      <c r="J708">
        <v>2.2091693641849397</v>
      </c>
      <c r="K708">
        <v>2152.9116000000008</v>
      </c>
      <c r="L708">
        <v>3738.7634773501186</v>
      </c>
      <c r="M708">
        <v>1.7366079858318926</v>
      </c>
      <c r="N708">
        <v>0.35501065686572386</v>
      </c>
      <c r="O708">
        <v>0.27907065513553381</v>
      </c>
      <c r="P708">
        <v>0.78609092357778731</v>
      </c>
      <c r="Q708">
        <v>0.29279644695144014</v>
      </c>
      <c r="R708">
        <v>0.32527888890951129</v>
      </c>
      <c r="S708">
        <v>0.70720355304855986</v>
      </c>
      <c r="T708">
        <v>0.67472111109048871</v>
      </c>
      <c r="U708">
        <v>0.19069906042334156</v>
      </c>
      <c r="V708">
        <v>0.2164425614885723</v>
      </c>
    </row>
    <row r="709" spans="1:22" x14ac:dyDescent="0.25">
      <c r="A709" t="str">
        <f t="shared" si="12"/>
        <v>SpanyolországRaktározás</v>
      </c>
      <c r="B709" t="s">
        <v>84</v>
      </c>
      <c r="C709">
        <v>34</v>
      </c>
      <c r="D709" s="267" t="s">
        <v>177</v>
      </c>
      <c r="E709" s="3" t="s">
        <v>1</v>
      </c>
      <c r="F709" s="3" t="s">
        <v>1</v>
      </c>
      <c r="G709" s="3" t="s">
        <v>136</v>
      </c>
      <c r="H709">
        <v>18508.944144154746</v>
      </c>
      <c r="I709">
        <v>54288.147949885191</v>
      </c>
      <c r="J709">
        <v>2.9330764373736451</v>
      </c>
      <c r="K709">
        <v>7188.378800000004</v>
      </c>
      <c r="L709">
        <v>23894.225755623273</v>
      </c>
      <c r="M709">
        <v>3.3240075989906459</v>
      </c>
      <c r="N709">
        <v>0.38837325046821453</v>
      </c>
      <c r="O709">
        <v>0.44013705860219537</v>
      </c>
      <c r="P709">
        <v>1.1332836596536335</v>
      </c>
      <c r="Q709">
        <v>0.71398332983180357</v>
      </c>
      <c r="R709">
        <v>0.75984010593092555</v>
      </c>
      <c r="S709">
        <v>0.28601667016819637</v>
      </c>
      <c r="T709">
        <v>0.24015989406907437</v>
      </c>
      <c r="U709">
        <v>8.5706841543283493E-2</v>
      </c>
      <c r="V709">
        <v>0.15642083634565176</v>
      </c>
    </row>
    <row r="710" spans="1:22" x14ac:dyDescent="0.25">
      <c r="A710" t="str">
        <f t="shared" si="12"/>
        <v>SpanyolországPostai tev.</v>
      </c>
      <c r="B710" t="s">
        <v>84</v>
      </c>
      <c r="C710">
        <v>35</v>
      </c>
      <c r="D710" s="267" t="s">
        <v>178</v>
      </c>
      <c r="E710" s="3" t="s">
        <v>1</v>
      </c>
      <c r="F710" s="3" t="s">
        <v>1</v>
      </c>
      <c r="G710" s="3" t="s">
        <v>136</v>
      </c>
      <c r="H710">
        <v>2927.812002072229</v>
      </c>
      <c r="I710">
        <v>6059.8884184651079</v>
      </c>
      <c r="J710">
        <v>2.0697669161052952</v>
      </c>
      <c r="K710">
        <v>1652.3204000000001</v>
      </c>
      <c r="L710">
        <v>3264.7164855049737</v>
      </c>
      <c r="M710">
        <v>1.9758374256621014</v>
      </c>
      <c r="N710">
        <v>0.56435331190340454</v>
      </c>
      <c r="O710">
        <v>0.53874201306364722</v>
      </c>
      <c r="P710">
        <v>0.95461832455031115</v>
      </c>
      <c r="Q710">
        <v>0.81550324956009512</v>
      </c>
      <c r="R710">
        <v>0.8896652754204416</v>
      </c>
      <c r="S710">
        <v>0.18449675043990488</v>
      </c>
      <c r="T710">
        <v>0.11033472457955834</v>
      </c>
      <c r="U710">
        <v>0.13812759502368427</v>
      </c>
      <c r="V710">
        <v>8.5737521783298964E-2</v>
      </c>
    </row>
    <row r="711" spans="1:22" x14ac:dyDescent="0.25">
      <c r="A711" t="str">
        <f t="shared" si="12"/>
        <v>SpanyolországVendéglátás</v>
      </c>
      <c r="B711" t="s">
        <v>84</v>
      </c>
      <c r="C711">
        <v>36</v>
      </c>
      <c r="D711" s="267" t="s">
        <v>179</v>
      </c>
      <c r="E711" s="3" t="s">
        <v>135</v>
      </c>
      <c r="F711" s="3" t="s">
        <v>135</v>
      </c>
      <c r="G711" s="3" t="s">
        <v>136</v>
      </c>
      <c r="H711">
        <v>67654.625010068266</v>
      </c>
      <c r="I711">
        <v>148042.71925419447</v>
      </c>
      <c r="J711">
        <v>2.1882128417999946</v>
      </c>
      <c r="K711">
        <v>40208.926000000007</v>
      </c>
      <c r="L711">
        <v>87056.604999999996</v>
      </c>
      <c r="M711">
        <v>2.1651064492496013</v>
      </c>
      <c r="N711">
        <v>0.59432634493231129</v>
      </c>
      <c r="O711">
        <v>0.58805056701586789</v>
      </c>
      <c r="P711">
        <v>0.98944051871508709</v>
      </c>
      <c r="Q711">
        <v>6.952081115776515E-2</v>
      </c>
      <c r="R711">
        <v>0.10198802981569326</v>
      </c>
      <c r="S711">
        <v>0.93047918884223468</v>
      </c>
      <c r="T711">
        <v>0.89801197018430656</v>
      </c>
      <c r="U711">
        <v>0.92784016148081561</v>
      </c>
      <c r="V711">
        <v>0.84808523374680866</v>
      </c>
    </row>
    <row r="712" spans="1:22" x14ac:dyDescent="0.25">
      <c r="A712" t="str">
        <f t="shared" si="12"/>
        <v>SpanyolországKiadói tev.</v>
      </c>
      <c r="B712" t="s">
        <v>84</v>
      </c>
      <c r="C712">
        <v>37</v>
      </c>
      <c r="D712" s="267" t="s">
        <v>180</v>
      </c>
      <c r="E712" s="3" t="s">
        <v>2289</v>
      </c>
      <c r="F712" s="3" t="s">
        <v>2289</v>
      </c>
      <c r="G712" s="3" t="s">
        <v>136</v>
      </c>
      <c r="H712">
        <v>7756.3929774366525</v>
      </c>
      <c r="I712">
        <v>9887.9236133883442</v>
      </c>
      <c r="J712">
        <v>1.2748095206305707</v>
      </c>
      <c r="K712">
        <v>3074.6643999999978</v>
      </c>
      <c r="L712">
        <v>3703.2547686191233</v>
      </c>
      <c r="M712">
        <v>1.2044419444994146</v>
      </c>
      <c r="N712">
        <v>0.39640389662362346</v>
      </c>
      <c r="O712">
        <v>0.37452299526311877</v>
      </c>
      <c r="P712">
        <v>0.94480149779839295</v>
      </c>
      <c r="Q712">
        <v>0.52190317126415209</v>
      </c>
      <c r="R712">
        <v>0.58435549036964407</v>
      </c>
      <c r="S712">
        <v>0.47809682873584791</v>
      </c>
      <c r="T712">
        <v>0.41564450963035587</v>
      </c>
      <c r="U712">
        <v>0.30313652897812221</v>
      </c>
      <c r="V712">
        <v>0.21692165075164782</v>
      </c>
    </row>
    <row r="713" spans="1:22" x14ac:dyDescent="0.25">
      <c r="A713" t="str">
        <f t="shared" si="12"/>
        <v>SpanyolországMűsorszolgáltatás</v>
      </c>
      <c r="B713" t="s">
        <v>84</v>
      </c>
      <c r="C713">
        <v>38</v>
      </c>
      <c r="D713" s="267" t="s">
        <v>181</v>
      </c>
      <c r="E713" s="3" t="s">
        <v>2289</v>
      </c>
      <c r="F713" s="3" t="s">
        <v>2289</v>
      </c>
      <c r="G713" s="3" t="s">
        <v>136</v>
      </c>
      <c r="H713">
        <v>8363.197945552005</v>
      </c>
      <c r="I713">
        <v>15309.237957456686</v>
      </c>
      <c r="J713">
        <v>1.8305483210042823</v>
      </c>
      <c r="K713">
        <v>3688.8583999999987</v>
      </c>
      <c r="L713">
        <v>5974.2310381766092</v>
      </c>
      <c r="M713">
        <v>1.6195338477011239</v>
      </c>
      <c r="N713">
        <v>0.44108227785782955</v>
      </c>
      <c r="O713">
        <v>0.39023699643173515</v>
      </c>
      <c r="P713">
        <v>0.88472608404710618</v>
      </c>
      <c r="Q713">
        <v>0.51105280158096911</v>
      </c>
      <c r="R713">
        <v>0.44253671373475062</v>
      </c>
      <c r="S713">
        <v>0.48894719841903095</v>
      </c>
      <c r="T713">
        <v>0.55746328626524932</v>
      </c>
      <c r="U713">
        <v>0.33722636380251214</v>
      </c>
      <c r="V713">
        <v>0.35384217348410857</v>
      </c>
    </row>
    <row r="714" spans="1:22" x14ac:dyDescent="0.25">
      <c r="A714" t="str">
        <f t="shared" si="12"/>
        <v>SpanyolországTávközlés</v>
      </c>
      <c r="B714" t="s">
        <v>84</v>
      </c>
      <c r="C714">
        <v>39</v>
      </c>
      <c r="D714" s="267" t="s">
        <v>142</v>
      </c>
      <c r="E714" s="3" t="s">
        <v>2289</v>
      </c>
      <c r="F714" s="3" t="s">
        <v>2289</v>
      </c>
      <c r="G714" s="3" t="s">
        <v>136</v>
      </c>
      <c r="H714">
        <v>21569.754373006028</v>
      </c>
      <c r="I714">
        <v>45123.201262091883</v>
      </c>
      <c r="J714">
        <v>2.0919663933940003</v>
      </c>
      <c r="K714">
        <v>11444.327599999999</v>
      </c>
      <c r="L714">
        <v>23148.323457082181</v>
      </c>
      <c r="M714">
        <v>2.0226896910118324</v>
      </c>
      <c r="N714">
        <v>0.53057292179099957</v>
      </c>
      <c r="O714">
        <v>0.51300268619303713</v>
      </c>
      <c r="P714">
        <v>0.96688440951970855</v>
      </c>
      <c r="Q714">
        <v>0.52866360591195571</v>
      </c>
      <c r="R714">
        <v>0.54464278820084078</v>
      </c>
      <c r="S714">
        <v>0.47133639408804429</v>
      </c>
      <c r="T714">
        <v>0.45535721179915922</v>
      </c>
      <c r="U714">
        <v>0.38183416294773126</v>
      </c>
      <c r="V714">
        <v>0.3811333854577405</v>
      </c>
    </row>
    <row r="715" spans="1:22" x14ac:dyDescent="0.25">
      <c r="A715" t="str">
        <f t="shared" si="12"/>
        <v>SpanyolországInfotech.</v>
      </c>
      <c r="B715" t="s">
        <v>84</v>
      </c>
      <c r="C715">
        <v>40</v>
      </c>
      <c r="D715" s="267" t="s">
        <v>182</v>
      </c>
      <c r="E715" s="3" t="s">
        <v>2289</v>
      </c>
      <c r="F715" s="3" t="s">
        <v>2289</v>
      </c>
      <c r="G715" s="3" t="s">
        <v>136</v>
      </c>
      <c r="H715">
        <v>8668.9095760270993</v>
      </c>
      <c r="I715">
        <v>36914.827720414942</v>
      </c>
      <c r="J715">
        <v>4.2583011619476077</v>
      </c>
      <c r="K715">
        <v>5752.1807999999992</v>
      </c>
      <c r="L715">
        <v>20829.648736122086</v>
      </c>
      <c r="M715">
        <v>3.6211742051157518</v>
      </c>
      <c r="N715">
        <v>0.66354144653982927</v>
      </c>
      <c r="O715">
        <v>0.56426238512831262</v>
      </c>
      <c r="P715">
        <v>0.85038001479903425</v>
      </c>
      <c r="Q715">
        <v>0.30081555986326636</v>
      </c>
      <c r="R715">
        <v>0.32731660227181858</v>
      </c>
      <c r="S715">
        <v>0.69918444013673353</v>
      </c>
      <c r="T715">
        <v>0.67268339772818164</v>
      </c>
      <c r="U715">
        <v>4.0670709513278953E-2</v>
      </c>
      <c r="V715">
        <v>3.5091568320873741E-2</v>
      </c>
    </row>
    <row r="716" spans="1:22" x14ac:dyDescent="0.25">
      <c r="A716" t="str">
        <f t="shared" si="12"/>
        <v>SpanyolországPénzügyi tev.</v>
      </c>
      <c r="B716" t="s">
        <v>84</v>
      </c>
      <c r="C716">
        <v>41</v>
      </c>
      <c r="D716" s="267" t="s">
        <v>183</v>
      </c>
      <c r="E716" s="3" t="s">
        <v>1</v>
      </c>
      <c r="F716" s="3" t="s">
        <v>1</v>
      </c>
      <c r="G716" s="3" t="s">
        <v>136</v>
      </c>
      <c r="H716">
        <v>27727.395740471922</v>
      </c>
      <c r="I716">
        <v>54235.505114923042</v>
      </c>
      <c r="J716">
        <v>1.9560259327117011</v>
      </c>
      <c r="K716">
        <v>20314.581999999999</v>
      </c>
      <c r="L716">
        <v>35509.438421380648</v>
      </c>
      <c r="M716">
        <v>1.7479778034015492</v>
      </c>
      <c r="N716">
        <v>0.73265380528861179</v>
      </c>
      <c r="O716">
        <v>0.65472679467329475</v>
      </c>
      <c r="P716">
        <v>0.89363733587022109</v>
      </c>
      <c r="Q716">
        <v>0.62393353829444331</v>
      </c>
      <c r="R716">
        <v>0.75688832055034883</v>
      </c>
      <c r="S716">
        <v>0.37606646170555674</v>
      </c>
      <c r="T716">
        <v>0.24311167944965126</v>
      </c>
      <c r="U716">
        <v>0.2573140760051037</v>
      </c>
      <c r="V716">
        <v>0.15781421958744465</v>
      </c>
    </row>
    <row r="717" spans="1:22" x14ac:dyDescent="0.25">
      <c r="A717" t="str">
        <f t="shared" si="12"/>
        <v>SpanyolországBiztosítás</v>
      </c>
      <c r="B717" t="s">
        <v>84</v>
      </c>
      <c r="C717">
        <v>42</v>
      </c>
      <c r="D717" s="267" t="s">
        <v>184</v>
      </c>
      <c r="E717" s="3" t="s">
        <v>135</v>
      </c>
      <c r="F717" s="3" t="s">
        <v>135</v>
      </c>
      <c r="G717" s="3" t="s">
        <v>136</v>
      </c>
      <c r="H717">
        <v>6302.6464787949508</v>
      </c>
      <c r="I717">
        <v>24730.470323961032</v>
      </c>
      <c r="J717">
        <v>3.9238231760524558</v>
      </c>
      <c r="K717">
        <v>2044.8504000000014</v>
      </c>
      <c r="L717">
        <v>11105.132484994805</v>
      </c>
      <c r="M717">
        <v>5.430779916709211</v>
      </c>
      <c r="N717">
        <v>0.32444313779613598</v>
      </c>
      <c r="O717">
        <v>0.44904655429198154</v>
      </c>
      <c r="P717">
        <v>1.3840531728987906</v>
      </c>
      <c r="Q717">
        <v>0.30513291090867134</v>
      </c>
      <c r="R717">
        <v>0.34667411801273629</v>
      </c>
      <c r="S717">
        <v>0.69486708909132866</v>
      </c>
      <c r="T717">
        <v>0.65332588198726371</v>
      </c>
      <c r="U717">
        <v>0.61959982716656792</v>
      </c>
      <c r="V717">
        <v>0.60158616422468258</v>
      </c>
    </row>
    <row r="718" spans="1:22" x14ac:dyDescent="0.25">
      <c r="A718" t="str">
        <f t="shared" si="12"/>
        <v>SpanyolországEgyéb pénzügy</v>
      </c>
      <c r="B718" t="s">
        <v>84</v>
      </c>
      <c r="C718">
        <v>43</v>
      </c>
      <c r="D718" s="267" t="s">
        <v>185</v>
      </c>
      <c r="E718" s="3" t="s">
        <v>2289</v>
      </c>
      <c r="F718" s="3" t="s">
        <v>1</v>
      </c>
      <c r="G718" s="3" t="s">
        <v>0</v>
      </c>
      <c r="H718">
        <v>5590.5508545349621</v>
      </c>
      <c r="I718">
        <v>10618.764337440956</v>
      </c>
      <c r="J718">
        <v>1.8994128868047395</v>
      </c>
      <c r="K718">
        <v>2605.4755999999988</v>
      </c>
      <c r="L718">
        <v>5627.3630936245472</v>
      </c>
      <c r="M718">
        <v>2.1598218358385508</v>
      </c>
      <c r="N718">
        <v>0.46604988806898701</v>
      </c>
      <c r="O718">
        <v>0.52994519087149272</v>
      </c>
      <c r="P718">
        <v>1.1370997063581476</v>
      </c>
      <c r="Q718">
        <v>0.58057728184933755</v>
      </c>
      <c r="R718">
        <v>0.66363113823014941</v>
      </c>
      <c r="S718">
        <v>0.41942271815066251</v>
      </c>
      <c r="T718">
        <v>0.33636886176985065</v>
      </c>
      <c r="U718">
        <v>0.30634431958931763</v>
      </c>
      <c r="V718">
        <v>0.27291646756988769</v>
      </c>
    </row>
    <row r="719" spans="1:22" x14ac:dyDescent="0.25">
      <c r="A719" t="str">
        <f t="shared" si="12"/>
        <v>SpanyolországIngatlanügyletek</v>
      </c>
      <c r="B719" t="s">
        <v>84</v>
      </c>
      <c r="C719">
        <v>44</v>
      </c>
      <c r="D719" s="267" t="s">
        <v>143</v>
      </c>
      <c r="E719" s="3" t="s">
        <v>135</v>
      </c>
      <c r="F719" s="3" t="s">
        <v>135</v>
      </c>
      <c r="G719" s="3" t="s">
        <v>136</v>
      </c>
      <c r="H719">
        <v>44246.906359150591</v>
      </c>
      <c r="I719">
        <v>171763.09306084586</v>
      </c>
      <c r="J719">
        <v>3.8819232166572468</v>
      </c>
      <c r="K719">
        <v>32510.719999999998</v>
      </c>
      <c r="L719">
        <v>151576.53599999999</v>
      </c>
      <c r="M719">
        <v>4.6623555553368243</v>
      </c>
      <c r="N719">
        <v>0.73475690562661311</v>
      </c>
      <c r="O719">
        <v>0.8824744204292192</v>
      </c>
      <c r="P719">
        <v>1.2010427036090665</v>
      </c>
      <c r="Q719">
        <v>0.19740740185080047</v>
      </c>
      <c r="R719">
        <v>0.29953232423927872</v>
      </c>
      <c r="S719">
        <v>0.80259259814919959</v>
      </c>
      <c r="T719">
        <v>0.70046767576072122</v>
      </c>
      <c r="U719">
        <v>0.79675128135907325</v>
      </c>
      <c r="V719">
        <v>0.69304655574385321</v>
      </c>
    </row>
    <row r="720" spans="1:22" x14ac:dyDescent="0.25">
      <c r="A720" t="str">
        <f t="shared" si="12"/>
        <v>SpanyolországJogi tev.</v>
      </c>
      <c r="B720" t="s">
        <v>84</v>
      </c>
      <c r="C720">
        <v>45</v>
      </c>
      <c r="D720" s="267" t="s">
        <v>186</v>
      </c>
      <c r="E720" s="3" t="s">
        <v>2289</v>
      </c>
      <c r="F720" s="3" t="s">
        <v>1</v>
      </c>
      <c r="G720" s="3" t="s">
        <v>0</v>
      </c>
      <c r="H720">
        <v>14748.968414098281</v>
      </c>
      <c r="I720">
        <v>37621.992543973844</v>
      </c>
      <c r="J720">
        <v>2.5508219617591452</v>
      </c>
      <c r="K720">
        <v>8381.6699999999983</v>
      </c>
      <c r="L720">
        <v>24237.135594715619</v>
      </c>
      <c r="M720">
        <v>2.8916833512552538</v>
      </c>
      <c r="N720">
        <v>0.56828855854000648</v>
      </c>
      <c r="O720">
        <v>0.64422785599105215</v>
      </c>
      <c r="P720">
        <v>1.1336280597415893</v>
      </c>
      <c r="Q720">
        <v>0.5874541303627403</v>
      </c>
      <c r="R720">
        <v>0.76126897520197623</v>
      </c>
      <c r="S720">
        <v>0.41254586963725987</v>
      </c>
      <c r="T720">
        <v>0.23873102479802377</v>
      </c>
      <c r="U720">
        <v>7.8244447346611859E-2</v>
      </c>
      <c r="V720">
        <v>6.6958878152181545E-2</v>
      </c>
    </row>
    <row r="721" spans="1:22" x14ac:dyDescent="0.25">
      <c r="A721" t="str">
        <f t="shared" si="12"/>
        <v>SpanyolországMérnöki tev.</v>
      </c>
      <c r="B721" t="s">
        <v>84</v>
      </c>
      <c r="C721">
        <v>46</v>
      </c>
      <c r="D721" s="267" t="s">
        <v>187</v>
      </c>
      <c r="E721" s="3" t="s">
        <v>2289</v>
      </c>
      <c r="F721" s="3" t="s">
        <v>2289</v>
      </c>
      <c r="G721" s="3" t="s">
        <v>136</v>
      </c>
      <c r="H721">
        <v>10857.841843652663</v>
      </c>
      <c r="I721">
        <v>29344.049247655617</v>
      </c>
      <c r="J721">
        <v>2.7025673858760175</v>
      </c>
      <c r="K721">
        <v>3685.1640000000016</v>
      </c>
      <c r="L721">
        <v>14980.233606553524</v>
      </c>
      <c r="M721">
        <v>4.0650113825472944</v>
      </c>
      <c r="N721">
        <v>0.33940114923982756</v>
      </c>
      <c r="O721">
        <v>0.51050328739992623</v>
      </c>
      <c r="P721">
        <v>1.5041295191348762</v>
      </c>
      <c r="Q721">
        <v>0.45051196927990195</v>
      </c>
      <c r="R721">
        <v>0.52033514333234443</v>
      </c>
      <c r="S721">
        <v>0.549488030720098</v>
      </c>
      <c r="T721">
        <v>0.47966485666765563</v>
      </c>
      <c r="U721">
        <v>9.9889988292293837E-3</v>
      </c>
      <c r="V721">
        <v>3.6334161935230945E-2</v>
      </c>
    </row>
    <row r="722" spans="1:22" x14ac:dyDescent="0.25">
      <c r="A722" t="str">
        <f t="shared" si="12"/>
        <v>SpanyolországK+F</v>
      </c>
      <c r="B722" t="s">
        <v>84</v>
      </c>
      <c r="C722">
        <v>47</v>
      </c>
      <c r="D722" s="267" t="s">
        <v>188</v>
      </c>
      <c r="E722" s="3" t="s">
        <v>1</v>
      </c>
      <c r="F722" s="3" t="s">
        <v>2289</v>
      </c>
      <c r="G722" s="3" t="s">
        <v>0</v>
      </c>
      <c r="H722">
        <v>2463.2412072048824</v>
      </c>
      <c r="I722">
        <v>8445.0384377643859</v>
      </c>
      <c r="J722">
        <v>3.4284252849712749</v>
      </c>
      <c r="K722">
        <v>1685.57</v>
      </c>
      <c r="L722">
        <v>5574.9189644491717</v>
      </c>
      <c r="M722">
        <v>3.3074384121983496</v>
      </c>
      <c r="N722">
        <v>0.68428946181550343</v>
      </c>
      <c r="O722">
        <v>0.66014133689662557</v>
      </c>
      <c r="P722">
        <v>0.96471065789204191</v>
      </c>
      <c r="Q722">
        <v>0.66819345976740951</v>
      </c>
      <c r="R722">
        <v>6.179373545436552E-2</v>
      </c>
      <c r="S722">
        <v>0.33180654023259043</v>
      </c>
      <c r="T722">
        <v>0.93820626454563449</v>
      </c>
      <c r="U722">
        <v>0.17049194134089662</v>
      </c>
      <c r="V722">
        <v>0.21176666517425097</v>
      </c>
    </row>
    <row r="723" spans="1:22" x14ac:dyDescent="0.25">
      <c r="A723" t="str">
        <f t="shared" si="12"/>
        <v>SpanyolországMarketing</v>
      </c>
      <c r="B723" t="s">
        <v>84</v>
      </c>
      <c r="C723">
        <v>48</v>
      </c>
      <c r="D723" s="267" t="s">
        <v>13</v>
      </c>
      <c r="E723" s="3" t="s">
        <v>1</v>
      </c>
      <c r="F723" s="3" t="s">
        <v>1</v>
      </c>
      <c r="G723" s="3" t="s">
        <v>136</v>
      </c>
      <c r="H723">
        <v>6734.891245017523</v>
      </c>
      <c r="I723">
        <v>11943.254366317507</v>
      </c>
      <c r="J723">
        <v>1.7733403453475414</v>
      </c>
      <c r="K723">
        <v>3221.5167999999994</v>
      </c>
      <c r="L723">
        <v>5234.919066326911</v>
      </c>
      <c r="M723">
        <v>1.6249858036831941</v>
      </c>
      <c r="N723">
        <v>0.47833241589213182</v>
      </c>
      <c r="O723">
        <v>0.43831596529422379</v>
      </c>
      <c r="P723">
        <v>0.91634175467018297</v>
      </c>
      <c r="Q723">
        <v>0.80651401537525202</v>
      </c>
      <c r="R723">
        <v>0.87524933581014286</v>
      </c>
      <c r="S723">
        <v>0.19348598462474798</v>
      </c>
      <c r="T723">
        <v>0.12475066418985729</v>
      </c>
      <c r="U723">
        <v>2.108145610307207E-2</v>
      </c>
      <c r="V723">
        <v>1.4728700416832413E-2</v>
      </c>
    </row>
    <row r="724" spans="1:22" x14ac:dyDescent="0.25">
      <c r="A724" t="str">
        <f t="shared" si="12"/>
        <v>SpanyolországEgyéb tudományos</v>
      </c>
      <c r="B724" t="s">
        <v>84</v>
      </c>
      <c r="C724">
        <v>49</v>
      </c>
      <c r="D724" s="267" t="s">
        <v>189</v>
      </c>
      <c r="E724" s="3" t="s">
        <v>1</v>
      </c>
      <c r="F724" s="3" t="s">
        <v>1</v>
      </c>
      <c r="G724" s="3" t="s">
        <v>136</v>
      </c>
      <c r="H724">
        <v>3298.1755784707566</v>
      </c>
      <c r="I724">
        <v>7511.1926708953906</v>
      </c>
      <c r="J724">
        <v>2.2773780510430122</v>
      </c>
      <c r="K724">
        <v>1753.9164000000005</v>
      </c>
      <c r="L724">
        <v>4509.0462679547772</v>
      </c>
      <c r="M724">
        <v>2.5708444643968069</v>
      </c>
      <c r="N724">
        <v>0.53178381752897075</v>
      </c>
      <c r="O724">
        <v>0.60031029232235966</v>
      </c>
      <c r="P724">
        <v>1.1288615270615219</v>
      </c>
      <c r="Q724">
        <v>0.8705736051014813</v>
      </c>
      <c r="R724">
        <v>0.86270311417683043</v>
      </c>
      <c r="S724">
        <v>0.1294263948985187</v>
      </c>
      <c r="T724">
        <v>0.13729688582316965</v>
      </c>
      <c r="U724">
        <v>8.6651214656338585E-2</v>
      </c>
      <c r="V724">
        <v>8.8812392983415228E-2</v>
      </c>
    </row>
    <row r="725" spans="1:22" x14ac:dyDescent="0.25">
      <c r="A725" t="str">
        <f t="shared" si="12"/>
        <v>SpanyolországAminisztratív</v>
      </c>
      <c r="B725" t="s">
        <v>84</v>
      </c>
      <c r="C725">
        <v>50</v>
      </c>
      <c r="D725" s="267" t="s">
        <v>190</v>
      </c>
      <c r="E725" s="3" t="s">
        <v>1</v>
      </c>
      <c r="F725" s="3" t="s">
        <v>1</v>
      </c>
      <c r="G725" s="3" t="s">
        <v>136</v>
      </c>
      <c r="H725">
        <v>26478.688673174009</v>
      </c>
      <c r="I725">
        <v>67195.529886950899</v>
      </c>
      <c r="J725">
        <v>2.5377212110593597</v>
      </c>
      <c r="K725">
        <v>15389.023199999996</v>
      </c>
      <c r="L725">
        <v>38450.775499999996</v>
      </c>
      <c r="M725">
        <v>2.4985845430397431</v>
      </c>
      <c r="N725">
        <v>0.58118524636723667</v>
      </c>
      <c r="O725">
        <v>0.57222222318492322</v>
      </c>
      <c r="P725">
        <v>0.98457802699167296</v>
      </c>
      <c r="Q725">
        <v>0.60844670236278287</v>
      </c>
      <c r="R725">
        <v>0.74880906773814782</v>
      </c>
      <c r="S725">
        <v>0.39155329763721725</v>
      </c>
      <c r="T725">
        <v>0.25119093226185202</v>
      </c>
      <c r="U725">
        <v>0.17497799801659042</v>
      </c>
      <c r="V725">
        <v>0.15006687603882288</v>
      </c>
    </row>
    <row r="726" spans="1:22" x14ac:dyDescent="0.25">
      <c r="A726" t="str">
        <f t="shared" si="12"/>
        <v>SpanyolországKözigazgatás és védelem</v>
      </c>
      <c r="B726" t="s">
        <v>84</v>
      </c>
      <c r="C726">
        <v>51</v>
      </c>
      <c r="D726" s="267" t="s">
        <v>201</v>
      </c>
      <c r="E726" s="3" t="s">
        <v>135</v>
      </c>
      <c r="F726" s="3" t="s">
        <v>135</v>
      </c>
      <c r="G726" s="3" t="s">
        <v>136</v>
      </c>
      <c r="H726">
        <v>41639.58253836786</v>
      </c>
      <c r="I726">
        <v>111742.79178048451</v>
      </c>
      <c r="J726">
        <v>2.6835713753259083</v>
      </c>
      <c r="K726">
        <v>31897.449599999996</v>
      </c>
      <c r="L726">
        <v>82740.308499999999</v>
      </c>
      <c r="M726">
        <v>2.5939474640630831</v>
      </c>
      <c r="N726">
        <v>0.76603672888912389</v>
      </c>
      <c r="O726">
        <v>0.74045320670474168</v>
      </c>
      <c r="P726">
        <v>0.9666027473363028</v>
      </c>
      <c r="Q726">
        <v>8.7477447934601035E-2</v>
      </c>
      <c r="R726">
        <v>0.13230661558355383</v>
      </c>
      <c r="S726">
        <v>0.9125225520653989</v>
      </c>
      <c r="T726">
        <v>0.86769338441644617</v>
      </c>
      <c r="U726">
        <v>0.86928619912700178</v>
      </c>
      <c r="V726">
        <v>0.80444006276779456</v>
      </c>
    </row>
    <row r="727" spans="1:22" x14ac:dyDescent="0.25">
      <c r="A727" t="str">
        <f t="shared" si="12"/>
        <v>SpanyolországOktatás</v>
      </c>
      <c r="B727" t="s">
        <v>84</v>
      </c>
      <c r="C727">
        <v>52</v>
      </c>
      <c r="D727" s="267" t="s">
        <v>144</v>
      </c>
      <c r="E727" s="3" t="s">
        <v>135</v>
      </c>
      <c r="F727" s="3" t="s">
        <v>135</v>
      </c>
      <c r="G727" s="3" t="s">
        <v>136</v>
      </c>
      <c r="H727">
        <v>32386.034187654808</v>
      </c>
      <c r="I727">
        <v>86600.929371024627</v>
      </c>
      <c r="J727">
        <v>2.6740208099958078</v>
      </c>
      <c r="K727">
        <v>28014.635199999997</v>
      </c>
      <c r="L727">
        <v>74961.940999999992</v>
      </c>
      <c r="M727">
        <v>2.6758135690447968</v>
      </c>
      <c r="N727">
        <v>0.865022096798714</v>
      </c>
      <c r="O727">
        <v>0.86560203850515638</v>
      </c>
      <c r="P727">
        <v>1.0006704357132479</v>
      </c>
      <c r="Q727">
        <v>7.2373692817264385E-2</v>
      </c>
      <c r="R727">
        <v>8.0591809188158114E-2</v>
      </c>
      <c r="S727">
        <v>0.92762630718273575</v>
      </c>
      <c r="T727">
        <v>0.91940819081184189</v>
      </c>
      <c r="U727">
        <v>0.92410158935555053</v>
      </c>
      <c r="V727">
        <v>0.82833619817002757</v>
      </c>
    </row>
    <row r="728" spans="1:22" x14ac:dyDescent="0.25">
      <c r="A728" t="str">
        <f t="shared" si="12"/>
        <v>SpanyolországEgészségügy</v>
      </c>
      <c r="B728" t="s">
        <v>84</v>
      </c>
      <c r="C728">
        <v>53</v>
      </c>
      <c r="D728" s="267" t="s">
        <v>191</v>
      </c>
      <c r="E728" s="3" t="s">
        <v>135</v>
      </c>
      <c r="F728" s="3" t="s">
        <v>135</v>
      </c>
      <c r="G728" s="3" t="s">
        <v>136</v>
      </c>
      <c r="H728">
        <v>40025.129756602219</v>
      </c>
      <c r="I728">
        <v>123642.16557380161</v>
      </c>
      <c r="J728">
        <v>3.089113422634354</v>
      </c>
      <c r="K728">
        <v>27080.875599999999</v>
      </c>
      <c r="L728">
        <v>79254.324499999988</v>
      </c>
      <c r="M728">
        <v>2.9265790984985727</v>
      </c>
      <c r="N728">
        <v>0.6765968221635299</v>
      </c>
      <c r="O728">
        <v>0.64099754426165667</v>
      </c>
      <c r="P728">
        <v>0.94738479884070592</v>
      </c>
      <c r="Q728">
        <v>8.6475298254982597E-2</v>
      </c>
      <c r="R728">
        <v>9.3088924397779174E-2</v>
      </c>
      <c r="S728">
        <v>0.91352470174501732</v>
      </c>
      <c r="T728">
        <v>0.90691107560222084</v>
      </c>
      <c r="U728">
        <v>0.91215729647250188</v>
      </c>
      <c r="V728">
        <v>0.89603802489471895</v>
      </c>
    </row>
    <row r="729" spans="1:22" x14ac:dyDescent="0.25">
      <c r="A729" t="str">
        <f t="shared" si="12"/>
        <v>SpanyolországEgyéb szolgáltatás</v>
      </c>
      <c r="B729" t="s">
        <v>84</v>
      </c>
      <c r="C729">
        <v>54</v>
      </c>
      <c r="D729" s="267" t="s">
        <v>192</v>
      </c>
      <c r="E729" s="3" t="s">
        <v>135</v>
      </c>
      <c r="F729" s="3" t="s">
        <v>135</v>
      </c>
      <c r="G729" s="3" t="s">
        <v>136</v>
      </c>
      <c r="H729">
        <v>25690.857797900484</v>
      </c>
      <c r="I729">
        <v>69493.834785428015</v>
      </c>
      <c r="J729">
        <v>2.7050025083672842</v>
      </c>
      <c r="K729">
        <v>15967.196799999998</v>
      </c>
      <c r="L729">
        <v>42392.434999999998</v>
      </c>
      <c r="M729">
        <v>2.6549704078301337</v>
      </c>
      <c r="N729">
        <v>0.62151279360181089</v>
      </c>
      <c r="O729">
        <v>0.61001720700681727</v>
      </c>
      <c r="P729">
        <v>0.98150386168501214</v>
      </c>
      <c r="Q729">
        <v>0.17146226389753486</v>
      </c>
      <c r="R729">
        <v>0.25038638137991448</v>
      </c>
      <c r="S729">
        <v>0.82853773610246495</v>
      </c>
      <c r="T729">
        <v>0.74961361862008546</v>
      </c>
      <c r="U729">
        <v>0.76294710642867014</v>
      </c>
      <c r="V729">
        <v>0.71803221198006872</v>
      </c>
    </row>
    <row r="730" spans="1:22" x14ac:dyDescent="0.25">
      <c r="A730" t="str">
        <f t="shared" si="12"/>
        <v>SpanyolországHáztartási</v>
      </c>
      <c r="B730" t="s">
        <v>84</v>
      </c>
      <c r="C730">
        <v>55</v>
      </c>
      <c r="D730" s="267" t="s">
        <v>193</v>
      </c>
      <c r="E730" s="3" t="s">
        <v>135</v>
      </c>
      <c r="F730" s="3" t="s">
        <v>135</v>
      </c>
      <c r="G730" s="3" t="s">
        <v>136</v>
      </c>
      <c r="H730">
        <v>5367.1923999999999</v>
      </c>
      <c r="I730">
        <v>12111.2775</v>
      </c>
      <c r="J730">
        <v>2.2565387259081677</v>
      </c>
      <c r="K730">
        <v>5365.1923999999999</v>
      </c>
      <c r="L730">
        <v>12109.2775</v>
      </c>
      <c r="M730">
        <v>2.2570071298841028</v>
      </c>
      <c r="N730">
        <v>0.99962736569682131</v>
      </c>
      <c r="O730">
        <v>0.99983486465403837</v>
      </c>
      <c r="P730">
        <v>1.0002075763072698</v>
      </c>
      <c r="Q730">
        <v>3.1866286940840865E-4</v>
      </c>
      <c r="R730">
        <v>9.9767342691936889E-5</v>
      </c>
      <c r="S730">
        <v>0.99968133713059149</v>
      </c>
      <c r="T730">
        <v>0.9999002326573081</v>
      </c>
      <c r="U730">
        <v>0.99968007041986973</v>
      </c>
      <c r="V730">
        <v>0.99989685121904026</v>
      </c>
    </row>
    <row r="731" spans="1:22" x14ac:dyDescent="0.25">
      <c r="A731" t="str">
        <f t="shared" si="12"/>
        <v>SpanyolországTerületen kívüli</v>
      </c>
      <c r="B731" t="s">
        <v>84</v>
      </c>
      <c r="C731">
        <v>56</v>
      </c>
      <c r="D731" s="267" t="s">
        <v>194</v>
      </c>
      <c r="E731" s="3">
        <v>0</v>
      </c>
      <c r="F731" s="3">
        <v>0</v>
      </c>
      <c r="G731" s="3" t="s">
        <v>136</v>
      </c>
      <c r="H731">
        <v>2</v>
      </c>
      <c r="I731">
        <v>2</v>
      </c>
      <c r="J731">
        <v>1</v>
      </c>
      <c r="K731">
        <v>1</v>
      </c>
      <c r="L731">
        <v>1</v>
      </c>
      <c r="M731">
        <v>1</v>
      </c>
      <c r="N731">
        <v>0.5</v>
      </c>
      <c r="O731">
        <v>0.5</v>
      </c>
      <c r="P731">
        <v>1</v>
      </c>
      <c r="Q731">
        <v>1</v>
      </c>
      <c r="R731">
        <v>1</v>
      </c>
      <c r="S731">
        <v>0</v>
      </c>
      <c r="T731">
        <v>0</v>
      </c>
      <c r="U731">
        <v>0</v>
      </c>
      <c r="V731">
        <v>0</v>
      </c>
    </row>
    <row r="732" spans="1:22" x14ac:dyDescent="0.25">
      <c r="A732" t="str">
        <f>CONCATENATE(B732,D732)</f>
        <v>ÉsztországNövényterm.</v>
      </c>
      <c r="B732" t="s">
        <v>85</v>
      </c>
      <c r="C732">
        <v>1</v>
      </c>
      <c r="D732" s="267" t="s">
        <v>147</v>
      </c>
      <c r="E732" s="3" t="s">
        <v>2289</v>
      </c>
      <c r="F732" s="3" t="s">
        <v>2289</v>
      </c>
      <c r="G732" s="3" t="s">
        <v>136</v>
      </c>
      <c r="H732">
        <v>353.55044412846155</v>
      </c>
      <c r="I732">
        <v>1223.1885748081372</v>
      </c>
      <c r="J732">
        <v>3.459728576564014</v>
      </c>
      <c r="K732">
        <v>140.56828531271961</v>
      </c>
      <c r="L732">
        <v>456.51122225553462</v>
      </c>
      <c r="M732">
        <v>3.2476118011964275</v>
      </c>
      <c r="N732">
        <v>0.39759046452122265</v>
      </c>
      <c r="O732">
        <v>0.3732140993281764</v>
      </c>
      <c r="P732">
        <v>0.93868976404552307</v>
      </c>
      <c r="Q732">
        <v>0.5474252714552521</v>
      </c>
      <c r="R732">
        <v>0.51461238320322866</v>
      </c>
      <c r="S732">
        <v>0.45257472854474784</v>
      </c>
      <c r="T732">
        <v>0.48538761679677145</v>
      </c>
      <c r="U732">
        <v>0.31234114551017744</v>
      </c>
      <c r="V732">
        <v>0.25632723486449083</v>
      </c>
    </row>
    <row r="733" spans="1:22" x14ac:dyDescent="0.25">
      <c r="A733" t="str">
        <f t="shared" ref="A733:A787" si="13">CONCATENATE(B733,D733)</f>
        <v>ÉsztországErdőgazd.</v>
      </c>
      <c r="B733" t="s">
        <v>85</v>
      </c>
      <c r="C733">
        <v>2</v>
      </c>
      <c r="D733" s="267" t="s">
        <v>148</v>
      </c>
      <c r="E733" s="3" t="s">
        <v>2289</v>
      </c>
      <c r="F733" s="3" t="s">
        <v>1</v>
      </c>
      <c r="G733" s="3" t="s">
        <v>0</v>
      </c>
      <c r="H733">
        <v>215.30067950973819</v>
      </c>
      <c r="I733">
        <v>680.6330223551588</v>
      </c>
      <c r="J733">
        <v>3.1613138607134461</v>
      </c>
      <c r="K733">
        <v>87.936234652024268</v>
      </c>
      <c r="L733">
        <v>295.63371696055844</v>
      </c>
      <c r="M733">
        <v>3.3619101173756367</v>
      </c>
      <c r="N733">
        <v>0.4084345430412209</v>
      </c>
      <c r="O733">
        <v>0.43435112204458221</v>
      </c>
      <c r="P733">
        <v>1.0634534454661582</v>
      </c>
      <c r="Q733">
        <v>0.58106321844481368</v>
      </c>
      <c r="R733">
        <v>0.69516788271612018</v>
      </c>
      <c r="S733">
        <v>0.41893678155518621</v>
      </c>
      <c r="T733">
        <v>0.30483211728387982</v>
      </c>
      <c r="U733">
        <v>4.2747593962152684E-2</v>
      </c>
      <c r="V733">
        <v>4.1186335973181616E-2</v>
      </c>
    </row>
    <row r="734" spans="1:22" x14ac:dyDescent="0.25">
      <c r="A734" t="str">
        <f t="shared" si="13"/>
        <v>ÉsztországHalászat</v>
      </c>
      <c r="B734" t="s">
        <v>85</v>
      </c>
      <c r="C734">
        <v>3</v>
      </c>
      <c r="D734" s="267" t="s">
        <v>149</v>
      </c>
      <c r="E734" s="3" t="s">
        <v>2289</v>
      </c>
      <c r="F734" s="3" t="s">
        <v>2289</v>
      </c>
      <c r="G734" s="3" t="s">
        <v>136</v>
      </c>
      <c r="H734">
        <v>43.133868630474836</v>
      </c>
      <c r="I734">
        <v>108.96527010597934</v>
      </c>
      <c r="J734">
        <v>2.5262113871463288</v>
      </c>
      <c r="K734">
        <v>16.62654803816239</v>
      </c>
      <c r="L734">
        <v>53.699670192196095</v>
      </c>
      <c r="M734">
        <v>3.2297546110558208</v>
      </c>
      <c r="N734">
        <v>0.38546387249891706</v>
      </c>
      <c r="O734">
        <v>0.492814546689674</v>
      </c>
      <c r="P734">
        <v>1.2784973686244969</v>
      </c>
      <c r="Q734">
        <v>0.38192928298597217</v>
      </c>
      <c r="R734">
        <v>0.58171401185235039</v>
      </c>
      <c r="S734">
        <v>0.61807071701402794</v>
      </c>
      <c r="T734">
        <v>0.41828598814764956</v>
      </c>
      <c r="U734">
        <v>7.3397438361510609E-2</v>
      </c>
      <c r="V734">
        <v>9.3207495022395434E-2</v>
      </c>
    </row>
    <row r="735" spans="1:22" x14ac:dyDescent="0.25">
      <c r="A735" t="str">
        <f t="shared" si="13"/>
        <v>ÉsztországBányászat</v>
      </c>
      <c r="B735" t="s">
        <v>85</v>
      </c>
      <c r="C735">
        <v>4</v>
      </c>
      <c r="D735" s="267" t="s">
        <v>150</v>
      </c>
      <c r="E735" s="3" t="s">
        <v>1</v>
      </c>
      <c r="F735" s="3" t="s">
        <v>1</v>
      </c>
      <c r="G735" s="3" t="s">
        <v>136</v>
      </c>
      <c r="H735">
        <v>121.47529724150161</v>
      </c>
      <c r="I735">
        <v>638.16792650048671</v>
      </c>
      <c r="J735">
        <v>5.2534790281826851</v>
      </c>
      <c r="K735">
        <v>59.317015030551346</v>
      </c>
      <c r="L735">
        <v>351.74332432414849</v>
      </c>
      <c r="M735">
        <v>5.929889158161151</v>
      </c>
      <c r="N735">
        <v>0.48830516473340968</v>
      </c>
      <c r="O735">
        <v>0.55117675100501973</v>
      </c>
      <c r="P735">
        <v>1.1287547026170301</v>
      </c>
      <c r="Q735">
        <v>0.88187434015439914</v>
      </c>
      <c r="R735">
        <v>0.76720184210466102</v>
      </c>
      <c r="S735">
        <v>0.11812565984560094</v>
      </c>
      <c r="T735">
        <v>0.23279815789533892</v>
      </c>
      <c r="U735">
        <v>3.9002751408145304E-2</v>
      </c>
      <c r="V735">
        <v>1.9693606863690576E-2</v>
      </c>
    </row>
    <row r="736" spans="1:22" x14ac:dyDescent="0.25">
      <c r="A736" t="str">
        <f t="shared" si="13"/>
        <v>ÉsztországÉlelmiszergy.</v>
      </c>
      <c r="B736" t="s">
        <v>85</v>
      </c>
      <c r="C736">
        <v>5</v>
      </c>
      <c r="D736" s="267" t="s">
        <v>151</v>
      </c>
      <c r="E736" s="3" t="s">
        <v>135</v>
      </c>
      <c r="F736" s="3" t="s">
        <v>2289</v>
      </c>
      <c r="G736" s="3" t="s">
        <v>0</v>
      </c>
      <c r="H736">
        <v>657.97582564800473</v>
      </c>
      <c r="I736">
        <v>2286.9352890453038</v>
      </c>
      <c r="J736">
        <v>3.4757132403656703</v>
      </c>
      <c r="K736">
        <v>161.26374035137033</v>
      </c>
      <c r="L736">
        <v>493.85886533278239</v>
      </c>
      <c r="M736">
        <v>3.0624296835527653</v>
      </c>
      <c r="N736">
        <v>0.24509067668641232</v>
      </c>
      <c r="O736">
        <v>0.21594789660137129</v>
      </c>
      <c r="P736">
        <v>0.88109388541805478</v>
      </c>
      <c r="Q736">
        <v>0.20030166397133728</v>
      </c>
      <c r="R736">
        <v>0.21137945785444825</v>
      </c>
      <c r="S736">
        <v>0.7996983360286628</v>
      </c>
      <c r="T736">
        <v>0.78862054214555166</v>
      </c>
      <c r="U736">
        <v>0.73560547615509164</v>
      </c>
      <c r="V736">
        <v>0.50403676694771571</v>
      </c>
    </row>
    <row r="737" spans="1:22" x14ac:dyDescent="0.25">
      <c r="A737" t="str">
        <f t="shared" si="13"/>
        <v>ÉsztországTextilgy.</v>
      </c>
      <c r="B737" t="s">
        <v>85</v>
      </c>
      <c r="C737">
        <v>6</v>
      </c>
      <c r="D737" s="267" t="s">
        <v>152</v>
      </c>
      <c r="E737" s="3" t="s">
        <v>2289</v>
      </c>
      <c r="F737" s="3" t="s">
        <v>2289</v>
      </c>
      <c r="G737" s="3" t="s">
        <v>136</v>
      </c>
      <c r="H737">
        <v>354.84058296676756</v>
      </c>
      <c r="I737">
        <v>606.65344339261549</v>
      </c>
      <c r="J737">
        <v>1.7096506783989569</v>
      </c>
      <c r="K737">
        <v>128.65094108317354</v>
      </c>
      <c r="L737">
        <v>209.69765892542506</v>
      </c>
      <c r="M737">
        <v>1.6299737659117035</v>
      </c>
      <c r="N737">
        <v>0.3625598290013583</v>
      </c>
      <c r="O737">
        <v>0.34566301602562965</v>
      </c>
      <c r="P737">
        <v>0.95339579395138851</v>
      </c>
      <c r="Q737">
        <v>0.21158921344681558</v>
      </c>
      <c r="R737">
        <v>0.22030100814740888</v>
      </c>
      <c r="S737">
        <v>0.78841078655318442</v>
      </c>
      <c r="T737">
        <v>0.77969899185259117</v>
      </c>
      <c r="U737">
        <v>0.41994134538121236</v>
      </c>
      <c r="V737">
        <v>0.33033773098451952</v>
      </c>
    </row>
    <row r="738" spans="1:22" x14ac:dyDescent="0.25">
      <c r="A738" t="str">
        <f t="shared" si="13"/>
        <v>ÉsztországFafeldolg.</v>
      </c>
      <c r="B738" t="s">
        <v>85</v>
      </c>
      <c r="C738">
        <v>7</v>
      </c>
      <c r="D738" s="267" t="s">
        <v>153</v>
      </c>
      <c r="E738" s="3" t="s">
        <v>2289</v>
      </c>
      <c r="F738" s="3" t="s">
        <v>2289</v>
      </c>
      <c r="G738" s="3" t="s">
        <v>136</v>
      </c>
      <c r="H738">
        <v>455.39411587522665</v>
      </c>
      <c r="I738">
        <v>2310.1699248977529</v>
      </c>
      <c r="J738">
        <v>5.0729024472742994</v>
      </c>
      <c r="K738">
        <v>118.83426678752217</v>
      </c>
      <c r="L738">
        <v>572.22617090049062</v>
      </c>
      <c r="M738">
        <v>4.8153296719004581</v>
      </c>
      <c r="N738">
        <v>0.26094818234340461</v>
      </c>
      <c r="O738">
        <v>0.24769873624158495</v>
      </c>
      <c r="P738">
        <v>0.94922575822205368</v>
      </c>
      <c r="Q738">
        <v>0.47610385964948648</v>
      </c>
      <c r="R738">
        <v>0.35700558148819572</v>
      </c>
      <c r="S738">
        <v>0.52389614035051346</v>
      </c>
      <c r="T738">
        <v>0.64299441851180417</v>
      </c>
      <c r="U738">
        <v>2.4477844990254953E-2</v>
      </c>
      <c r="V738">
        <v>1.5022150471166359E-2</v>
      </c>
    </row>
    <row r="739" spans="1:22" x14ac:dyDescent="0.25">
      <c r="A739" t="str">
        <f t="shared" si="13"/>
        <v>ÉsztországPapírgy.</v>
      </c>
      <c r="B739" t="s">
        <v>85</v>
      </c>
      <c r="C739">
        <v>8</v>
      </c>
      <c r="D739" s="267" t="s">
        <v>154</v>
      </c>
      <c r="E739" s="3" t="s">
        <v>2289</v>
      </c>
      <c r="F739" s="3" t="s">
        <v>2289</v>
      </c>
      <c r="G739" s="3" t="s">
        <v>136</v>
      </c>
      <c r="H739">
        <v>56.590161534362664</v>
      </c>
      <c r="I739">
        <v>275.75157143228734</v>
      </c>
      <c r="J739">
        <v>4.8727828999895246</v>
      </c>
      <c r="K739">
        <v>17.614240203913909</v>
      </c>
      <c r="L739">
        <v>73.022472238829593</v>
      </c>
      <c r="M739">
        <v>4.1456498488424094</v>
      </c>
      <c r="N739">
        <v>0.31125976187960153</v>
      </c>
      <c r="O739">
        <v>0.26481253346822997</v>
      </c>
      <c r="P739">
        <v>0.85077663707351348</v>
      </c>
      <c r="Q739">
        <v>0.52671142375191804</v>
      </c>
      <c r="R739">
        <v>0.50427625597142456</v>
      </c>
      <c r="S739">
        <v>0.4732885762480819</v>
      </c>
      <c r="T739">
        <v>0.49572374402857561</v>
      </c>
      <c r="U739">
        <v>8.5062173118568563E-2</v>
      </c>
      <c r="V739">
        <v>4.9842819949374707E-2</v>
      </c>
    </row>
    <row r="740" spans="1:22" x14ac:dyDescent="0.25">
      <c r="A740" t="str">
        <f t="shared" si="13"/>
        <v>ÉsztországNyomdai tev.</v>
      </c>
      <c r="B740" t="s">
        <v>85</v>
      </c>
      <c r="C740">
        <v>9</v>
      </c>
      <c r="D740" s="267" t="s">
        <v>155</v>
      </c>
      <c r="E740" s="3" t="s">
        <v>2289</v>
      </c>
      <c r="F740" s="3" t="s">
        <v>2289</v>
      </c>
      <c r="G740" s="3" t="s">
        <v>136</v>
      </c>
      <c r="H740">
        <v>68.110961100457317</v>
      </c>
      <c r="I740">
        <v>299.65518150311505</v>
      </c>
      <c r="J740">
        <v>4.399514801459806</v>
      </c>
      <c r="K740">
        <v>24.332318291029924</v>
      </c>
      <c r="L740">
        <v>99.051678898872836</v>
      </c>
      <c r="M740">
        <v>4.0707867501218784</v>
      </c>
      <c r="N740">
        <v>0.35724526416742269</v>
      </c>
      <c r="O740">
        <v>0.33055219803647262</v>
      </c>
      <c r="P740">
        <v>0.92528083978059295</v>
      </c>
      <c r="Q740">
        <v>0.58965696022271219</v>
      </c>
      <c r="R740">
        <v>0.22489008912837427</v>
      </c>
      <c r="S740">
        <v>0.41034303977728781</v>
      </c>
      <c r="T740">
        <v>0.77510991087162562</v>
      </c>
      <c r="U740">
        <v>3.8761982374041569E-2</v>
      </c>
      <c r="V740">
        <v>3.8396810141459015E-2</v>
      </c>
    </row>
    <row r="741" spans="1:22" x14ac:dyDescent="0.25">
      <c r="A741" t="str">
        <f t="shared" si="13"/>
        <v>ÉsztországKokszgy.</v>
      </c>
      <c r="B741" t="s">
        <v>85</v>
      </c>
      <c r="C741">
        <v>10</v>
      </c>
      <c r="D741" s="267" t="s">
        <v>156</v>
      </c>
      <c r="E741" s="3" t="s">
        <v>1</v>
      </c>
      <c r="F741" s="3" t="s">
        <v>1</v>
      </c>
      <c r="G741" s="3" t="s">
        <v>136</v>
      </c>
      <c r="H741">
        <v>32.62690086937905</v>
      </c>
      <c r="I741">
        <v>381.64551609958545</v>
      </c>
      <c r="J741">
        <v>11.697265321873303</v>
      </c>
      <c r="K741">
        <v>5.6577801827125764</v>
      </c>
      <c r="L741">
        <v>174.39951741335352</v>
      </c>
      <c r="M741">
        <v>30.824724853438738</v>
      </c>
      <c r="N741">
        <v>0.17340844615807527</v>
      </c>
      <c r="O741">
        <v>0.45696729047340945</v>
      </c>
      <c r="P741">
        <v>2.635207803297241</v>
      </c>
      <c r="Q741">
        <v>0.6628882334747781</v>
      </c>
      <c r="R741">
        <v>0.6481350164501809</v>
      </c>
      <c r="S741">
        <v>0.33711176652522179</v>
      </c>
      <c r="T741">
        <v>0.35186498354981893</v>
      </c>
      <c r="U741">
        <v>0.29548624861182887</v>
      </c>
      <c r="V741">
        <v>0.22438194155429367</v>
      </c>
    </row>
    <row r="742" spans="1:22" x14ac:dyDescent="0.25">
      <c r="A742" t="str">
        <f t="shared" si="13"/>
        <v>ÉsztországVegyi a. gy.</v>
      </c>
      <c r="B742" t="s">
        <v>85</v>
      </c>
      <c r="C742">
        <v>11</v>
      </c>
      <c r="D742" s="267" t="s">
        <v>157</v>
      </c>
      <c r="E742" s="3" t="s">
        <v>2289</v>
      </c>
      <c r="F742" s="3" t="s">
        <v>2289</v>
      </c>
      <c r="G742" s="3" t="s">
        <v>136</v>
      </c>
      <c r="H742">
        <v>148.84871357946483</v>
      </c>
      <c r="I742">
        <v>666.07690562077801</v>
      </c>
      <c r="J742">
        <v>4.474858328319943</v>
      </c>
      <c r="K742">
        <v>36.723671285539034</v>
      </c>
      <c r="L742">
        <v>120.59482122386538</v>
      </c>
      <c r="M742">
        <v>3.2838443707384166</v>
      </c>
      <c r="N742">
        <v>0.24671809653184287</v>
      </c>
      <c r="O742">
        <v>0.18105239831348308</v>
      </c>
      <c r="P742">
        <v>0.73384320347216769</v>
      </c>
      <c r="Q742">
        <v>0.46494057684196771</v>
      </c>
      <c r="R742">
        <v>0.5647448874270159</v>
      </c>
      <c r="S742">
        <v>0.53505942315803223</v>
      </c>
      <c r="T742">
        <v>0.4352551125729841</v>
      </c>
      <c r="U742">
        <v>0.12409943091182965</v>
      </c>
      <c r="V742">
        <v>6.3379495936889504E-2</v>
      </c>
    </row>
    <row r="743" spans="1:22" x14ac:dyDescent="0.25">
      <c r="A743" t="str">
        <f t="shared" si="13"/>
        <v>ÉsztországGyógyszergy.</v>
      </c>
      <c r="B743" t="s">
        <v>85</v>
      </c>
      <c r="C743">
        <v>12</v>
      </c>
      <c r="D743" s="267" t="s">
        <v>158</v>
      </c>
      <c r="E743" s="3" t="s">
        <v>2289</v>
      </c>
      <c r="F743" s="3" t="s">
        <v>2289</v>
      </c>
      <c r="G743" s="3" t="s">
        <v>136</v>
      </c>
      <c r="H743">
        <v>11.889463948007027</v>
      </c>
      <c r="I743">
        <v>55.150313835177251</v>
      </c>
      <c r="J743">
        <v>4.6385870781349929</v>
      </c>
      <c r="K743">
        <v>3.5770636259037358</v>
      </c>
      <c r="L743">
        <v>14.631064447765917</v>
      </c>
      <c r="M743">
        <v>4.0902443953787424</v>
      </c>
      <c r="N743">
        <v>0.30085995815676297</v>
      </c>
      <c r="O743">
        <v>0.26529430986544256</v>
      </c>
      <c r="P743">
        <v>0.88178670066560016</v>
      </c>
      <c r="Q743">
        <v>0.33939597689379303</v>
      </c>
      <c r="R743">
        <v>0.35239008262117361</v>
      </c>
      <c r="S743">
        <v>0.66060402310620703</v>
      </c>
      <c r="T743">
        <v>0.64760991737882634</v>
      </c>
      <c r="U743">
        <v>0.5336729531384975</v>
      </c>
      <c r="V743">
        <v>0.44232495104908054</v>
      </c>
    </row>
    <row r="744" spans="1:22" x14ac:dyDescent="0.25">
      <c r="A744" t="str">
        <f t="shared" si="13"/>
        <v>ÉsztországGumigy.</v>
      </c>
      <c r="B744" t="s">
        <v>85</v>
      </c>
      <c r="C744">
        <v>13</v>
      </c>
      <c r="D744" s="267" t="s">
        <v>159</v>
      </c>
      <c r="E744" s="3" t="s">
        <v>1</v>
      </c>
      <c r="F744" s="3" t="s">
        <v>2289</v>
      </c>
      <c r="G744" s="3" t="s">
        <v>0</v>
      </c>
      <c r="H744">
        <v>94.378571403940583</v>
      </c>
      <c r="I744">
        <v>463.77006106301963</v>
      </c>
      <c r="J744">
        <v>4.913933895842546</v>
      </c>
      <c r="K744">
        <v>24.554411544957539</v>
      </c>
      <c r="L744">
        <v>130.44942766850127</v>
      </c>
      <c r="M744">
        <v>5.3126676413994618</v>
      </c>
      <c r="N744">
        <v>0.2601693496701129</v>
      </c>
      <c r="O744">
        <v>0.28128039867320176</v>
      </c>
      <c r="P744">
        <v>1.0811434899224563</v>
      </c>
      <c r="Q744">
        <v>0.69093007511550719</v>
      </c>
      <c r="R744">
        <v>0.5112011132689519</v>
      </c>
      <c r="S744">
        <v>0.30906992488449264</v>
      </c>
      <c r="T744">
        <v>0.48879888673104821</v>
      </c>
      <c r="U744">
        <v>0.11680400108493913</v>
      </c>
      <c r="V744">
        <v>6.0642592756040531E-2</v>
      </c>
    </row>
    <row r="745" spans="1:22" x14ac:dyDescent="0.25">
      <c r="A745" t="str">
        <f t="shared" si="13"/>
        <v>ÉsztországNemfémgy.</v>
      </c>
      <c r="B745" t="s">
        <v>85</v>
      </c>
      <c r="C745">
        <v>14</v>
      </c>
      <c r="D745" s="267" t="s">
        <v>160</v>
      </c>
      <c r="E745" s="3" t="s">
        <v>1</v>
      </c>
      <c r="F745" s="3" t="s">
        <v>1</v>
      </c>
      <c r="G745" s="3" t="s">
        <v>136</v>
      </c>
      <c r="H745">
        <v>144.60906037691748</v>
      </c>
      <c r="I745">
        <v>553.37264235731061</v>
      </c>
      <c r="J745">
        <v>3.826680298696139</v>
      </c>
      <c r="K745">
        <v>51.971977589480339</v>
      </c>
      <c r="L745">
        <v>177.40714666232921</v>
      </c>
      <c r="M745">
        <v>3.4135154152425065</v>
      </c>
      <c r="N745">
        <v>0.35939641301878006</v>
      </c>
      <c r="O745">
        <v>0.32059255026882605</v>
      </c>
      <c r="P745">
        <v>0.8920304673493602</v>
      </c>
      <c r="Q745">
        <v>0.74339405700977201</v>
      </c>
      <c r="R745">
        <v>0.6112541385472493</v>
      </c>
      <c r="S745">
        <v>0.25660594299022799</v>
      </c>
      <c r="T745">
        <v>0.38874586145275059</v>
      </c>
      <c r="U745">
        <v>0.11167824742116855</v>
      </c>
      <c r="V745">
        <v>6.4223714407729865E-2</v>
      </c>
    </row>
    <row r="746" spans="1:22" x14ac:dyDescent="0.25">
      <c r="A746" t="str">
        <f t="shared" si="13"/>
        <v>ÉsztországFémalapa. Gy.</v>
      </c>
      <c r="B746" t="s">
        <v>85</v>
      </c>
      <c r="C746">
        <v>15</v>
      </c>
      <c r="D746" s="267" t="s">
        <v>161</v>
      </c>
      <c r="E746" s="3" t="s">
        <v>1</v>
      </c>
      <c r="F746" s="3" t="s">
        <v>1</v>
      </c>
      <c r="G746" s="3" t="s">
        <v>136</v>
      </c>
      <c r="H746">
        <v>5.1613177162620101</v>
      </c>
      <c r="I746">
        <v>92.673895425204805</v>
      </c>
      <c r="J746">
        <v>17.9554719395035</v>
      </c>
      <c r="K746">
        <v>0.63567754302797852</v>
      </c>
      <c r="L746">
        <v>21.200594011500119</v>
      </c>
      <c r="M746">
        <v>33.351176620953879</v>
      </c>
      <c r="N746">
        <v>0.12316187027687114</v>
      </c>
      <c r="O746">
        <v>0.22876554302835669</v>
      </c>
      <c r="P746">
        <v>1.8574380408001738</v>
      </c>
      <c r="Q746">
        <v>0.93180959616737891</v>
      </c>
      <c r="R746">
        <v>0.89602147871471405</v>
      </c>
      <c r="S746">
        <v>6.8190403832621052E-2</v>
      </c>
      <c r="T746">
        <v>0.10397852128528599</v>
      </c>
      <c r="U746">
        <v>5.5209835296182079E-3</v>
      </c>
      <c r="V746">
        <v>6.5576559772633578E-3</v>
      </c>
    </row>
    <row r="747" spans="1:22" x14ac:dyDescent="0.25">
      <c r="A747" t="str">
        <f t="shared" si="13"/>
        <v>ÉsztországFémfeldolg.</v>
      </c>
      <c r="B747" t="s">
        <v>85</v>
      </c>
      <c r="C747">
        <v>16</v>
      </c>
      <c r="D747" s="267" t="s">
        <v>162</v>
      </c>
      <c r="E747" s="3" t="s">
        <v>2289</v>
      </c>
      <c r="F747" s="3" t="s">
        <v>2289</v>
      </c>
      <c r="G747" s="3" t="s">
        <v>136</v>
      </c>
      <c r="H747">
        <v>237.88163580487839</v>
      </c>
      <c r="I747">
        <v>1402.3936857885096</v>
      </c>
      <c r="J747">
        <v>5.8953423665659432</v>
      </c>
      <c r="K747">
        <v>68.585752518074727</v>
      </c>
      <c r="L747">
        <v>396.18781024319043</v>
      </c>
      <c r="M747">
        <v>5.7765322344284433</v>
      </c>
      <c r="N747">
        <v>0.28831881992913466</v>
      </c>
      <c r="O747">
        <v>0.28250826729901451</v>
      </c>
      <c r="P747">
        <v>0.97984677992387625</v>
      </c>
      <c r="Q747">
        <v>0.47024911916934981</v>
      </c>
      <c r="R747">
        <v>0.43555222248394188</v>
      </c>
      <c r="S747">
        <v>0.52975088083065014</v>
      </c>
      <c r="T747">
        <v>0.56444777751605801</v>
      </c>
      <c r="U747">
        <v>4.4547386075732096E-2</v>
      </c>
      <c r="V747">
        <v>2.6361015700615286E-2</v>
      </c>
    </row>
    <row r="748" spans="1:22" x14ac:dyDescent="0.25">
      <c r="A748" t="str">
        <f t="shared" si="13"/>
        <v>ÉsztországSzámítógép gy.</v>
      </c>
      <c r="B748" t="s">
        <v>85</v>
      </c>
      <c r="C748">
        <v>17</v>
      </c>
      <c r="D748" s="267" t="s">
        <v>163</v>
      </c>
      <c r="E748" s="3" t="s">
        <v>2289</v>
      </c>
      <c r="F748" s="3" t="s">
        <v>2289</v>
      </c>
      <c r="G748" s="3" t="s">
        <v>136</v>
      </c>
      <c r="H748">
        <v>83.779247773643874</v>
      </c>
      <c r="I748">
        <v>2410.455306902807</v>
      </c>
      <c r="J748">
        <v>28.771508111596013</v>
      </c>
      <c r="K748">
        <v>32.242363689507719</v>
      </c>
      <c r="L748">
        <v>257.75390952100435</v>
      </c>
      <c r="M748">
        <v>7.9942622074225405</v>
      </c>
      <c r="N748">
        <v>0.38484904730370295</v>
      </c>
      <c r="O748">
        <v>0.10693162772314257</v>
      </c>
      <c r="P748">
        <v>0.27785342973386046</v>
      </c>
      <c r="Q748">
        <v>0.19951013757702363</v>
      </c>
      <c r="R748">
        <v>0.29776212959707371</v>
      </c>
      <c r="S748">
        <v>0.80048986242297637</v>
      </c>
      <c r="T748">
        <v>0.70223787040292629</v>
      </c>
      <c r="U748">
        <v>9.0370127569891101E-2</v>
      </c>
      <c r="V748">
        <v>2.1168186541090244E-2</v>
      </c>
    </row>
    <row r="749" spans="1:22" x14ac:dyDescent="0.25">
      <c r="A749" t="str">
        <f t="shared" si="13"/>
        <v>ÉsztországVillamos b. gy.</v>
      </c>
      <c r="B749" t="s">
        <v>85</v>
      </c>
      <c r="C749">
        <v>18</v>
      </c>
      <c r="D749" s="267" t="s">
        <v>164</v>
      </c>
      <c r="E749" s="3" t="s">
        <v>2289</v>
      </c>
      <c r="F749" s="3" t="s">
        <v>2289</v>
      </c>
      <c r="G749" s="3" t="s">
        <v>136</v>
      </c>
      <c r="H749">
        <v>66.636297480762551</v>
      </c>
      <c r="I749">
        <v>785.32445449731802</v>
      </c>
      <c r="J749">
        <v>11.785235437548671</v>
      </c>
      <c r="K749">
        <v>25.074296135879077</v>
      </c>
      <c r="L749">
        <v>238.24815343174666</v>
      </c>
      <c r="M749">
        <v>9.5016885874150159</v>
      </c>
      <c r="N749">
        <v>0.37628585446419582</v>
      </c>
      <c r="O749">
        <v>0.30337544191750404</v>
      </c>
      <c r="P749">
        <v>0.8062366371690719</v>
      </c>
      <c r="Q749">
        <v>0.52694779981227602</v>
      </c>
      <c r="R749">
        <v>0.39218173523163968</v>
      </c>
      <c r="S749">
        <v>0.47305220018772404</v>
      </c>
      <c r="T749">
        <v>0.60781826476836021</v>
      </c>
      <c r="U749">
        <v>0.20691802321282601</v>
      </c>
      <c r="V749">
        <v>7.2581812347774458E-2</v>
      </c>
    </row>
    <row r="750" spans="1:22" x14ac:dyDescent="0.25">
      <c r="A750" t="str">
        <f t="shared" si="13"/>
        <v>ÉsztországEgyéb gépgy.</v>
      </c>
      <c r="B750" t="s">
        <v>85</v>
      </c>
      <c r="C750">
        <v>19</v>
      </c>
      <c r="D750" s="267" t="s">
        <v>165</v>
      </c>
      <c r="E750" s="3" t="s">
        <v>2289</v>
      </c>
      <c r="F750" s="3" t="s">
        <v>2289</v>
      </c>
      <c r="G750" s="3" t="s">
        <v>136</v>
      </c>
      <c r="H750">
        <v>63.871498346831764</v>
      </c>
      <c r="I750">
        <v>457.49389645727382</v>
      </c>
      <c r="J750">
        <v>7.1627237233893233</v>
      </c>
      <c r="K750">
        <v>20.83173821027431</v>
      </c>
      <c r="L750">
        <v>143.83504176282332</v>
      </c>
      <c r="M750">
        <v>6.9046106623922157</v>
      </c>
      <c r="N750">
        <v>0.32615076754822414</v>
      </c>
      <c r="O750">
        <v>0.31439772831211166</v>
      </c>
      <c r="P750">
        <v>0.96396439804675704</v>
      </c>
      <c r="Q750">
        <v>0.35161818135324757</v>
      </c>
      <c r="R750">
        <v>0.34989617932528089</v>
      </c>
      <c r="S750">
        <v>0.64838181864675248</v>
      </c>
      <c r="T750">
        <v>0.65010382067471917</v>
      </c>
      <c r="U750">
        <v>2.3796040223859772E-2</v>
      </c>
      <c r="V750">
        <v>1.5975678099197095E-2</v>
      </c>
    </row>
    <row r="751" spans="1:22" x14ac:dyDescent="0.25">
      <c r="A751" t="str">
        <f t="shared" si="13"/>
        <v>ÉsztországKözúti jármű gy.</v>
      </c>
      <c r="B751" t="s">
        <v>85</v>
      </c>
      <c r="C751">
        <v>20</v>
      </c>
      <c r="D751" s="267" t="s">
        <v>166</v>
      </c>
      <c r="E751" s="3" t="s">
        <v>2289</v>
      </c>
      <c r="F751" s="3" t="s">
        <v>2289</v>
      </c>
      <c r="G751" s="3" t="s">
        <v>136</v>
      </c>
      <c r="H751">
        <v>53.548669719410611</v>
      </c>
      <c r="I751">
        <v>414.09473978354708</v>
      </c>
      <c r="J751">
        <v>7.7330537238993964</v>
      </c>
      <c r="K751">
        <v>21.961549508915276</v>
      </c>
      <c r="L751">
        <v>125.01313390441189</v>
      </c>
      <c r="M751">
        <v>5.6923640043551069</v>
      </c>
      <c r="N751">
        <v>0.41012315756846029</v>
      </c>
      <c r="O751">
        <v>0.30189500588623258</v>
      </c>
      <c r="P751">
        <v>0.73610816730298478</v>
      </c>
      <c r="Q751">
        <v>0.32498472184215021</v>
      </c>
      <c r="R751">
        <v>0.23231228326094519</v>
      </c>
      <c r="S751">
        <v>0.67501527815784979</v>
      </c>
      <c r="T751">
        <v>0.76768771673905478</v>
      </c>
      <c r="U751">
        <v>0.28796907827243734</v>
      </c>
      <c r="V751">
        <v>0.12592909419440518</v>
      </c>
    </row>
    <row r="752" spans="1:22" x14ac:dyDescent="0.25">
      <c r="A752" t="str">
        <f t="shared" si="13"/>
        <v>ÉsztországEgyéb jármű gy.</v>
      </c>
      <c r="B752" t="s">
        <v>85</v>
      </c>
      <c r="C752">
        <v>21</v>
      </c>
      <c r="D752" s="267" t="s">
        <v>167</v>
      </c>
      <c r="E752" s="3" t="s">
        <v>2289</v>
      </c>
      <c r="F752" s="3" t="s">
        <v>2289</v>
      </c>
      <c r="G752" s="3" t="s">
        <v>136</v>
      </c>
      <c r="H752">
        <v>3.6866554038422059</v>
      </c>
      <c r="I752">
        <v>89.736103640258477</v>
      </c>
      <c r="J752">
        <v>24.34078963462008</v>
      </c>
      <c r="K752">
        <v>1.1005753878771278</v>
      </c>
      <c r="L752">
        <v>26.499504864161494</v>
      </c>
      <c r="M752">
        <v>24.077864320840138</v>
      </c>
      <c r="N752">
        <v>0.29852949823574942</v>
      </c>
      <c r="O752">
        <v>0.29530483037680022</v>
      </c>
      <c r="P752">
        <v>0.98919816005451267</v>
      </c>
      <c r="Q752">
        <v>0.45563069517831262</v>
      </c>
      <c r="R752">
        <v>0.11471394966205618</v>
      </c>
      <c r="S752">
        <v>0.54436930482168744</v>
      </c>
      <c r="T752">
        <v>0.88528605033794372</v>
      </c>
      <c r="U752">
        <v>0.90170599418661501</v>
      </c>
      <c r="V752">
        <v>5.3934865378439771E-2</v>
      </c>
    </row>
    <row r="753" spans="1:22" x14ac:dyDescent="0.25">
      <c r="A753" t="str">
        <f t="shared" si="13"/>
        <v>ÉsztországBútorgy.</v>
      </c>
      <c r="B753" t="s">
        <v>85</v>
      </c>
      <c r="C753">
        <v>22</v>
      </c>
      <c r="D753" s="267" t="s">
        <v>168</v>
      </c>
      <c r="E753" s="3" t="s">
        <v>2289</v>
      </c>
      <c r="F753" s="3" t="s">
        <v>2289</v>
      </c>
      <c r="G753" s="3" t="s">
        <v>136</v>
      </c>
      <c r="H753">
        <v>227.19014040439868</v>
      </c>
      <c r="I753">
        <v>819.50963177455208</v>
      </c>
      <c r="J753">
        <v>3.6071531551317504</v>
      </c>
      <c r="K753">
        <v>76.366258277927997</v>
      </c>
      <c r="L753">
        <v>252.63868623714146</v>
      </c>
      <c r="M753">
        <v>3.3082501609242936</v>
      </c>
      <c r="N753">
        <v>0.33613368142647382</v>
      </c>
      <c r="O753">
        <v>0.30828031354565288</v>
      </c>
      <c r="P753">
        <v>0.91713604015337691</v>
      </c>
      <c r="Q753">
        <v>0.19723719169515155</v>
      </c>
      <c r="R753">
        <v>0.1704481966613354</v>
      </c>
      <c r="S753">
        <v>0.80276280830484836</v>
      </c>
      <c r="T753">
        <v>0.82955180333866463</v>
      </c>
      <c r="U753">
        <v>0.29658740393486266</v>
      </c>
      <c r="V753">
        <v>0.12821647502444558</v>
      </c>
    </row>
    <row r="754" spans="1:22" x14ac:dyDescent="0.25">
      <c r="A754" t="str">
        <f t="shared" si="13"/>
        <v>ÉsztországGépjavítás</v>
      </c>
      <c r="B754" t="s">
        <v>85</v>
      </c>
      <c r="C754">
        <v>23</v>
      </c>
      <c r="D754" s="267" t="s">
        <v>169</v>
      </c>
      <c r="E754" s="3" t="s">
        <v>1</v>
      </c>
      <c r="F754" s="3" t="s">
        <v>1</v>
      </c>
      <c r="G754" s="3" t="s">
        <v>136</v>
      </c>
      <c r="H754">
        <v>175.30046503596179</v>
      </c>
      <c r="I754">
        <v>494.74971018604782</v>
      </c>
      <c r="J754">
        <v>2.8222954804173108</v>
      </c>
      <c r="K754">
        <v>54.67830369355741</v>
      </c>
      <c r="L754">
        <v>186.93626371555683</v>
      </c>
      <c r="M754">
        <v>3.4188380232721634</v>
      </c>
      <c r="N754">
        <v>0.31191191467940771</v>
      </c>
      <c r="O754">
        <v>0.37784006714275892</v>
      </c>
      <c r="P754">
        <v>1.211367855348245</v>
      </c>
      <c r="Q754">
        <v>0.84139385750929985</v>
      </c>
      <c r="R754">
        <v>0.74503264600002961</v>
      </c>
      <c r="S754">
        <v>0.15860614249070026</v>
      </c>
      <c r="T754">
        <v>0.25496735399997034</v>
      </c>
      <c r="U754">
        <v>2.6322990232510911E-2</v>
      </c>
      <c r="V754">
        <v>1.8223161543010333E-2</v>
      </c>
    </row>
    <row r="755" spans="1:22" x14ac:dyDescent="0.25">
      <c r="A755" t="str">
        <f t="shared" si="13"/>
        <v>ÉsztországVillamosene., gáz, gőzellátás</v>
      </c>
      <c r="B755" t="s">
        <v>85</v>
      </c>
      <c r="C755">
        <v>24</v>
      </c>
      <c r="D755" s="267" t="s">
        <v>170</v>
      </c>
      <c r="E755" s="3" t="s">
        <v>2289</v>
      </c>
      <c r="F755" s="3" t="s">
        <v>2289</v>
      </c>
      <c r="G755" s="3" t="s">
        <v>136</v>
      </c>
      <c r="H755">
        <v>394.74863053782781</v>
      </c>
      <c r="I755">
        <v>1949.8907633047922</v>
      </c>
      <c r="J755">
        <v>4.9395757514045107</v>
      </c>
      <c r="K755">
        <v>128.93654565694342</v>
      </c>
      <c r="L755">
        <v>828.76962861084235</v>
      </c>
      <c r="M755">
        <v>6.4277325283393143</v>
      </c>
      <c r="N755">
        <v>0.32662949452483975</v>
      </c>
      <c r="O755">
        <v>0.42503387584963664</v>
      </c>
      <c r="P755">
        <v>1.3012721844607127</v>
      </c>
      <c r="Q755">
        <v>0.58462796883475299</v>
      </c>
      <c r="R755">
        <v>0.55792676593634849</v>
      </c>
      <c r="S755">
        <v>0.4153720311652469</v>
      </c>
      <c r="T755">
        <v>0.44207323406365151</v>
      </c>
      <c r="U755">
        <v>0.33508648921561246</v>
      </c>
      <c r="V755">
        <v>0.25303426603648321</v>
      </c>
    </row>
    <row r="756" spans="1:22" x14ac:dyDescent="0.25">
      <c r="A756" t="str">
        <f t="shared" si="13"/>
        <v>ÉsztországVízellátás</v>
      </c>
      <c r="B756" t="s">
        <v>85</v>
      </c>
      <c r="C756">
        <v>25</v>
      </c>
      <c r="D756" s="267" t="s">
        <v>171</v>
      </c>
      <c r="E756" s="3" t="s">
        <v>2289</v>
      </c>
      <c r="F756" s="3" t="s">
        <v>2289</v>
      </c>
      <c r="G756" s="3" t="s">
        <v>136</v>
      </c>
      <c r="H756">
        <v>47.742187487195935</v>
      </c>
      <c r="I756">
        <v>152.89856972127552</v>
      </c>
      <c r="J756">
        <v>3.2025882718985526</v>
      </c>
      <c r="K756">
        <v>30.101427273008802</v>
      </c>
      <c r="L756">
        <v>104.67402153194183</v>
      </c>
      <c r="M756">
        <v>3.477377354322345</v>
      </c>
      <c r="N756">
        <v>0.63049954049721246</v>
      </c>
      <c r="O756">
        <v>0.68459778088674073</v>
      </c>
      <c r="P756">
        <v>1.0858021884470628</v>
      </c>
      <c r="Q756">
        <v>0.4065291115287375</v>
      </c>
      <c r="R756">
        <v>0.44545980316958578</v>
      </c>
      <c r="S756">
        <v>0.59347088847126239</v>
      </c>
      <c r="T756">
        <v>0.554540196830414</v>
      </c>
      <c r="U756">
        <v>0.57905036573256297</v>
      </c>
      <c r="V756">
        <v>0.53284881701274267</v>
      </c>
    </row>
    <row r="757" spans="1:22" x14ac:dyDescent="0.25">
      <c r="A757" t="str">
        <f t="shared" si="13"/>
        <v>ÉsztországSzennyvíz k.</v>
      </c>
      <c r="B757" t="s">
        <v>85</v>
      </c>
      <c r="C757">
        <v>26</v>
      </c>
      <c r="D757" s="267" t="s">
        <v>172</v>
      </c>
      <c r="E757" s="3" t="s">
        <v>2289</v>
      </c>
      <c r="F757" s="3" t="s">
        <v>2289</v>
      </c>
      <c r="G757" s="3" t="s">
        <v>136</v>
      </c>
      <c r="H757">
        <v>31.98154177102052</v>
      </c>
      <c r="I757">
        <v>393.7972774467807</v>
      </c>
      <c r="J757">
        <v>12.313267454904652</v>
      </c>
      <c r="K757">
        <v>13.509541874531006</v>
      </c>
      <c r="L757">
        <v>81.732631613708705</v>
      </c>
      <c r="M757">
        <v>6.049992840082604</v>
      </c>
      <c r="N757">
        <v>0.42241684191637147</v>
      </c>
      <c r="O757">
        <v>0.20755001696210146</v>
      </c>
      <c r="P757">
        <v>0.49133935100814813</v>
      </c>
      <c r="Q757">
        <v>0.57280549879964648</v>
      </c>
      <c r="R757">
        <v>0.31183466217427402</v>
      </c>
      <c r="S757">
        <v>0.42719450120035363</v>
      </c>
      <c r="T757">
        <v>0.68816533782572598</v>
      </c>
      <c r="U757">
        <v>0.1690611466301038</v>
      </c>
      <c r="V757">
        <v>5.576734448551323E-2</v>
      </c>
    </row>
    <row r="758" spans="1:22" x14ac:dyDescent="0.25">
      <c r="A758" t="str">
        <f t="shared" si="13"/>
        <v>ÉsztországÉpítőipar</v>
      </c>
      <c r="B758" t="s">
        <v>85</v>
      </c>
      <c r="C758">
        <v>27</v>
      </c>
      <c r="D758" s="267" t="s">
        <v>139</v>
      </c>
      <c r="E758" s="3" t="s">
        <v>2289</v>
      </c>
      <c r="F758" s="3" t="s">
        <v>2289</v>
      </c>
      <c r="G758" s="3" t="s">
        <v>136</v>
      </c>
      <c r="H758">
        <v>897.42410150708133</v>
      </c>
      <c r="I758">
        <v>4119.4480917198453</v>
      </c>
      <c r="J758">
        <v>4.5903024944414641</v>
      </c>
      <c r="K758">
        <v>299.8548877939898</v>
      </c>
      <c r="L758">
        <v>1530.6001139204134</v>
      </c>
      <c r="M758">
        <v>5.1044694491423002</v>
      </c>
      <c r="N758">
        <v>0.33412840962308804</v>
      </c>
      <c r="O758">
        <v>0.37155465485702888</v>
      </c>
      <c r="P758">
        <v>1.1120115624892817</v>
      </c>
      <c r="Q758">
        <v>0.19428243894958089</v>
      </c>
      <c r="R758">
        <v>0.18333457154573038</v>
      </c>
      <c r="S758">
        <v>0.80571756105041903</v>
      </c>
      <c r="T758">
        <v>0.81666542845426948</v>
      </c>
      <c r="U758">
        <v>1.286752129712126E-2</v>
      </c>
      <c r="V758">
        <v>1.1251954481608617E-2</v>
      </c>
    </row>
    <row r="759" spans="1:22" x14ac:dyDescent="0.25">
      <c r="A759" t="str">
        <f t="shared" si="13"/>
        <v>ÉsztországGépj. Ker. jav.</v>
      </c>
      <c r="B759" t="s">
        <v>85</v>
      </c>
      <c r="C759">
        <v>28</v>
      </c>
      <c r="D759" s="267" t="s">
        <v>173</v>
      </c>
      <c r="E759" s="3" t="s">
        <v>1</v>
      </c>
      <c r="F759" s="3" t="s">
        <v>1</v>
      </c>
      <c r="G759" s="3" t="s">
        <v>136</v>
      </c>
      <c r="H759">
        <v>122.76562432794168</v>
      </c>
      <c r="I759">
        <v>783.32141196693703</v>
      </c>
      <c r="J759">
        <v>6.3806250019505795</v>
      </c>
      <c r="K759">
        <v>58.483064416308345</v>
      </c>
      <c r="L759">
        <v>391.54676537674305</v>
      </c>
      <c r="M759">
        <v>6.6950452970374439</v>
      </c>
      <c r="N759">
        <v>0.4763798069407732</v>
      </c>
      <c r="O759">
        <v>0.49985454169261201</v>
      </c>
      <c r="P759">
        <v>1.0492773505715731</v>
      </c>
      <c r="Q759">
        <v>0.64189051900378069</v>
      </c>
      <c r="R759">
        <v>0.7113125619642342</v>
      </c>
      <c r="S759">
        <v>0.3581094809962192</v>
      </c>
      <c r="T759">
        <v>0.28868743803576569</v>
      </c>
      <c r="U759">
        <v>0.28614422124324224</v>
      </c>
      <c r="V759">
        <v>0.21664618276750985</v>
      </c>
    </row>
    <row r="760" spans="1:22" x14ac:dyDescent="0.25">
      <c r="A760" t="str">
        <f t="shared" si="13"/>
        <v>ÉsztországNagyker.</v>
      </c>
      <c r="B760" t="s">
        <v>85</v>
      </c>
      <c r="C760">
        <v>29</v>
      </c>
      <c r="D760" s="267" t="s">
        <v>174</v>
      </c>
      <c r="E760" s="3" t="s">
        <v>2289</v>
      </c>
      <c r="F760" s="3" t="s">
        <v>2289</v>
      </c>
      <c r="G760" s="3" t="s">
        <v>136</v>
      </c>
      <c r="H760">
        <v>718.80564095593479</v>
      </c>
      <c r="I760">
        <v>2658.2985571927429</v>
      </c>
      <c r="J760">
        <v>3.698216048579543</v>
      </c>
      <c r="K760">
        <v>328.95407425134294</v>
      </c>
      <c r="L760">
        <v>1358.0956207304507</v>
      </c>
      <c r="M760">
        <v>4.1285265240179845</v>
      </c>
      <c r="N760">
        <v>0.4576398062400695</v>
      </c>
      <c r="O760">
        <v>0.51088904858175432</v>
      </c>
      <c r="P760">
        <v>1.1163562295403806</v>
      </c>
      <c r="Q760">
        <v>0.39647352909362349</v>
      </c>
      <c r="R760">
        <v>0.39894840952660526</v>
      </c>
      <c r="S760">
        <v>0.60352647090637657</v>
      </c>
      <c r="T760">
        <v>0.60105159047339474</v>
      </c>
      <c r="U760">
        <v>0.36548060860764708</v>
      </c>
      <c r="V760">
        <v>0.37116063801440652</v>
      </c>
    </row>
    <row r="761" spans="1:22" x14ac:dyDescent="0.25">
      <c r="A761" t="str">
        <f t="shared" si="13"/>
        <v>ÉsztországKisker.</v>
      </c>
      <c r="B761" t="s">
        <v>85</v>
      </c>
      <c r="C761">
        <v>30</v>
      </c>
      <c r="D761" s="267" t="s">
        <v>175</v>
      </c>
      <c r="E761" s="3" t="s">
        <v>2289</v>
      </c>
      <c r="F761" s="3" t="s">
        <v>2289</v>
      </c>
      <c r="G761" s="3" t="s">
        <v>136</v>
      </c>
      <c r="H761">
        <v>480.18686373036013</v>
      </c>
      <c r="I761">
        <v>2034.0183057750789</v>
      </c>
      <c r="J761">
        <v>4.235889107781265</v>
      </c>
      <c r="K761">
        <v>252.05766427099587</v>
      </c>
      <c r="L761">
        <v>1101.4113769209939</v>
      </c>
      <c r="M761">
        <v>4.3696801686491415</v>
      </c>
      <c r="N761">
        <v>0.52491578447788212</v>
      </c>
      <c r="O761">
        <v>0.54149531191229483</v>
      </c>
      <c r="P761">
        <v>1.0315851188413088</v>
      </c>
      <c r="Q761">
        <v>0.25586163635737974</v>
      </c>
      <c r="R761">
        <v>0.33600252515479573</v>
      </c>
      <c r="S761">
        <v>0.7441383636426202</v>
      </c>
      <c r="T761">
        <v>0.66399747484520433</v>
      </c>
      <c r="U761">
        <v>0.5435654368595596</v>
      </c>
      <c r="V761">
        <v>0.41851454715648906</v>
      </c>
    </row>
    <row r="762" spans="1:22" x14ac:dyDescent="0.25">
      <c r="A762" t="str">
        <f t="shared" si="13"/>
        <v>ÉsztországSzf. Szállítás</v>
      </c>
      <c r="B762" t="s">
        <v>85</v>
      </c>
      <c r="C762">
        <v>31</v>
      </c>
      <c r="D762" s="267" t="s">
        <v>176</v>
      </c>
      <c r="E762" s="3" t="s">
        <v>1</v>
      </c>
      <c r="F762" s="3" t="s">
        <v>1</v>
      </c>
      <c r="G762" s="3" t="s">
        <v>136</v>
      </c>
      <c r="H762">
        <v>556.13217340762196</v>
      </c>
      <c r="I762">
        <v>2479.2262592470724</v>
      </c>
      <c r="J762">
        <v>4.4579802748256068</v>
      </c>
      <c r="K762">
        <v>221.60423887656776</v>
      </c>
      <c r="L762">
        <v>792.0312827427947</v>
      </c>
      <c r="M762">
        <v>3.5740800210232053</v>
      </c>
      <c r="N762">
        <v>0.39847404892746779</v>
      </c>
      <c r="O762">
        <v>0.31946712398219368</v>
      </c>
      <c r="P762">
        <v>0.80172629771517356</v>
      </c>
      <c r="Q762">
        <v>0.72449592283584863</v>
      </c>
      <c r="R762">
        <v>0.68820138253959828</v>
      </c>
      <c r="S762">
        <v>0.27550407716415126</v>
      </c>
      <c r="T762">
        <v>0.31179861746040177</v>
      </c>
      <c r="U762">
        <v>0.18830175979512842</v>
      </c>
      <c r="V762">
        <v>0.12886826863257447</v>
      </c>
    </row>
    <row r="763" spans="1:22" x14ac:dyDescent="0.25">
      <c r="A763" t="str">
        <f t="shared" si="13"/>
        <v>ÉsztországVízi szállítás</v>
      </c>
      <c r="B763" t="s">
        <v>85</v>
      </c>
      <c r="C763">
        <v>32</v>
      </c>
      <c r="D763" s="267" t="s">
        <v>140</v>
      </c>
      <c r="E763" s="3" t="s">
        <v>2289</v>
      </c>
      <c r="F763" s="3" t="s">
        <v>2289</v>
      </c>
      <c r="G763" s="3" t="s">
        <v>136</v>
      </c>
      <c r="H763">
        <v>225.99198657573695</v>
      </c>
      <c r="I763">
        <v>656.99648354657324</v>
      </c>
      <c r="J763">
        <v>2.90716716774554</v>
      </c>
      <c r="K763">
        <v>45.889975276867936</v>
      </c>
      <c r="L763">
        <v>67.939582041182319</v>
      </c>
      <c r="M763">
        <v>1.4804885300391319</v>
      </c>
      <c r="N763">
        <v>0.20306018798365127</v>
      </c>
      <c r="O763">
        <v>0.10340935414818885</v>
      </c>
      <c r="P763">
        <v>0.50925469524589684</v>
      </c>
      <c r="Q763">
        <v>0.46971869348570516</v>
      </c>
      <c r="R763">
        <v>0.44001991549693015</v>
      </c>
      <c r="S763">
        <v>0.53028130651429484</v>
      </c>
      <c r="T763">
        <v>0.55998008450306991</v>
      </c>
      <c r="U763">
        <v>0.1857956680088404</v>
      </c>
      <c r="V763">
        <v>9.8116593568204513E-2</v>
      </c>
    </row>
    <row r="764" spans="1:22" x14ac:dyDescent="0.25">
      <c r="A764" t="str">
        <f t="shared" si="13"/>
        <v>ÉsztországLégi szállítás</v>
      </c>
      <c r="B764" t="s">
        <v>85</v>
      </c>
      <c r="C764">
        <v>33</v>
      </c>
      <c r="D764" s="267" t="s">
        <v>141</v>
      </c>
      <c r="E764" s="3" t="s">
        <v>1</v>
      </c>
      <c r="F764" s="3" t="s">
        <v>2289</v>
      </c>
      <c r="G764" s="3" t="s">
        <v>0</v>
      </c>
      <c r="H764">
        <v>60.369178046248386</v>
      </c>
      <c r="I764">
        <v>175.46613460222375</v>
      </c>
      <c r="J764">
        <v>2.9065516589906264</v>
      </c>
      <c r="K764">
        <v>8.7399355917910384</v>
      </c>
      <c r="L764">
        <v>18.304583618315785</v>
      </c>
      <c r="M764">
        <v>2.0943613858560144</v>
      </c>
      <c r="N764">
        <v>0.14477479857511788</v>
      </c>
      <c r="O764">
        <v>0.10431975184164001</v>
      </c>
      <c r="P764">
        <v>0.72056568455533121</v>
      </c>
      <c r="Q764">
        <v>0.62165492194773442</v>
      </c>
      <c r="R764">
        <v>0.55960221238017049</v>
      </c>
      <c r="S764">
        <v>0.37834507805226542</v>
      </c>
      <c r="T764">
        <v>0.44039778761982945</v>
      </c>
      <c r="U764">
        <v>0.15777688879059348</v>
      </c>
      <c r="V764">
        <v>0.10553312586412797</v>
      </c>
    </row>
    <row r="765" spans="1:22" x14ac:dyDescent="0.25">
      <c r="A765" t="str">
        <f t="shared" si="13"/>
        <v>ÉsztországRaktározás</v>
      </c>
      <c r="B765" t="s">
        <v>85</v>
      </c>
      <c r="C765">
        <v>34</v>
      </c>
      <c r="D765" s="267" t="s">
        <v>177</v>
      </c>
      <c r="E765" s="3" t="s">
        <v>1</v>
      </c>
      <c r="F765" s="3" t="s">
        <v>2289</v>
      </c>
      <c r="G765" s="3" t="s">
        <v>0</v>
      </c>
      <c r="H765">
        <v>749.95810177498629</v>
      </c>
      <c r="I765">
        <v>3065.4493739692161</v>
      </c>
      <c r="J765">
        <v>4.0874941769599795</v>
      </c>
      <c r="K765">
        <v>231.0795858942077</v>
      </c>
      <c r="L765">
        <v>1097.2766893775167</v>
      </c>
      <c r="M765">
        <v>4.7484795557833017</v>
      </c>
      <c r="N765">
        <v>0.30812332761962702</v>
      </c>
      <c r="O765">
        <v>0.35794970182682778</v>
      </c>
      <c r="P765">
        <v>1.1617091915504385</v>
      </c>
      <c r="Q765">
        <v>0.75082945657916089</v>
      </c>
      <c r="R765">
        <v>0.54872629664274941</v>
      </c>
      <c r="S765">
        <v>0.24917054342083911</v>
      </c>
      <c r="T765">
        <v>0.45127370335725042</v>
      </c>
      <c r="U765">
        <v>1.8044508157325893E-2</v>
      </c>
      <c r="V765">
        <v>1.246523665612894E-2</v>
      </c>
    </row>
    <row r="766" spans="1:22" x14ac:dyDescent="0.25">
      <c r="A766" t="str">
        <f t="shared" si="13"/>
        <v>ÉsztországPostai tev.</v>
      </c>
      <c r="B766" t="s">
        <v>85</v>
      </c>
      <c r="C766">
        <v>35</v>
      </c>
      <c r="D766" s="267" t="s">
        <v>178</v>
      </c>
      <c r="E766" s="3" t="s">
        <v>1</v>
      </c>
      <c r="F766" s="3" t="s">
        <v>1</v>
      </c>
      <c r="G766" s="3" t="s">
        <v>136</v>
      </c>
      <c r="H766">
        <v>39.355046529824996</v>
      </c>
      <c r="I766">
        <v>145.55409912300092</v>
      </c>
      <c r="J766">
        <v>3.6984862668805025</v>
      </c>
      <c r="K766">
        <v>24.669806265588335</v>
      </c>
      <c r="L766">
        <v>75.01074866359528</v>
      </c>
      <c r="M766">
        <v>3.0405892878140279</v>
      </c>
      <c r="N766">
        <v>0.62685242277359432</v>
      </c>
      <c r="O766">
        <v>0.51534617791977966</v>
      </c>
      <c r="P766">
        <v>0.82211723078226284</v>
      </c>
      <c r="Q766">
        <v>0.75767449759579431</v>
      </c>
      <c r="R766">
        <v>0.71392110611022286</v>
      </c>
      <c r="S766">
        <v>0.24232550240420561</v>
      </c>
      <c r="T766">
        <v>0.28607889388977703</v>
      </c>
      <c r="U766">
        <v>0.20956422221666901</v>
      </c>
      <c r="V766">
        <v>0.15717945857199428</v>
      </c>
    </row>
    <row r="767" spans="1:22" x14ac:dyDescent="0.25">
      <c r="A767" t="str">
        <f t="shared" si="13"/>
        <v>ÉsztországVendéglátás</v>
      </c>
      <c r="B767" t="s">
        <v>85</v>
      </c>
      <c r="C767">
        <v>36</v>
      </c>
      <c r="D767" s="267" t="s">
        <v>179</v>
      </c>
      <c r="E767" s="3" t="s">
        <v>135</v>
      </c>
      <c r="F767" s="3" t="s">
        <v>135</v>
      </c>
      <c r="G767" s="3" t="s">
        <v>136</v>
      </c>
      <c r="H767">
        <v>199.079391710641</v>
      </c>
      <c r="I767">
        <v>1118.4957291965877</v>
      </c>
      <c r="J767">
        <v>5.6183400983176854</v>
      </c>
      <c r="K767">
        <v>80.950950945364895</v>
      </c>
      <c r="L767">
        <v>422.62746404367937</v>
      </c>
      <c r="M767">
        <v>5.2207844269663672</v>
      </c>
      <c r="N767">
        <v>0.40662647323649614</v>
      </c>
      <c r="O767">
        <v>0.37785344459674552</v>
      </c>
      <c r="P767">
        <v>0.92923965719512791</v>
      </c>
      <c r="Q767">
        <v>0.19101806260285142</v>
      </c>
      <c r="R767">
        <v>0.20373964952252965</v>
      </c>
      <c r="S767">
        <v>0.80898193739714852</v>
      </c>
      <c r="T767">
        <v>0.79626035047747035</v>
      </c>
      <c r="U767">
        <v>0.79908696015407255</v>
      </c>
      <c r="V767">
        <v>0.77284526473973536</v>
      </c>
    </row>
    <row r="768" spans="1:22" x14ac:dyDescent="0.25">
      <c r="A768" t="str">
        <f t="shared" si="13"/>
        <v>ÉsztországKiadói tev.</v>
      </c>
      <c r="B768" t="s">
        <v>85</v>
      </c>
      <c r="C768">
        <v>37</v>
      </c>
      <c r="D768" s="267" t="s">
        <v>180</v>
      </c>
      <c r="E768" s="3" t="s">
        <v>2289</v>
      </c>
      <c r="F768" s="3" t="s">
        <v>2289</v>
      </c>
      <c r="G768" s="3" t="s">
        <v>136</v>
      </c>
      <c r="H768">
        <v>97.327704028776168</v>
      </c>
      <c r="I768">
        <v>180.80756799393572</v>
      </c>
      <c r="J768">
        <v>1.8577194417375518</v>
      </c>
      <c r="K768">
        <v>32.675702239956173</v>
      </c>
      <c r="L768">
        <v>82.764268431658735</v>
      </c>
      <c r="M768">
        <v>2.5328994561118803</v>
      </c>
      <c r="N768">
        <v>0.33572868656487764</v>
      </c>
      <c r="O768">
        <v>0.45774781083518939</v>
      </c>
      <c r="P768">
        <v>1.3634456308121654</v>
      </c>
      <c r="Q768">
        <v>0.5584248573764925</v>
      </c>
      <c r="R768">
        <v>0.53538762151566843</v>
      </c>
      <c r="S768">
        <v>0.44157514262350739</v>
      </c>
      <c r="T768">
        <v>0.46461237848433157</v>
      </c>
      <c r="U768">
        <v>0.40888187539536297</v>
      </c>
      <c r="V768">
        <v>0.20373413135765614</v>
      </c>
    </row>
    <row r="769" spans="1:22" x14ac:dyDescent="0.25">
      <c r="A769" t="str">
        <f t="shared" si="13"/>
        <v>ÉsztországMűsorszolgáltatás</v>
      </c>
      <c r="B769" t="s">
        <v>85</v>
      </c>
      <c r="C769">
        <v>38</v>
      </c>
      <c r="D769" s="267" t="s">
        <v>181</v>
      </c>
      <c r="E769" s="3" t="s">
        <v>2289</v>
      </c>
      <c r="F769" s="3" t="s">
        <v>2289</v>
      </c>
      <c r="G769" s="3" t="s">
        <v>136</v>
      </c>
      <c r="H769">
        <v>45.806693154430917</v>
      </c>
      <c r="I769">
        <v>233.02009037813838</v>
      </c>
      <c r="J769">
        <v>5.0870314866987547</v>
      </c>
      <c r="K769">
        <v>22.162533194373314</v>
      </c>
      <c r="L769">
        <v>100.96719373208602</v>
      </c>
      <c r="M769">
        <v>4.5557605191864914</v>
      </c>
      <c r="N769">
        <v>0.48382739875274133</v>
      </c>
      <c r="O769">
        <v>0.43329823436356635</v>
      </c>
      <c r="P769">
        <v>0.89556365654480474</v>
      </c>
      <c r="Q769">
        <v>0.50881703312873217</v>
      </c>
      <c r="R769">
        <v>0.49692526495908085</v>
      </c>
      <c r="S769">
        <v>0.49118296687126772</v>
      </c>
      <c r="T769">
        <v>0.50307473504091904</v>
      </c>
      <c r="U769">
        <v>0.30345142616720122</v>
      </c>
      <c r="V769">
        <v>0.26096456015816055</v>
      </c>
    </row>
    <row r="770" spans="1:22" x14ac:dyDescent="0.25">
      <c r="A770" t="str">
        <f t="shared" si="13"/>
        <v>ÉsztországTávközlés</v>
      </c>
      <c r="B770" t="s">
        <v>85</v>
      </c>
      <c r="C770">
        <v>39</v>
      </c>
      <c r="D770" s="267" t="s">
        <v>142</v>
      </c>
      <c r="E770" s="3" t="s">
        <v>2289</v>
      </c>
      <c r="F770" s="3" t="s">
        <v>2289</v>
      </c>
      <c r="G770" s="3" t="s">
        <v>136</v>
      </c>
      <c r="H770">
        <v>300.92325004209181</v>
      </c>
      <c r="I770">
        <v>735.51557161994219</v>
      </c>
      <c r="J770">
        <v>2.4441965568199251</v>
      </c>
      <c r="K770">
        <v>173.28172603547057</v>
      </c>
      <c r="L770">
        <v>323.68057379732369</v>
      </c>
      <c r="M770">
        <v>1.8679440769828588</v>
      </c>
      <c r="N770">
        <v>0.57583362538864213</v>
      </c>
      <c r="O770">
        <v>0.44007304030889627</v>
      </c>
      <c r="P770">
        <v>0.7642364407112936</v>
      </c>
      <c r="Q770">
        <v>0.51841438113531402</v>
      </c>
      <c r="R770">
        <v>0.55315113763738755</v>
      </c>
      <c r="S770">
        <v>0.48158561886468609</v>
      </c>
      <c r="T770">
        <v>0.44684886236261262</v>
      </c>
      <c r="U770">
        <v>0.43631708562206362</v>
      </c>
      <c r="V770">
        <v>0.29480308709363601</v>
      </c>
    </row>
    <row r="771" spans="1:22" x14ac:dyDescent="0.25">
      <c r="A771" t="str">
        <f t="shared" si="13"/>
        <v>ÉsztországInfotech.</v>
      </c>
      <c r="B771" t="s">
        <v>85</v>
      </c>
      <c r="C771">
        <v>40</v>
      </c>
      <c r="D771" s="267" t="s">
        <v>182</v>
      </c>
      <c r="E771" s="3" t="s">
        <v>2289</v>
      </c>
      <c r="F771" s="3" t="s">
        <v>2289</v>
      </c>
      <c r="G771" s="3" t="s">
        <v>136</v>
      </c>
      <c r="H771">
        <v>68.203124440597179</v>
      </c>
      <c r="I771">
        <v>1112.0867249295179</v>
      </c>
      <c r="J771">
        <v>16.30550996088326</v>
      </c>
      <c r="K771">
        <v>34.122284675726867</v>
      </c>
      <c r="L771">
        <v>722.96907813800135</v>
      </c>
      <c r="M771">
        <v>21.187592947206451</v>
      </c>
      <c r="N771">
        <v>0.50030383440052406</v>
      </c>
      <c r="O771">
        <v>0.65010134725223145</v>
      </c>
      <c r="P771">
        <v>1.2994130817150309</v>
      </c>
      <c r="Q771">
        <v>0.47826501843002411</v>
      </c>
      <c r="R771">
        <v>0.37732950955249422</v>
      </c>
      <c r="S771">
        <v>0.521734981569976</v>
      </c>
      <c r="T771">
        <v>0.62267049044750578</v>
      </c>
      <c r="U771">
        <v>3.4162089892665191E-2</v>
      </c>
      <c r="V771">
        <v>3.9212468683801106E-2</v>
      </c>
    </row>
    <row r="772" spans="1:22" x14ac:dyDescent="0.25">
      <c r="A772" t="str">
        <f t="shared" si="13"/>
        <v>ÉsztországPénzügyi tev.</v>
      </c>
      <c r="B772" t="s">
        <v>85</v>
      </c>
      <c r="C772">
        <v>41</v>
      </c>
      <c r="D772" s="267" t="s">
        <v>183</v>
      </c>
      <c r="E772" s="3" t="s">
        <v>2289</v>
      </c>
      <c r="F772" s="3" t="s">
        <v>1</v>
      </c>
      <c r="G772" s="3" t="s">
        <v>0</v>
      </c>
      <c r="H772">
        <v>255.85388458857176</v>
      </c>
      <c r="I772">
        <v>994.30876597562792</v>
      </c>
      <c r="J772">
        <v>3.886236738498364</v>
      </c>
      <c r="K772">
        <v>171.34448391867267</v>
      </c>
      <c r="L772">
        <v>695.92767637412294</v>
      </c>
      <c r="M772">
        <v>4.0615703549840543</v>
      </c>
      <c r="N772">
        <v>0.6696966285823831</v>
      </c>
      <c r="O772">
        <v>0.6999110338640836</v>
      </c>
      <c r="P772">
        <v>1.0451165557539963</v>
      </c>
      <c r="Q772">
        <v>0.58093780601287226</v>
      </c>
      <c r="R772">
        <v>0.60349045655545841</v>
      </c>
      <c r="S772">
        <v>0.41906219398712774</v>
      </c>
      <c r="T772">
        <v>0.39650954344454165</v>
      </c>
      <c r="U772">
        <v>0.39253103227508035</v>
      </c>
      <c r="V772">
        <v>0.30616521109169315</v>
      </c>
    </row>
    <row r="773" spans="1:22" x14ac:dyDescent="0.25">
      <c r="A773" t="str">
        <f t="shared" si="13"/>
        <v>ÉsztországBiztosítás</v>
      </c>
      <c r="B773" t="s">
        <v>85</v>
      </c>
      <c r="C773">
        <v>42</v>
      </c>
      <c r="D773" s="267" t="s">
        <v>184</v>
      </c>
      <c r="E773" s="3" t="s">
        <v>2289</v>
      </c>
      <c r="F773" s="3" t="s">
        <v>2289</v>
      </c>
      <c r="G773" s="3" t="s">
        <v>136</v>
      </c>
      <c r="H773">
        <v>49.585515043553571</v>
      </c>
      <c r="I773">
        <v>243.43520318597507</v>
      </c>
      <c r="J773">
        <v>4.9094015252670689</v>
      </c>
      <c r="K773">
        <v>15.412314966947369</v>
      </c>
      <c r="L773">
        <v>104.60695574777118</v>
      </c>
      <c r="M773">
        <v>6.7872318968374996</v>
      </c>
      <c r="N773">
        <v>0.31082292789355764</v>
      </c>
      <c r="O773">
        <v>0.42971170306808715</v>
      </c>
      <c r="P773">
        <v>1.3824967996416382</v>
      </c>
      <c r="Q773">
        <v>0.38733189822186914</v>
      </c>
      <c r="R773">
        <v>0.44760067345287713</v>
      </c>
      <c r="S773">
        <v>0.61266810177813069</v>
      </c>
      <c r="T773">
        <v>0.55239932654712298</v>
      </c>
      <c r="U773">
        <v>0.56845179554035996</v>
      </c>
      <c r="V773">
        <v>0.51666634495266173</v>
      </c>
    </row>
    <row r="774" spans="1:22" x14ac:dyDescent="0.25">
      <c r="A774" t="str">
        <f t="shared" si="13"/>
        <v>ÉsztországEgyéb pénzügy</v>
      </c>
      <c r="B774" t="s">
        <v>85</v>
      </c>
      <c r="C774">
        <v>43</v>
      </c>
      <c r="D774" s="267" t="s">
        <v>185</v>
      </c>
      <c r="E774" s="3" t="s">
        <v>1</v>
      </c>
      <c r="F774" s="3" t="s">
        <v>1</v>
      </c>
      <c r="G774" s="3" t="s">
        <v>136</v>
      </c>
      <c r="H774">
        <v>32.442373704372457</v>
      </c>
      <c r="I774">
        <v>214.99274799840066</v>
      </c>
      <c r="J774">
        <v>6.6269117653812355</v>
      </c>
      <c r="K774">
        <v>16.92589379801565</v>
      </c>
      <c r="L774">
        <v>86.393951237053571</v>
      </c>
      <c r="M774">
        <v>5.1042475078735388</v>
      </c>
      <c r="N774">
        <v>0.52172180593969431</v>
      </c>
      <c r="O774">
        <v>0.4018458856932991</v>
      </c>
      <c r="P774">
        <v>0.77023018995634684</v>
      </c>
      <c r="Q774">
        <v>0.8296797935951995</v>
      </c>
      <c r="R774">
        <v>0.73178627953223119</v>
      </c>
      <c r="S774">
        <v>0.17032020640480064</v>
      </c>
      <c r="T774">
        <v>0.26821372046776887</v>
      </c>
      <c r="U774">
        <v>0.1282702854145846</v>
      </c>
      <c r="V774">
        <v>9.5908845804094672E-2</v>
      </c>
    </row>
    <row r="775" spans="1:22" x14ac:dyDescent="0.25">
      <c r="A775" t="str">
        <f t="shared" si="13"/>
        <v>ÉsztországIngatlanügyletek</v>
      </c>
      <c r="B775" t="s">
        <v>85</v>
      </c>
      <c r="C775">
        <v>44</v>
      </c>
      <c r="D775" s="267" t="s">
        <v>143</v>
      </c>
      <c r="E775" s="3" t="s">
        <v>135</v>
      </c>
      <c r="F775" s="3" t="s">
        <v>2289</v>
      </c>
      <c r="G775" s="3" t="s">
        <v>0</v>
      </c>
      <c r="H775">
        <v>754.84269165146657</v>
      </c>
      <c r="I775">
        <v>3217.5467836446924</v>
      </c>
      <c r="J775">
        <v>4.262539492308326</v>
      </c>
      <c r="K775">
        <v>590.62661066784187</v>
      </c>
      <c r="L775">
        <v>2343.6594956874569</v>
      </c>
      <c r="M775">
        <v>3.9680899122330442</v>
      </c>
      <c r="N775">
        <v>0.78244992923711298</v>
      </c>
      <c r="O775">
        <v>0.72839950847044554</v>
      </c>
      <c r="P775">
        <v>0.93092155964616619</v>
      </c>
      <c r="Q775">
        <v>0.35952504836344801</v>
      </c>
      <c r="R775">
        <v>0.4145766239938265</v>
      </c>
      <c r="S775">
        <v>0.64047495163655199</v>
      </c>
      <c r="T775">
        <v>0.58542337600617345</v>
      </c>
      <c r="U775">
        <v>0.61654204538614932</v>
      </c>
      <c r="V775">
        <v>0.53174340714920476</v>
      </c>
    </row>
    <row r="776" spans="1:22" x14ac:dyDescent="0.25">
      <c r="A776" t="str">
        <f t="shared" si="13"/>
        <v>ÉsztországJogi tev.</v>
      </c>
      <c r="B776" t="s">
        <v>85</v>
      </c>
      <c r="C776">
        <v>45</v>
      </c>
      <c r="D776" s="267" t="s">
        <v>186</v>
      </c>
      <c r="E776" s="3" t="s">
        <v>1</v>
      </c>
      <c r="F776" s="3" t="s">
        <v>1</v>
      </c>
      <c r="G776" s="3" t="s">
        <v>136</v>
      </c>
      <c r="H776">
        <v>134.74725458056389</v>
      </c>
      <c r="I776">
        <v>833.93218089930849</v>
      </c>
      <c r="J776">
        <v>6.188862129288947</v>
      </c>
      <c r="K776">
        <v>71.850094426908996</v>
      </c>
      <c r="L776">
        <v>504.99559610350104</v>
      </c>
      <c r="M776">
        <v>7.028461133300504</v>
      </c>
      <c r="N776">
        <v>0.53322121219138174</v>
      </c>
      <c r="O776">
        <v>0.60555954988919625</v>
      </c>
      <c r="P776">
        <v>1.135662903207705</v>
      </c>
      <c r="Q776">
        <v>0.85139068344435809</v>
      </c>
      <c r="R776">
        <v>0.78446146168209063</v>
      </c>
      <c r="S776">
        <v>0.148609316555642</v>
      </c>
      <c r="T776">
        <v>0.21553853831790939</v>
      </c>
      <c r="U776">
        <v>3.3243400733207043E-2</v>
      </c>
      <c r="V776">
        <v>3.0049439303219884E-2</v>
      </c>
    </row>
    <row r="777" spans="1:22" x14ac:dyDescent="0.25">
      <c r="A777" t="str">
        <f t="shared" si="13"/>
        <v>ÉsztországMérnöki tev.</v>
      </c>
      <c r="B777" t="s">
        <v>85</v>
      </c>
      <c r="C777">
        <v>46</v>
      </c>
      <c r="D777" s="267" t="s">
        <v>187</v>
      </c>
      <c r="E777" s="3" t="s">
        <v>1</v>
      </c>
      <c r="F777" s="3" t="s">
        <v>1</v>
      </c>
      <c r="G777" s="3" t="s">
        <v>136</v>
      </c>
      <c r="H777">
        <v>86.267736532186845</v>
      </c>
      <c r="I777">
        <v>421.30635291749343</v>
      </c>
      <c r="J777">
        <v>4.8837070480028455</v>
      </c>
      <c r="K777">
        <v>40.734256076324776</v>
      </c>
      <c r="L777">
        <v>219.90575677275842</v>
      </c>
      <c r="M777">
        <v>5.3985460385164661</v>
      </c>
      <c r="N777">
        <v>0.47218412947610672</v>
      </c>
      <c r="O777">
        <v>0.52196164441845883</v>
      </c>
      <c r="P777">
        <v>1.1054197120042573</v>
      </c>
      <c r="Q777">
        <v>0.8606347873246053</v>
      </c>
      <c r="R777">
        <v>0.80769302640880813</v>
      </c>
      <c r="S777">
        <v>0.13936521267539467</v>
      </c>
      <c r="T777">
        <v>0.19230697359119192</v>
      </c>
      <c r="U777">
        <v>7.662151095373243E-2</v>
      </c>
      <c r="V777">
        <v>5.6567301525642183E-2</v>
      </c>
    </row>
    <row r="778" spans="1:22" x14ac:dyDescent="0.25">
      <c r="A778" t="str">
        <f t="shared" si="13"/>
        <v>ÉsztországK+F</v>
      </c>
      <c r="B778" t="s">
        <v>85</v>
      </c>
      <c r="C778">
        <v>47</v>
      </c>
      <c r="D778" s="267" t="s">
        <v>188</v>
      </c>
      <c r="E778" s="3" t="s">
        <v>2289</v>
      </c>
      <c r="F778" s="3" t="s">
        <v>2289</v>
      </c>
      <c r="G778" s="3" t="s">
        <v>136</v>
      </c>
      <c r="H778">
        <v>31.428737252045075</v>
      </c>
      <c r="I778">
        <v>361.34806450349049</v>
      </c>
      <c r="J778">
        <v>11.49737775353916</v>
      </c>
      <c r="K778">
        <v>22.28509718165251</v>
      </c>
      <c r="L778">
        <v>264.23471512265024</v>
      </c>
      <c r="M778">
        <v>11.857014262437083</v>
      </c>
      <c r="N778">
        <v>0.7090675327785374</v>
      </c>
      <c r="O778">
        <v>0.73124707471651018</v>
      </c>
      <c r="P778">
        <v>1.0312798723854419</v>
      </c>
      <c r="Q778">
        <v>4.2300016869070645E-2</v>
      </c>
      <c r="R778">
        <v>5.3603037867020496E-2</v>
      </c>
      <c r="S778">
        <v>0.9576999831309293</v>
      </c>
      <c r="T778">
        <v>0.94639696213297941</v>
      </c>
      <c r="U778">
        <v>0.19821747480851812</v>
      </c>
      <c r="V778">
        <v>0.26322370690843711</v>
      </c>
    </row>
    <row r="779" spans="1:22" x14ac:dyDescent="0.25">
      <c r="A779" t="str">
        <f t="shared" si="13"/>
        <v>ÉsztországMarketing</v>
      </c>
      <c r="B779" t="s">
        <v>85</v>
      </c>
      <c r="C779">
        <v>48</v>
      </c>
      <c r="D779" s="267" t="s">
        <v>13</v>
      </c>
      <c r="E779" s="3" t="s">
        <v>1</v>
      </c>
      <c r="F779" s="3" t="s">
        <v>1</v>
      </c>
      <c r="G779" s="3" t="s">
        <v>136</v>
      </c>
      <c r="H779">
        <v>99.72422138454742</v>
      </c>
      <c r="I779">
        <v>475.12130680527332</v>
      </c>
      <c r="J779">
        <v>4.7643521323987477</v>
      </c>
      <c r="K779">
        <v>27.221621857379372</v>
      </c>
      <c r="L779">
        <v>159.86826251718864</v>
      </c>
      <c r="M779">
        <v>5.8728412052293191</v>
      </c>
      <c r="N779">
        <v>0.27296900872667479</v>
      </c>
      <c r="O779">
        <v>0.33647883230526232</v>
      </c>
      <c r="P779">
        <v>1.2326631285904703</v>
      </c>
      <c r="Q779">
        <v>0.87258263497381305</v>
      </c>
      <c r="R779">
        <v>0.76563391701851968</v>
      </c>
      <c r="S779">
        <v>0.12741736502618692</v>
      </c>
      <c r="T779">
        <v>0.23436608298148046</v>
      </c>
      <c r="U779">
        <v>1.5289374842550966E-2</v>
      </c>
      <c r="V779">
        <v>9.896259657350583E-3</v>
      </c>
    </row>
    <row r="780" spans="1:22" x14ac:dyDescent="0.25">
      <c r="A780" t="str">
        <f t="shared" si="13"/>
        <v>ÉsztországEgyéb tudományos</v>
      </c>
      <c r="B780" t="s">
        <v>85</v>
      </c>
      <c r="C780">
        <v>49</v>
      </c>
      <c r="D780" s="267" t="s">
        <v>189</v>
      </c>
      <c r="E780" s="3" t="s">
        <v>1</v>
      </c>
      <c r="F780" s="3" t="s">
        <v>1</v>
      </c>
      <c r="G780" s="3" t="s">
        <v>136</v>
      </c>
      <c r="H780">
        <v>20.82960296821091</v>
      </c>
      <c r="I780">
        <v>183.21120992155613</v>
      </c>
      <c r="J780">
        <v>8.7957130148454503</v>
      </c>
      <c r="K780">
        <v>9.2846029415057689</v>
      </c>
      <c r="L780">
        <v>80.518164097663032</v>
      </c>
      <c r="M780">
        <v>8.6722248226378831</v>
      </c>
      <c r="N780">
        <v>0.44574075442894717</v>
      </c>
      <c r="O780">
        <v>0.4394827376127135</v>
      </c>
      <c r="P780">
        <v>0.98596041139596713</v>
      </c>
      <c r="Q780">
        <v>0.67902547012604453</v>
      </c>
      <c r="R780">
        <v>0.60832335573925567</v>
      </c>
      <c r="S780">
        <v>0.32097452987395547</v>
      </c>
      <c r="T780">
        <v>0.39167664426074439</v>
      </c>
      <c r="U780">
        <v>0.20420146165117306</v>
      </c>
      <c r="V780">
        <v>0.14768690792629804</v>
      </c>
    </row>
    <row r="781" spans="1:22" x14ac:dyDescent="0.25">
      <c r="A781" t="str">
        <f t="shared" si="13"/>
        <v>ÉsztországAminisztratív</v>
      </c>
      <c r="B781" t="s">
        <v>85</v>
      </c>
      <c r="C781">
        <v>50</v>
      </c>
      <c r="D781" s="267" t="s">
        <v>190</v>
      </c>
      <c r="E781" s="3" t="s">
        <v>1</v>
      </c>
      <c r="F781" s="3" t="s">
        <v>1</v>
      </c>
      <c r="G781" s="3" t="s">
        <v>136</v>
      </c>
      <c r="H781">
        <v>158.52598945304825</v>
      </c>
      <c r="I781">
        <v>1683.6202325861013</v>
      </c>
      <c r="J781">
        <v>10.620468217198864</v>
      </c>
      <c r="K781">
        <v>74.663108063413418</v>
      </c>
      <c r="L781">
        <v>917.20860316569656</v>
      </c>
      <c r="M781">
        <v>12.284629276170586</v>
      </c>
      <c r="N781">
        <v>0.47098339093178732</v>
      </c>
      <c r="O781">
        <v>0.54478354762750214</v>
      </c>
      <c r="P781">
        <v>1.1566937563333382</v>
      </c>
      <c r="Q781">
        <v>0.88782909926511999</v>
      </c>
      <c r="R781">
        <v>0.66161912801326672</v>
      </c>
      <c r="S781">
        <v>0.11217090073487994</v>
      </c>
      <c r="T781">
        <v>0.33838087198673333</v>
      </c>
      <c r="U781">
        <v>0.14791532774758537</v>
      </c>
      <c r="V781">
        <v>0.10695970806623337</v>
      </c>
    </row>
    <row r="782" spans="1:22" x14ac:dyDescent="0.25">
      <c r="A782" t="str">
        <f t="shared" si="13"/>
        <v>ÉsztországKözigazgatás és védelem</v>
      </c>
      <c r="B782" t="s">
        <v>85</v>
      </c>
      <c r="C782">
        <v>51</v>
      </c>
      <c r="D782" s="267" t="s">
        <v>201</v>
      </c>
      <c r="E782" s="3" t="s">
        <v>135</v>
      </c>
      <c r="F782" s="3" t="s">
        <v>135</v>
      </c>
      <c r="G782" s="3" t="s">
        <v>136</v>
      </c>
      <c r="H782">
        <v>562.3992825603234</v>
      </c>
      <c r="I782">
        <v>2354.771527376131</v>
      </c>
      <c r="J782">
        <v>4.1870101907954629</v>
      </c>
      <c r="K782">
        <v>322.81743942065577</v>
      </c>
      <c r="L782">
        <v>1589.6883874622376</v>
      </c>
      <c r="M782">
        <v>4.9244191711425858</v>
      </c>
      <c r="N782">
        <v>0.57400044671292783</v>
      </c>
      <c r="O782">
        <v>0.67509241086908833</v>
      </c>
      <c r="P782">
        <v>1.1761182673899888</v>
      </c>
      <c r="Q782">
        <v>5.4994035419992149E-2</v>
      </c>
      <c r="R782">
        <v>4.5323572806984971E-2</v>
      </c>
      <c r="S782">
        <v>0.94500596458000796</v>
      </c>
      <c r="T782">
        <v>0.95467642719301493</v>
      </c>
      <c r="U782">
        <v>0.91557624580506802</v>
      </c>
      <c r="V782">
        <v>0.93038109321718332</v>
      </c>
    </row>
    <row r="783" spans="1:22" x14ac:dyDescent="0.25">
      <c r="A783" t="str">
        <f t="shared" si="13"/>
        <v>ÉsztországOktatás</v>
      </c>
      <c r="B783" t="s">
        <v>85</v>
      </c>
      <c r="C783">
        <v>52</v>
      </c>
      <c r="D783" s="267" t="s">
        <v>144</v>
      </c>
      <c r="E783" s="3" t="s">
        <v>135</v>
      </c>
      <c r="F783" s="3" t="s">
        <v>135</v>
      </c>
      <c r="G783" s="3" t="s">
        <v>136</v>
      </c>
      <c r="H783">
        <v>375.6701858105244</v>
      </c>
      <c r="I783">
        <v>1470.0957000833805</v>
      </c>
      <c r="J783">
        <v>3.9132615672217548</v>
      </c>
      <c r="K783">
        <v>260.12782402467928</v>
      </c>
      <c r="L783">
        <v>1062.1133606319786</v>
      </c>
      <c r="M783">
        <v>4.0830440365780021</v>
      </c>
      <c r="N783">
        <v>0.69243670072843932</v>
      </c>
      <c r="O783">
        <v>0.72247906076572965</v>
      </c>
      <c r="P783">
        <v>1.0433864351870517</v>
      </c>
      <c r="Q783">
        <v>7.5616990452937433E-2</v>
      </c>
      <c r="R783">
        <v>7.0141035385270292E-2</v>
      </c>
      <c r="S783">
        <v>0.92438300954706265</v>
      </c>
      <c r="T783">
        <v>0.92985896461472994</v>
      </c>
      <c r="U783">
        <v>0.91008013164268986</v>
      </c>
      <c r="V783">
        <v>0.91926306660328649</v>
      </c>
    </row>
    <row r="784" spans="1:22" x14ac:dyDescent="0.25">
      <c r="A784" t="str">
        <f t="shared" si="13"/>
        <v>ÉsztországEgészségügy</v>
      </c>
      <c r="B784" t="s">
        <v>85</v>
      </c>
      <c r="C784">
        <v>53</v>
      </c>
      <c r="D784" s="267" t="s">
        <v>191</v>
      </c>
      <c r="E784" s="3" t="s">
        <v>135</v>
      </c>
      <c r="F784" s="3" t="s">
        <v>135</v>
      </c>
      <c r="G784" s="3" t="s">
        <v>136</v>
      </c>
      <c r="H784">
        <v>260.4622048928843</v>
      </c>
      <c r="I784">
        <v>1303.4436381936441</v>
      </c>
      <c r="J784">
        <v>5.0043484763161254</v>
      </c>
      <c r="K784">
        <v>151.93920315351906</v>
      </c>
      <c r="L784">
        <v>797.15228032601237</v>
      </c>
      <c r="M784">
        <v>5.2465213965915787</v>
      </c>
      <c r="N784">
        <v>0.58334453252441909</v>
      </c>
      <c r="O784">
        <v>0.61157403125671983</v>
      </c>
      <c r="P784">
        <v>1.0483924973293874</v>
      </c>
      <c r="Q784">
        <v>6.527944500014693E-2</v>
      </c>
      <c r="R784">
        <v>5.8321944216499465E-2</v>
      </c>
      <c r="S784">
        <v>0.93472055499985318</v>
      </c>
      <c r="T784">
        <v>0.94167805578350028</v>
      </c>
      <c r="U784">
        <v>0.9233785339837719</v>
      </c>
      <c r="V784">
        <v>0.93171041989081627</v>
      </c>
    </row>
    <row r="785" spans="1:22" x14ac:dyDescent="0.25">
      <c r="A785" t="str">
        <f t="shared" si="13"/>
        <v>ÉsztországEgyéb szolgáltatás</v>
      </c>
      <c r="B785" t="s">
        <v>85</v>
      </c>
      <c r="C785">
        <v>54</v>
      </c>
      <c r="D785" s="267" t="s">
        <v>192</v>
      </c>
      <c r="E785" s="3" t="s">
        <v>135</v>
      </c>
      <c r="F785" s="3" t="s">
        <v>135</v>
      </c>
      <c r="G785" s="3" t="s">
        <v>136</v>
      </c>
      <c r="H785">
        <v>251.33773229937071</v>
      </c>
      <c r="I785">
        <v>1215.3099476614905</v>
      </c>
      <c r="J785">
        <v>4.8353660890594945</v>
      </c>
      <c r="K785">
        <v>125.91285106852315</v>
      </c>
      <c r="L785">
        <v>595.83040590585381</v>
      </c>
      <c r="M785">
        <v>4.73208573111887</v>
      </c>
      <c r="N785">
        <v>0.50097074528605667</v>
      </c>
      <c r="O785">
        <v>0.49027032737809451</v>
      </c>
      <c r="P785">
        <v>0.97864063319335703</v>
      </c>
      <c r="Q785">
        <v>0.22107450892432626</v>
      </c>
      <c r="R785">
        <v>0.20411517453203207</v>
      </c>
      <c r="S785">
        <v>0.77892549107567366</v>
      </c>
      <c r="T785">
        <v>0.79588482546796779</v>
      </c>
      <c r="U785">
        <v>0.74846203229839126</v>
      </c>
      <c r="V785">
        <v>0.72584248640085958</v>
      </c>
    </row>
    <row r="786" spans="1:22" x14ac:dyDescent="0.25">
      <c r="A786" t="str">
        <f t="shared" si="13"/>
        <v>ÉsztországHáztartási</v>
      </c>
      <c r="B786" t="s">
        <v>85</v>
      </c>
      <c r="C786">
        <v>55</v>
      </c>
      <c r="D786" s="267" t="s">
        <v>193</v>
      </c>
      <c r="E786" s="3" t="s">
        <v>1</v>
      </c>
      <c r="F786" s="3" t="s">
        <v>1</v>
      </c>
      <c r="G786" s="3" t="s">
        <v>136</v>
      </c>
      <c r="H786">
        <v>1</v>
      </c>
      <c r="I786">
        <v>2</v>
      </c>
      <c r="J786">
        <v>2</v>
      </c>
      <c r="K786">
        <v>0</v>
      </c>
      <c r="L786">
        <v>0</v>
      </c>
      <c r="M786" t="e">
        <v>#DIV/0!</v>
      </c>
      <c r="N786">
        <v>0</v>
      </c>
      <c r="O786">
        <v>0</v>
      </c>
      <c r="P786" t="e">
        <v>#DIV/0!</v>
      </c>
      <c r="Q786">
        <v>0.99810585042194988</v>
      </c>
      <c r="R786">
        <v>0.99755366126740763</v>
      </c>
      <c r="S786">
        <v>1.8941495780499336E-3</v>
      </c>
      <c r="T786">
        <v>2.4463387325925311E-3</v>
      </c>
      <c r="U786">
        <v>1.5274161213475602E-3</v>
      </c>
      <c r="V786">
        <v>1.6166653397859602E-3</v>
      </c>
    </row>
    <row r="787" spans="1:22" x14ac:dyDescent="0.25">
      <c r="A787" t="str">
        <f t="shared" si="13"/>
        <v>ÉsztországTerületen kívüli</v>
      </c>
      <c r="B787" t="s">
        <v>85</v>
      </c>
      <c r="C787">
        <v>56</v>
      </c>
      <c r="D787" s="267" t="s">
        <v>194</v>
      </c>
      <c r="E787" s="3">
        <v>0</v>
      </c>
      <c r="F787" s="3">
        <v>0</v>
      </c>
      <c r="G787" s="3" t="s">
        <v>136</v>
      </c>
      <c r="H787">
        <v>2</v>
      </c>
      <c r="I787">
        <v>2</v>
      </c>
      <c r="J787">
        <v>1</v>
      </c>
      <c r="K787">
        <v>1</v>
      </c>
      <c r="L787">
        <v>1</v>
      </c>
      <c r="M787">
        <v>1</v>
      </c>
      <c r="N787">
        <v>0.5</v>
      </c>
      <c r="O787">
        <v>0.5</v>
      </c>
      <c r="P787">
        <v>1</v>
      </c>
      <c r="Q787">
        <v>1</v>
      </c>
      <c r="R787">
        <v>1</v>
      </c>
      <c r="S787">
        <v>0</v>
      </c>
      <c r="T787">
        <v>0</v>
      </c>
      <c r="U787">
        <v>0</v>
      </c>
      <c r="V787">
        <v>0</v>
      </c>
    </row>
    <row r="788" spans="1:22" x14ac:dyDescent="0.25">
      <c r="A788" t="str">
        <f>CONCATENATE(B788,D788)</f>
        <v>FinnországNövényterm.</v>
      </c>
      <c r="B788" t="s">
        <v>86</v>
      </c>
      <c r="C788">
        <v>1</v>
      </c>
      <c r="D788" s="267" t="s">
        <v>147</v>
      </c>
      <c r="E788" s="3" t="s">
        <v>1</v>
      </c>
      <c r="F788" s="3" t="s">
        <v>1</v>
      </c>
      <c r="G788" s="3" t="s">
        <v>136</v>
      </c>
      <c r="H788">
        <v>3976.0979673268193</v>
      </c>
      <c r="I788">
        <v>6459.1670560062712</v>
      </c>
      <c r="J788">
        <v>1.6244989708713968</v>
      </c>
      <c r="K788">
        <v>1576.5852000000002</v>
      </c>
      <c r="L788">
        <v>2044.5615000000005</v>
      </c>
      <c r="M788">
        <v>1.2968290581441462</v>
      </c>
      <c r="N788">
        <v>0.39651568270083604</v>
      </c>
      <c r="O788">
        <v>0.31653640202706895</v>
      </c>
      <c r="P788">
        <v>0.79829478589851888</v>
      </c>
      <c r="Q788">
        <v>0.74802560176561617</v>
      </c>
      <c r="R788">
        <v>0.64827231132160412</v>
      </c>
      <c r="S788">
        <v>0.25197439823438383</v>
      </c>
      <c r="T788">
        <v>0.35172768867839588</v>
      </c>
      <c r="U788">
        <v>0.18444482812959873</v>
      </c>
      <c r="V788">
        <v>0.2093897206273902</v>
      </c>
    </row>
    <row r="789" spans="1:22" x14ac:dyDescent="0.25">
      <c r="A789" t="str">
        <f t="shared" ref="A789:A843" si="14">CONCATENATE(B789,D789)</f>
        <v>FinnországErdőgazd.</v>
      </c>
      <c r="B789" t="s">
        <v>86</v>
      </c>
      <c r="C789">
        <v>2</v>
      </c>
      <c r="D789" s="267" t="s">
        <v>148</v>
      </c>
      <c r="E789" s="3" t="s">
        <v>1</v>
      </c>
      <c r="F789" s="3" t="s">
        <v>1</v>
      </c>
      <c r="G789" s="3" t="s">
        <v>136</v>
      </c>
      <c r="H789">
        <v>2756.9459855217265</v>
      </c>
      <c r="I789">
        <v>6250.5925849533178</v>
      </c>
      <c r="J789">
        <v>2.2672161942158802</v>
      </c>
      <c r="K789">
        <v>2067.9404</v>
      </c>
      <c r="L789">
        <v>4461.1030000000001</v>
      </c>
      <c r="M789">
        <v>2.1572686524234452</v>
      </c>
      <c r="N789">
        <v>0.75008375603291388</v>
      </c>
      <c r="O789">
        <v>0.71370881070363623</v>
      </c>
      <c r="P789">
        <v>0.95150548850483108</v>
      </c>
      <c r="Q789">
        <v>0.6798627081662344</v>
      </c>
      <c r="R789">
        <v>0.76842130377430573</v>
      </c>
      <c r="S789">
        <v>0.32013729183376549</v>
      </c>
      <c r="T789">
        <v>0.23157869622569424</v>
      </c>
      <c r="U789">
        <v>5.9488593235542307E-2</v>
      </c>
      <c r="V789">
        <v>9.4148665217389377E-2</v>
      </c>
    </row>
    <row r="790" spans="1:22" x14ac:dyDescent="0.25">
      <c r="A790" t="str">
        <f t="shared" si="14"/>
        <v>FinnországHalászat</v>
      </c>
      <c r="B790" t="s">
        <v>86</v>
      </c>
      <c r="C790">
        <v>3</v>
      </c>
      <c r="D790" s="267" t="s">
        <v>149</v>
      </c>
      <c r="E790" s="3" t="s">
        <v>1</v>
      </c>
      <c r="F790" s="3" t="s">
        <v>2289</v>
      </c>
      <c r="G790" s="3" t="s">
        <v>0</v>
      </c>
      <c r="H790">
        <v>130.22759761316078</v>
      </c>
      <c r="I790">
        <v>241.78700250969854</v>
      </c>
      <c r="J790">
        <v>1.856649488597059</v>
      </c>
      <c r="K790">
        <v>77.582399999999978</v>
      </c>
      <c r="L790">
        <v>151.44899999999998</v>
      </c>
      <c r="M790">
        <v>1.9521051166243895</v>
      </c>
      <c r="N790">
        <v>0.59574469176999945</v>
      </c>
      <c r="O790">
        <v>0.62637361987199902</v>
      </c>
      <c r="P790">
        <v>1.0514128426574794</v>
      </c>
      <c r="Q790">
        <v>0.60009971942163876</v>
      </c>
      <c r="R790">
        <v>0.57830805572320865</v>
      </c>
      <c r="S790">
        <v>0.39990028057836119</v>
      </c>
      <c r="T790">
        <v>0.42169194427679135</v>
      </c>
      <c r="U790">
        <v>0.38743799224167752</v>
      </c>
      <c r="V790">
        <v>0.3347919868464645</v>
      </c>
    </row>
    <row r="791" spans="1:22" x14ac:dyDescent="0.25">
      <c r="A791" t="str">
        <f t="shared" si="14"/>
        <v>FinnországBányászat</v>
      </c>
      <c r="B791" t="s">
        <v>86</v>
      </c>
      <c r="C791">
        <v>4</v>
      </c>
      <c r="D791" s="267" t="s">
        <v>150</v>
      </c>
      <c r="E791" s="3" t="s">
        <v>1</v>
      </c>
      <c r="F791" s="3" t="s">
        <v>1</v>
      </c>
      <c r="G791" s="3" t="s">
        <v>136</v>
      </c>
      <c r="H791">
        <v>798.9140026382297</v>
      </c>
      <c r="I791">
        <v>2447.0970257598569</v>
      </c>
      <c r="J791">
        <v>3.0630293344200776</v>
      </c>
      <c r="K791">
        <v>258.608</v>
      </c>
      <c r="L791">
        <v>817.02750000000026</v>
      </c>
      <c r="M791">
        <v>3.1593280176947358</v>
      </c>
      <c r="N791">
        <v>0.32369942089637505</v>
      </c>
      <c r="O791">
        <v>0.33387621798375655</v>
      </c>
      <c r="P791">
        <v>1.0314390339630524</v>
      </c>
      <c r="Q791">
        <v>0.97559437925983927</v>
      </c>
      <c r="R791">
        <v>0.91919967719371964</v>
      </c>
      <c r="S791">
        <v>2.4405620740160641E-2</v>
      </c>
      <c r="T791">
        <v>8.0800322806280384E-2</v>
      </c>
      <c r="U791">
        <v>3.4040281706498063E-3</v>
      </c>
      <c r="V791">
        <v>2.6573752439277452E-3</v>
      </c>
    </row>
    <row r="792" spans="1:22" x14ac:dyDescent="0.25">
      <c r="A792" t="str">
        <f t="shared" si="14"/>
        <v>FinnországÉlelmiszergy.</v>
      </c>
      <c r="B792" t="s">
        <v>86</v>
      </c>
      <c r="C792">
        <v>5</v>
      </c>
      <c r="D792" s="267" t="s">
        <v>151</v>
      </c>
      <c r="E792" s="3" t="s">
        <v>2289</v>
      </c>
      <c r="F792" s="3" t="s">
        <v>2289</v>
      </c>
      <c r="G792" s="3" t="s">
        <v>136</v>
      </c>
      <c r="H792">
        <v>7508.8678929863981</v>
      </c>
      <c r="I792">
        <v>14885.842705355913</v>
      </c>
      <c r="J792">
        <v>1.9824350244941615</v>
      </c>
      <c r="K792">
        <v>1753.9164000000014</v>
      </c>
      <c r="L792">
        <v>3423.544499999995</v>
      </c>
      <c r="M792">
        <v>1.9519428063960131</v>
      </c>
      <c r="N792">
        <v>0.23357933912224424</v>
      </c>
      <c r="O792">
        <v>0.22998660994638931</v>
      </c>
      <c r="P792">
        <v>0.98461880580124994</v>
      </c>
      <c r="Q792">
        <v>0.49243171173466266</v>
      </c>
      <c r="R792">
        <v>0.44757441990002972</v>
      </c>
      <c r="S792">
        <v>0.5075682882653374</v>
      </c>
      <c r="T792">
        <v>0.55242558009997023</v>
      </c>
      <c r="U792">
        <v>0.3851998951336586</v>
      </c>
      <c r="V792">
        <v>0.41885119072291627</v>
      </c>
    </row>
    <row r="793" spans="1:22" x14ac:dyDescent="0.25">
      <c r="A793" t="str">
        <f t="shared" si="14"/>
        <v>FinnországTextilgy.</v>
      </c>
      <c r="B793" t="s">
        <v>86</v>
      </c>
      <c r="C793">
        <v>6</v>
      </c>
      <c r="D793" s="267" t="s">
        <v>152</v>
      </c>
      <c r="E793" s="3" t="s">
        <v>2289</v>
      </c>
      <c r="F793" s="3" t="s">
        <v>2289</v>
      </c>
      <c r="G793" s="3" t="s">
        <v>136</v>
      </c>
      <c r="H793">
        <v>1398.3304464356668</v>
      </c>
      <c r="I793">
        <v>1572.9439969796031</v>
      </c>
      <c r="J793">
        <v>1.1248728803617376</v>
      </c>
      <c r="K793">
        <v>532.91720000000009</v>
      </c>
      <c r="L793">
        <v>498.18750000000011</v>
      </c>
      <c r="M793">
        <v>0.93483096435994184</v>
      </c>
      <c r="N793">
        <v>0.38110963067306575</v>
      </c>
      <c r="O793">
        <v>0.31672297358115054</v>
      </c>
      <c r="P793">
        <v>0.83105476243619469</v>
      </c>
      <c r="Q793">
        <v>0.32972239128353048</v>
      </c>
      <c r="R793">
        <v>0.28876306533736373</v>
      </c>
      <c r="S793">
        <v>0.67027760871646958</v>
      </c>
      <c r="T793">
        <v>0.71123693466263638</v>
      </c>
      <c r="U793">
        <v>0.46072099655570048</v>
      </c>
      <c r="V793">
        <v>0.4609148077003537</v>
      </c>
    </row>
    <row r="794" spans="1:22" x14ac:dyDescent="0.25">
      <c r="A794" t="str">
        <f t="shared" si="14"/>
        <v>FinnországFafeldolg.</v>
      </c>
      <c r="B794" t="s">
        <v>86</v>
      </c>
      <c r="C794">
        <v>7</v>
      </c>
      <c r="D794" s="267" t="s">
        <v>153</v>
      </c>
      <c r="E794" s="3" t="s">
        <v>2289</v>
      </c>
      <c r="F794" s="3" t="s">
        <v>2289</v>
      </c>
      <c r="G794" s="3" t="s">
        <v>136</v>
      </c>
      <c r="H794">
        <v>5050.2447583230369</v>
      </c>
      <c r="I794">
        <v>7650.8317589025846</v>
      </c>
      <c r="J794">
        <v>1.5149427651587897</v>
      </c>
      <c r="K794">
        <v>1303.1995999999999</v>
      </c>
      <c r="L794">
        <v>1567.6299999999987</v>
      </c>
      <c r="M794">
        <v>1.2029085951223426</v>
      </c>
      <c r="N794">
        <v>0.25804681997882711</v>
      </c>
      <c r="O794">
        <v>0.2048966765183261</v>
      </c>
      <c r="P794">
        <v>0.79402907013207136</v>
      </c>
      <c r="Q794">
        <v>0.56583853279219176</v>
      </c>
      <c r="R794">
        <v>0.56358060817820532</v>
      </c>
      <c r="S794">
        <v>0.43416146720780813</v>
      </c>
      <c r="T794">
        <v>0.43641939182179473</v>
      </c>
      <c r="U794">
        <v>1.6553759818365179E-2</v>
      </c>
      <c r="V794">
        <v>1.0043678365390645E-2</v>
      </c>
    </row>
    <row r="795" spans="1:22" x14ac:dyDescent="0.25">
      <c r="A795" t="str">
        <f t="shared" si="14"/>
        <v>FinnországPapírgy.</v>
      </c>
      <c r="B795" t="s">
        <v>86</v>
      </c>
      <c r="C795">
        <v>8</v>
      </c>
      <c r="D795" s="267" t="s">
        <v>154</v>
      </c>
      <c r="E795" s="3" t="s">
        <v>2289</v>
      </c>
      <c r="F795" s="3" t="s">
        <v>2289</v>
      </c>
      <c r="G795" s="3" t="s">
        <v>136</v>
      </c>
      <c r="H795">
        <v>14757.280732575466</v>
      </c>
      <c r="I795">
        <v>17340.911014382982</v>
      </c>
      <c r="J795">
        <v>1.1750749564656833</v>
      </c>
      <c r="K795">
        <v>5186.0139999999992</v>
      </c>
      <c r="L795">
        <v>3768.9545000000021</v>
      </c>
      <c r="M795">
        <v>0.72675363005190552</v>
      </c>
      <c r="N795">
        <v>0.35142070507287337</v>
      </c>
      <c r="O795">
        <v>0.21734466527588647</v>
      </c>
      <c r="P795">
        <v>0.61847427353722984</v>
      </c>
      <c r="Q795">
        <v>0.35727445382740591</v>
      </c>
      <c r="R795">
        <v>0.26283167610379976</v>
      </c>
      <c r="S795">
        <v>0.64272554617259403</v>
      </c>
      <c r="T795">
        <v>0.73716832389620013</v>
      </c>
      <c r="U795">
        <v>2.6014257251169081E-2</v>
      </c>
      <c r="V795">
        <v>1.6767003899706413E-2</v>
      </c>
    </row>
    <row r="796" spans="1:22" x14ac:dyDescent="0.25">
      <c r="A796" t="str">
        <f t="shared" si="14"/>
        <v>FinnországNyomdai tev.</v>
      </c>
      <c r="B796" t="s">
        <v>86</v>
      </c>
      <c r="C796">
        <v>9</v>
      </c>
      <c r="D796" s="267" t="s">
        <v>155</v>
      </c>
      <c r="E796" s="3" t="s">
        <v>1</v>
      </c>
      <c r="F796" s="3" t="s">
        <v>1</v>
      </c>
      <c r="G796" s="3" t="s">
        <v>136</v>
      </c>
      <c r="H796">
        <v>1818.5684055028632</v>
      </c>
      <c r="I796">
        <v>1711.1080344759851</v>
      </c>
      <c r="J796">
        <v>0.94090935996594327</v>
      </c>
      <c r="K796">
        <v>762.89360000000011</v>
      </c>
      <c r="L796">
        <v>662.92149999999992</v>
      </c>
      <c r="M796">
        <v>0.86895669330559311</v>
      </c>
      <c r="N796">
        <v>0.41950228415468804</v>
      </c>
      <c r="O796">
        <v>0.38742235244253004</v>
      </c>
      <c r="P796">
        <v>0.92352858870172727</v>
      </c>
      <c r="Q796">
        <v>0.80127619020423602</v>
      </c>
      <c r="R796">
        <v>0.73844411165121815</v>
      </c>
      <c r="S796">
        <v>0.19872380979576393</v>
      </c>
      <c r="T796">
        <v>0.2615558883487818</v>
      </c>
      <c r="U796">
        <v>3.187556991862036E-2</v>
      </c>
      <c r="V796">
        <v>1.009676962228357E-2</v>
      </c>
    </row>
    <row r="797" spans="1:22" x14ac:dyDescent="0.25">
      <c r="A797" t="str">
        <f t="shared" si="14"/>
        <v>FinnországKokszgy.</v>
      </c>
      <c r="B797" t="s">
        <v>86</v>
      </c>
      <c r="C797">
        <v>10</v>
      </c>
      <c r="D797" s="267" t="s">
        <v>156</v>
      </c>
      <c r="E797" s="3" t="s">
        <v>2289</v>
      </c>
      <c r="F797" s="3" t="s">
        <v>2289</v>
      </c>
      <c r="G797" s="3" t="s">
        <v>136</v>
      </c>
      <c r="H797">
        <v>3787.683598941639</v>
      </c>
      <c r="I797">
        <v>12786.812893168908</v>
      </c>
      <c r="J797">
        <v>3.3758925631332621</v>
      </c>
      <c r="K797">
        <v>393.45360000000164</v>
      </c>
      <c r="L797">
        <v>474.27449999999516</v>
      </c>
      <c r="M797">
        <v>1.2054140564478077</v>
      </c>
      <c r="N797">
        <v>0.10387710317460019</v>
      </c>
      <c r="O797">
        <v>3.7090907950437485E-2</v>
      </c>
      <c r="P797">
        <v>0.35706528981746649</v>
      </c>
      <c r="Q797">
        <v>0.5868515693446138</v>
      </c>
      <c r="R797">
        <v>0.43543931799728652</v>
      </c>
      <c r="S797">
        <v>0.41314843065538615</v>
      </c>
      <c r="T797">
        <v>0.56456068200271359</v>
      </c>
      <c r="U797">
        <v>0.15712969409489277</v>
      </c>
      <c r="V797">
        <v>9.7643466220880173E-2</v>
      </c>
    </row>
    <row r="798" spans="1:22" x14ac:dyDescent="0.25">
      <c r="A798" t="str">
        <f t="shared" si="14"/>
        <v>FinnországVegyi a. gy.</v>
      </c>
      <c r="B798" t="s">
        <v>86</v>
      </c>
      <c r="C798">
        <v>11</v>
      </c>
      <c r="D798" s="267" t="s">
        <v>157</v>
      </c>
      <c r="E798" s="3" t="s">
        <v>1</v>
      </c>
      <c r="F798" s="3" t="s">
        <v>1</v>
      </c>
      <c r="G798" s="3" t="s">
        <v>136</v>
      </c>
      <c r="H798">
        <v>4354.7739174669896</v>
      </c>
      <c r="I798">
        <v>9870.755013367303</v>
      </c>
      <c r="J798">
        <v>2.2666515416048867</v>
      </c>
      <c r="K798">
        <v>1283.8039999999978</v>
      </c>
      <c r="L798">
        <v>2419.1985000000022</v>
      </c>
      <c r="M798">
        <v>1.8843986309436693</v>
      </c>
      <c r="N798">
        <v>0.29480382319060527</v>
      </c>
      <c r="O798">
        <v>0.2450874828444069</v>
      </c>
      <c r="P798">
        <v>0.83135788468369254</v>
      </c>
      <c r="Q798">
        <v>0.70111280874026694</v>
      </c>
      <c r="R798">
        <v>0.6216966993039249</v>
      </c>
      <c r="S798">
        <v>0.29888719125973312</v>
      </c>
      <c r="T798">
        <v>0.3783033006960751</v>
      </c>
      <c r="U798">
        <v>6.1870550904623407E-2</v>
      </c>
      <c r="V798">
        <v>6.9834536553955454E-2</v>
      </c>
    </row>
    <row r="799" spans="1:22" x14ac:dyDescent="0.25">
      <c r="A799" t="str">
        <f t="shared" si="14"/>
        <v>FinnországGyógyszergy.</v>
      </c>
      <c r="B799" t="s">
        <v>86</v>
      </c>
      <c r="C799">
        <v>12</v>
      </c>
      <c r="D799" s="267" t="s">
        <v>158</v>
      </c>
      <c r="E799" s="3" t="s">
        <v>2289</v>
      </c>
      <c r="F799" s="3" t="s">
        <v>2289</v>
      </c>
      <c r="G799" s="3" t="s">
        <v>136</v>
      </c>
      <c r="H799">
        <v>687.15839970363095</v>
      </c>
      <c r="I799">
        <v>2445.7685068214914</v>
      </c>
      <c r="J799">
        <v>3.5592499602367416</v>
      </c>
      <c r="K799">
        <v>410.07840000000004</v>
      </c>
      <c r="L799">
        <v>1719.0790000000006</v>
      </c>
      <c r="M799">
        <v>4.192074003410081</v>
      </c>
      <c r="N799">
        <v>0.59677419380577379</v>
      </c>
      <c r="O799">
        <v>0.70287886821885159</v>
      </c>
      <c r="P799">
        <v>1.1777970219127984</v>
      </c>
      <c r="Q799">
        <v>0.38539276114402399</v>
      </c>
      <c r="R799">
        <v>0.330139629984113</v>
      </c>
      <c r="S799">
        <v>0.6146072388559759</v>
      </c>
      <c r="T799">
        <v>0.66986037001588694</v>
      </c>
      <c r="U799">
        <v>0.4245842805151947</v>
      </c>
      <c r="V799">
        <v>0.36500528788064296</v>
      </c>
    </row>
    <row r="800" spans="1:22" x14ac:dyDescent="0.25">
      <c r="A800" t="str">
        <f t="shared" si="14"/>
        <v>FinnországGumigy.</v>
      </c>
      <c r="B800" t="s">
        <v>86</v>
      </c>
      <c r="C800">
        <v>13</v>
      </c>
      <c r="D800" s="267" t="s">
        <v>159</v>
      </c>
      <c r="E800" s="3" t="s">
        <v>1</v>
      </c>
      <c r="F800" s="3" t="s">
        <v>2289</v>
      </c>
      <c r="G800" s="3" t="s">
        <v>0</v>
      </c>
      <c r="H800">
        <v>2247.1187589641577</v>
      </c>
      <c r="I800">
        <v>3909.7755257134022</v>
      </c>
      <c r="J800">
        <v>1.7399060508558393</v>
      </c>
      <c r="K800">
        <v>904.20440000000031</v>
      </c>
      <c r="L800">
        <v>1295.2874999999997</v>
      </c>
      <c r="M800">
        <v>1.4325162540682166</v>
      </c>
      <c r="N800">
        <v>0.40238389555201193</v>
      </c>
      <c r="O800">
        <v>0.33129459517081955</v>
      </c>
      <c r="P800">
        <v>0.8233296581522771</v>
      </c>
      <c r="Q800">
        <v>0.60394909537130026</v>
      </c>
      <c r="R800">
        <v>0.55680281479312244</v>
      </c>
      <c r="S800">
        <v>0.39605090462869985</v>
      </c>
      <c r="T800">
        <v>0.44319718520687756</v>
      </c>
      <c r="U800">
        <v>8.0735839568644427E-2</v>
      </c>
      <c r="V800">
        <v>7.0968775752440233E-2</v>
      </c>
    </row>
    <row r="801" spans="1:22" x14ac:dyDescent="0.25">
      <c r="A801" t="str">
        <f t="shared" si="14"/>
        <v>FinnországNemfémgy.</v>
      </c>
      <c r="B801" t="s">
        <v>86</v>
      </c>
      <c r="C801">
        <v>14</v>
      </c>
      <c r="D801" s="267" t="s">
        <v>160</v>
      </c>
      <c r="E801" s="3" t="s">
        <v>1</v>
      </c>
      <c r="F801" s="3" t="s">
        <v>1</v>
      </c>
      <c r="G801" s="3" t="s">
        <v>136</v>
      </c>
      <c r="H801">
        <v>2122.4328163635387</v>
      </c>
      <c r="I801">
        <v>3992.1424931884603</v>
      </c>
      <c r="J801">
        <v>1.8809276140143654</v>
      </c>
      <c r="K801">
        <v>900.50999999999988</v>
      </c>
      <c r="L801">
        <v>1421.4950000000003</v>
      </c>
      <c r="M801">
        <v>1.578544380406659</v>
      </c>
      <c r="N801">
        <v>0.42428198106307313</v>
      </c>
      <c r="O801">
        <v>0.35607321192202113</v>
      </c>
      <c r="P801">
        <v>0.83923717672348619</v>
      </c>
      <c r="Q801">
        <v>0.75407932269449707</v>
      </c>
      <c r="R801">
        <v>0.73090617524014112</v>
      </c>
      <c r="S801">
        <v>0.24592067730550282</v>
      </c>
      <c r="T801">
        <v>0.26909382475985899</v>
      </c>
      <c r="U801">
        <v>4.411716630357964E-2</v>
      </c>
      <c r="V801">
        <v>4.6736007394057207E-2</v>
      </c>
    </row>
    <row r="802" spans="1:22" x14ac:dyDescent="0.25">
      <c r="A802" t="str">
        <f t="shared" si="14"/>
        <v>FinnországFémalapa. Gy.</v>
      </c>
      <c r="B802" t="s">
        <v>86</v>
      </c>
      <c r="C802">
        <v>15</v>
      </c>
      <c r="D802" s="267" t="s">
        <v>161</v>
      </c>
      <c r="E802" s="3" t="s">
        <v>2289</v>
      </c>
      <c r="F802" s="3" t="s">
        <v>2289</v>
      </c>
      <c r="G802" s="3" t="s">
        <v>136</v>
      </c>
      <c r="H802">
        <v>6146.558031975419</v>
      </c>
      <c r="I802">
        <v>12018.939593733825</v>
      </c>
      <c r="J802">
        <v>1.9553934952227408</v>
      </c>
      <c r="K802">
        <v>1264.4083999999991</v>
      </c>
      <c r="L802">
        <v>1676.5670000000023</v>
      </c>
      <c r="M802">
        <v>1.3259695206074267</v>
      </c>
      <c r="N802">
        <v>0.2057099914167142</v>
      </c>
      <c r="O802">
        <v>0.13949375374796746</v>
      </c>
      <c r="P802">
        <v>0.67810879183495709</v>
      </c>
      <c r="Q802">
        <v>0.57135458110326487</v>
      </c>
      <c r="R802">
        <v>0.52276765153668592</v>
      </c>
      <c r="S802">
        <v>0.42864541889673508</v>
      </c>
      <c r="T802">
        <v>0.47723234846331414</v>
      </c>
      <c r="U802">
        <v>1.2291188562403318E-2</v>
      </c>
      <c r="V802">
        <v>9.8281253250635837E-3</v>
      </c>
    </row>
    <row r="803" spans="1:22" x14ac:dyDescent="0.25">
      <c r="A803" t="str">
        <f t="shared" si="14"/>
        <v>FinnországFémfeldolg.</v>
      </c>
      <c r="B803" t="s">
        <v>86</v>
      </c>
      <c r="C803">
        <v>16</v>
      </c>
      <c r="D803" s="267" t="s">
        <v>162</v>
      </c>
      <c r="E803" s="3" t="s">
        <v>1</v>
      </c>
      <c r="F803" s="3" t="s">
        <v>1</v>
      </c>
      <c r="G803" s="3" t="s">
        <v>136</v>
      </c>
      <c r="H803">
        <v>4306.7467762189035</v>
      </c>
      <c r="I803">
        <v>8781.3849270551655</v>
      </c>
      <c r="J803">
        <v>2.0389833401732429</v>
      </c>
      <c r="K803">
        <v>1742.8332000000012</v>
      </c>
      <c r="L803">
        <v>3268.1099999999997</v>
      </c>
      <c r="M803">
        <v>1.875170842510917</v>
      </c>
      <c r="N803">
        <v>0.4046751041002965</v>
      </c>
      <c r="O803">
        <v>0.37216339189631209</v>
      </c>
      <c r="P803">
        <v>0.9196597174509491</v>
      </c>
      <c r="Q803">
        <v>0.62229230656156609</v>
      </c>
      <c r="R803">
        <v>0.6948853271325377</v>
      </c>
      <c r="S803">
        <v>0.37770769343843397</v>
      </c>
      <c r="T803">
        <v>0.30511467286746236</v>
      </c>
      <c r="U803">
        <v>3.2497541167169172E-2</v>
      </c>
      <c r="V803">
        <v>3.4306023595584115E-2</v>
      </c>
    </row>
    <row r="804" spans="1:22" x14ac:dyDescent="0.25">
      <c r="A804" t="str">
        <f t="shared" si="14"/>
        <v>FinnországSzámítógép gy.</v>
      </c>
      <c r="B804" t="s">
        <v>86</v>
      </c>
      <c r="C804">
        <v>17</v>
      </c>
      <c r="D804" s="267" t="s">
        <v>163</v>
      </c>
      <c r="E804" s="3" t="s">
        <v>2289</v>
      </c>
      <c r="F804" s="3" t="s">
        <v>2289</v>
      </c>
      <c r="G804" s="3" t="s">
        <v>136</v>
      </c>
      <c r="H804">
        <v>19982.085954451348</v>
      </c>
      <c r="I804">
        <v>14471.350533846955</v>
      </c>
      <c r="J804">
        <v>0.72421620879992343</v>
      </c>
      <c r="K804">
        <v>7938.3419999999996</v>
      </c>
      <c r="L804">
        <v>5614.2409999999982</v>
      </c>
      <c r="M804">
        <v>0.70723093058978792</v>
      </c>
      <c r="N804">
        <v>0.39727293827557575</v>
      </c>
      <c r="O804">
        <v>0.38795556688844512</v>
      </c>
      <c r="P804">
        <v>0.97654667486898528</v>
      </c>
      <c r="Q804">
        <v>0.38450433097351089</v>
      </c>
      <c r="R804">
        <v>0.40219239470553753</v>
      </c>
      <c r="S804">
        <v>0.61549566902648922</v>
      </c>
      <c r="T804">
        <v>0.59780760529446253</v>
      </c>
      <c r="U804">
        <v>3.740133806882228E-2</v>
      </c>
      <c r="V804">
        <v>8.4682905556320284E-2</v>
      </c>
    </row>
    <row r="805" spans="1:22" x14ac:dyDescent="0.25">
      <c r="A805" t="str">
        <f t="shared" si="14"/>
        <v>FinnországVillamos b. gy.</v>
      </c>
      <c r="B805" t="s">
        <v>86</v>
      </c>
      <c r="C805">
        <v>18</v>
      </c>
      <c r="D805" s="267" t="s">
        <v>164</v>
      </c>
      <c r="E805" s="3" t="s">
        <v>2289</v>
      </c>
      <c r="F805" s="3" t="s">
        <v>2289</v>
      </c>
      <c r="G805" s="3" t="s">
        <v>136</v>
      </c>
      <c r="H805">
        <v>2659.9680364693099</v>
      </c>
      <c r="I805">
        <v>5794.9171098641291</v>
      </c>
      <c r="J805">
        <v>2.1785664453156257</v>
      </c>
      <c r="K805">
        <v>944.84280000000012</v>
      </c>
      <c r="L805">
        <v>2166.7834999999991</v>
      </c>
      <c r="M805">
        <v>2.2932740769152273</v>
      </c>
      <c r="N805">
        <v>0.35520832846327383</v>
      </c>
      <c r="O805">
        <v>0.37391104288820498</v>
      </c>
      <c r="P805">
        <v>1.0526528037950127</v>
      </c>
      <c r="Q805">
        <v>0.38791989263637239</v>
      </c>
      <c r="R805">
        <v>0.34107257636416949</v>
      </c>
      <c r="S805">
        <v>0.6120801073636275</v>
      </c>
      <c r="T805">
        <v>0.65892742363583057</v>
      </c>
      <c r="U805">
        <v>7.0330388223864837E-2</v>
      </c>
      <c r="V805">
        <v>7.7812100067271114E-2</v>
      </c>
    </row>
    <row r="806" spans="1:22" x14ac:dyDescent="0.25">
      <c r="A806" t="str">
        <f t="shared" si="14"/>
        <v>FinnországEgyéb gépgy.</v>
      </c>
      <c r="B806" t="s">
        <v>86</v>
      </c>
      <c r="C806">
        <v>19</v>
      </c>
      <c r="D806" s="267" t="s">
        <v>165</v>
      </c>
      <c r="E806" s="3" t="s">
        <v>2289</v>
      </c>
      <c r="F806" s="3" t="s">
        <v>2289</v>
      </c>
      <c r="G806" s="3" t="s">
        <v>136</v>
      </c>
      <c r="H806">
        <v>8290.2336704363261</v>
      </c>
      <c r="I806">
        <v>19099.844385450346</v>
      </c>
      <c r="J806">
        <v>2.3038969882793539</v>
      </c>
      <c r="K806">
        <v>2577.7675999999974</v>
      </c>
      <c r="L806">
        <v>5648.7819999999974</v>
      </c>
      <c r="M806">
        <v>2.1913464968680665</v>
      </c>
      <c r="N806">
        <v>0.31094028256314832</v>
      </c>
      <c r="O806">
        <v>0.29575015827370094</v>
      </c>
      <c r="P806">
        <v>0.95114777614456425</v>
      </c>
      <c r="Q806">
        <v>0.30087946605001947</v>
      </c>
      <c r="R806">
        <v>0.3382379816448533</v>
      </c>
      <c r="S806">
        <v>0.69912053394998053</v>
      </c>
      <c r="T806">
        <v>0.6617620183551467</v>
      </c>
      <c r="U806">
        <v>2.8241093696703096E-2</v>
      </c>
      <c r="V806">
        <v>3.2138114360452004E-2</v>
      </c>
    </row>
    <row r="807" spans="1:22" x14ac:dyDescent="0.25">
      <c r="A807" t="str">
        <f t="shared" si="14"/>
        <v>FinnországKözúti jármű gy.</v>
      </c>
      <c r="B807" t="s">
        <v>86</v>
      </c>
      <c r="C807">
        <v>20</v>
      </c>
      <c r="D807" s="267" t="s">
        <v>166</v>
      </c>
      <c r="E807" s="3" t="s">
        <v>2289</v>
      </c>
      <c r="F807" s="3" t="s">
        <v>2289</v>
      </c>
      <c r="G807" s="3" t="s">
        <v>136</v>
      </c>
      <c r="H807">
        <v>960.54402161525491</v>
      </c>
      <c r="I807">
        <v>1964.851514397521</v>
      </c>
      <c r="J807">
        <v>2.0455611301327119</v>
      </c>
      <c r="K807">
        <v>370.36360000000008</v>
      </c>
      <c r="L807">
        <v>544.68499999999938</v>
      </c>
      <c r="M807">
        <v>1.4706763839642969</v>
      </c>
      <c r="N807">
        <v>0.38557691440023234</v>
      </c>
      <c r="O807">
        <v>0.27721433197816742</v>
      </c>
      <c r="P807">
        <v>0.71895987966337738</v>
      </c>
      <c r="Q807">
        <v>0.22084190405484924</v>
      </c>
      <c r="R807">
        <v>0.25974213358585668</v>
      </c>
      <c r="S807">
        <v>0.77915809594515062</v>
      </c>
      <c r="T807">
        <v>0.74025786641414337</v>
      </c>
      <c r="U807">
        <v>0.17649279083686512</v>
      </c>
      <c r="V807">
        <v>0.29211063631555673</v>
      </c>
    </row>
    <row r="808" spans="1:22" x14ac:dyDescent="0.25">
      <c r="A808" t="str">
        <f t="shared" si="14"/>
        <v>FinnországEgyéb jármű gy.</v>
      </c>
      <c r="B808" t="s">
        <v>86</v>
      </c>
      <c r="C808">
        <v>21</v>
      </c>
      <c r="D808" s="267" t="s">
        <v>167</v>
      </c>
      <c r="E808" s="3" t="s">
        <v>2289</v>
      </c>
      <c r="F808" s="3" t="s">
        <v>2289</v>
      </c>
      <c r="G808" s="3" t="s">
        <v>136</v>
      </c>
      <c r="H808">
        <v>1667.0980152031698</v>
      </c>
      <c r="I808">
        <v>2141.5420201611987</v>
      </c>
      <c r="J808">
        <v>1.2845927477756658</v>
      </c>
      <c r="K808">
        <v>374.05799999999999</v>
      </c>
      <c r="L808">
        <v>635.02299999999968</v>
      </c>
      <c r="M808">
        <v>1.6976591865432624</v>
      </c>
      <c r="N808">
        <v>0.2243767292557261</v>
      </c>
      <c r="O808">
        <v>0.29652605179897429</v>
      </c>
      <c r="P808">
        <v>1.3215543910572756</v>
      </c>
      <c r="Q808">
        <v>0.30031905497773126</v>
      </c>
      <c r="R808">
        <v>0.22358004008026625</v>
      </c>
      <c r="S808">
        <v>0.69968094502226896</v>
      </c>
      <c r="T808">
        <v>0.77641995991973378</v>
      </c>
      <c r="U808">
        <v>0.11019069180636548</v>
      </c>
      <c r="V808">
        <v>0.11483152864628388</v>
      </c>
    </row>
    <row r="809" spans="1:22" x14ac:dyDescent="0.25">
      <c r="A809" t="str">
        <f t="shared" si="14"/>
        <v>FinnországBútorgy.</v>
      </c>
      <c r="B809" t="s">
        <v>86</v>
      </c>
      <c r="C809">
        <v>22</v>
      </c>
      <c r="D809" s="267" t="s">
        <v>168</v>
      </c>
      <c r="E809" s="3" t="s">
        <v>2289</v>
      </c>
      <c r="F809" s="3" t="s">
        <v>2289</v>
      </c>
      <c r="G809" s="3" t="s">
        <v>136</v>
      </c>
      <c r="H809">
        <v>2127.9744022571367</v>
      </c>
      <c r="I809">
        <v>2126.9285089710884</v>
      </c>
      <c r="J809">
        <v>0.99950850288192428</v>
      </c>
      <c r="K809">
        <v>924.5236000000001</v>
      </c>
      <c r="L809">
        <v>778.50100000000009</v>
      </c>
      <c r="M809">
        <v>0.84205638449900033</v>
      </c>
      <c r="N809">
        <v>0.43446180509472315</v>
      </c>
      <c r="O809">
        <v>0.366021235183219</v>
      </c>
      <c r="P809">
        <v>0.8424704563003359</v>
      </c>
      <c r="Q809">
        <v>0.42729772251586345</v>
      </c>
      <c r="R809">
        <v>0.35449005668340505</v>
      </c>
      <c r="S809">
        <v>0.5727022774841366</v>
      </c>
      <c r="T809">
        <v>0.64550994331659495</v>
      </c>
      <c r="U809">
        <v>0.25814904089404722</v>
      </c>
      <c r="V809">
        <v>0.2907347436433646</v>
      </c>
    </row>
    <row r="810" spans="1:22" x14ac:dyDescent="0.25">
      <c r="A810" t="str">
        <f t="shared" si="14"/>
        <v>FinnországGépjavítás</v>
      </c>
      <c r="B810" t="s">
        <v>86</v>
      </c>
      <c r="C810">
        <v>23</v>
      </c>
      <c r="D810" s="267" t="s">
        <v>169</v>
      </c>
      <c r="E810" s="3" t="s">
        <v>1</v>
      </c>
      <c r="F810" s="3" t="s">
        <v>1</v>
      </c>
      <c r="G810" s="3" t="s">
        <v>136</v>
      </c>
      <c r="H810">
        <v>1929.4004298775899</v>
      </c>
      <c r="I810">
        <v>3649.3894694039891</v>
      </c>
      <c r="J810">
        <v>1.8914629710306032</v>
      </c>
      <c r="K810">
        <v>865.41319999999996</v>
      </c>
      <c r="L810">
        <v>1728.3785000000003</v>
      </c>
      <c r="M810">
        <v>1.99717140898706</v>
      </c>
      <c r="N810">
        <v>0.44853996433229043</v>
      </c>
      <c r="O810">
        <v>0.47360757586727942</v>
      </c>
      <c r="P810">
        <v>1.0558871305309558</v>
      </c>
      <c r="Q810">
        <v>0.61320792231620924</v>
      </c>
      <c r="R810">
        <v>0.69110381690324296</v>
      </c>
      <c r="S810">
        <v>0.38679207768379076</v>
      </c>
      <c r="T810">
        <v>0.30889618309675693</v>
      </c>
      <c r="U810">
        <v>4.7977078488857308E-2</v>
      </c>
      <c r="V810">
        <v>3.498866755137945E-2</v>
      </c>
    </row>
    <row r="811" spans="1:22" x14ac:dyDescent="0.25">
      <c r="A811" t="str">
        <f t="shared" si="14"/>
        <v>FinnországVillamosene., gáz, gőzellátás</v>
      </c>
      <c r="B811" t="s">
        <v>86</v>
      </c>
      <c r="C811">
        <v>24</v>
      </c>
      <c r="D811" s="267" t="s">
        <v>170</v>
      </c>
      <c r="E811" s="3" t="s">
        <v>1</v>
      </c>
      <c r="F811" s="3" t="s">
        <v>1</v>
      </c>
      <c r="G811" s="3" t="s">
        <v>136</v>
      </c>
      <c r="H811">
        <v>3581.7207743596982</v>
      </c>
      <c r="I811">
        <v>11414.471946546962</v>
      </c>
      <c r="J811">
        <v>3.186868174721833</v>
      </c>
      <c r="K811">
        <v>1607.9875999999995</v>
      </c>
      <c r="L811">
        <v>5275.4735000000001</v>
      </c>
      <c r="M811">
        <v>3.2807924016329491</v>
      </c>
      <c r="N811">
        <v>0.44894275721073157</v>
      </c>
      <c r="O811">
        <v>0.46217411762056193</v>
      </c>
      <c r="P811">
        <v>1.0294722661125806</v>
      </c>
      <c r="Q811">
        <v>0.73537453852161316</v>
      </c>
      <c r="R811">
        <v>0.78467581269955899</v>
      </c>
      <c r="S811">
        <v>0.26462546147838695</v>
      </c>
      <c r="T811">
        <v>0.21532418730044112</v>
      </c>
      <c r="U811">
        <v>0.12975287338405281</v>
      </c>
      <c r="V811">
        <v>0.16996838136707992</v>
      </c>
    </row>
    <row r="812" spans="1:22" x14ac:dyDescent="0.25">
      <c r="A812" t="str">
        <f t="shared" si="14"/>
        <v>FinnországVízellátás</v>
      </c>
      <c r="B812" t="s">
        <v>86</v>
      </c>
      <c r="C812">
        <v>25</v>
      </c>
      <c r="D812" s="267" t="s">
        <v>171</v>
      </c>
      <c r="E812" s="3" t="s">
        <v>1</v>
      </c>
      <c r="F812" s="3" t="s">
        <v>2289</v>
      </c>
      <c r="G812" s="3" t="s">
        <v>0</v>
      </c>
      <c r="H812">
        <v>323.26000218662864</v>
      </c>
      <c r="I812">
        <v>920.65049901573002</v>
      </c>
      <c r="J812">
        <v>2.8480186004707386</v>
      </c>
      <c r="K812">
        <v>230.89999999999998</v>
      </c>
      <c r="L812">
        <v>524.75750000000005</v>
      </c>
      <c r="M812">
        <v>2.2726613252490262</v>
      </c>
      <c r="N812">
        <v>0.71428570945406911</v>
      </c>
      <c r="O812">
        <v>0.56998557059494315</v>
      </c>
      <c r="P812">
        <v>0.79797980423069781</v>
      </c>
      <c r="Q812">
        <v>0.67115399248132745</v>
      </c>
      <c r="R812">
        <v>0.55969927044788448</v>
      </c>
      <c r="S812">
        <v>0.32884600751867271</v>
      </c>
      <c r="T812">
        <v>0.44030072955211541</v>
      </c>
      <c r="U812">
        <v>0.19329868831118074</v>
      </c>
      <c r="V812">
        <v>0.33598135963211134</v>
      </c>
    </row>
    <row r="813" spans="1:22" x14ac:dyDescent="0.25">
      <c r="A813" t="str">
        <f t="shared" si="14"/>
        <v>FinnországSzennyvíz k.</v>
      </c>
      <c r="B813" t="s">
        <v>86</v>
      </c>
      <c r="C813">
        <v>26</v>
      </c>
      <c r="D813" s="267" t="s">
        <v>172</v>
      </c>
      <c r="E813" s="3" t="s">
        <v>1</v>
      </c>
      <c r="F813" s="3" t="s">
        <v>1</v>
      </c>
      <c r="G813" s="3" t="s">
        <v>136</v>
      </c>
      <c r="H813">
        <v>930.98881437154546</v>
      </c>
      <c r="I813">
        <v>3682.6020168759646</v>
      </c>
      <c r="J813">
        <v>3.9555813775935298</v>
      </c>
      <c r="K813">
        <v>492.27879999999993</v>
      </c>
      <c r="L813">
        <v>1762.9195000000002</v>
      </c>
      <c r="M813">
        <v>3.5811404025523759</v>
      </c>
      <c r="N813">
        <v>0.52876983310729431</v>
      </c>
      <c r="O813">
        <v>0.47871572652195665</v>
      </c>
      <c r="P813">
        <v>0.90533857370191351</v>
      </c>
      <c r="Q813">
        <v>0.83567107794963402</v>
      </c>
      <c r="R813">
        <v>0.83356154218337974</v>
      </c>
      <c r="S813">
        <v>0.16432892205036589</v>
      </c>
      <c r="T813">
        <v>0.16643845781662034</v>
      </c>
      <c r="U813">
        <v>6.7392127188781348E-2</v>
      </c>
      <c r="V813">
        <v>4.5361648608376423E-2</v>
      </c>
    </row>
    <row r="814" spans="1:22" x14ac:dyDescent="0.25">
      <c r="A814" t="str">
        <f t="shared" si="14"/>
        <v>FinnországÉpítőipar</v>
      </c>
      <c r="B814" t="s">
        <v>86</v>
      </c>
      <c r="C814">
        <v>27</v>
      </c>
      <c r="D814" s="267" t="s">
        <v>139</v>
      </c>
      <c r="E814" s="3" t="s">
        <v>2289</v>
      </c>
      <c r="F814" s="3" t="s">
        <v>2289</v>
      </c>
      <c r="G814" s="3" t="s">
        <v>136</v>
      </c>
      <c r="H814">
        <v>17809.778869070808</v>
      </c>
      <c r="I814">
        <v>38102.708360499513</v>
      </c>
      <c r="J814">
        <v>2.1394262467048506</v>
      </c>
      <c r="K814">
        <v>6782.9183999999977</v>
      </c>
      <c r="L814">
        <v>14594.900999999989</v>
      </c>
      <c r="M814">
        <v>2.1517140763480205</v>
      </c>
      <c r="N814">
        <v>0.3808536001409592</v>
      </c>
      <c r="O814">
        <v>0.38304103902310255</v>
      </c>
      <c r="P814">
        <v>1.0057435163572925</v>
      </c>
      <c r="Q814">
        <v>0.19470073775067726</v>
      </c>
      <c r="R814">
        <v>0.29951343548582399</v>
      </c>
      <c r="S814">
        <v>0.80529926224932269</v>
      </c>
      <c r="T814">
        <v>0.70048656451417612</v>
      </c>
      <c r="U814">
        <v>1.2343121640948463E-2</v>
      </c>
      <c r="V814">
        <v>1.7821295143202864E-2</v>
      </c>
    </row>
    <row r="815" spans="1:22" x14ac:dyDescent="0.25">
      <c r="A815" t="str">
        <f t="shared" si="14"/>
        <v>FinnországGépj. Ker. jav.</v>
      </c>
      <c r="B815" t="s">
        <v>86</v>
      </c>
      <c r="C815">
        <v>28</v>
      </c>
      <c r="D815" s="267" t="s">
        <v>173</v>
      </c>
      <c r="E815" s="3" t="s">
        <v>2289</v>
      </c>
      <c r="F815" s="3" t="s">
        <v>2289</v>
      </c>
      <c r="G815" s="3" t="s">
        <v>136</v>
      </c>
      <c r="H815">
        <v>2624.8712277077402</v>
      </c>
      <c r="I815">
        <v>6775.3499938918512</v>
      </c>
      <c r="J815">
        <v>2.5812123361985497</v>
      </c>
      <c r="K815">
        <v>1423.2675999999999</v>
      </c>
      <c r="L815">
        <v>3577.6505000000006</v>
      </c>
      <c r="M815">
        <v>2.5136878686762776</v>
      </c>
      <c r="N815">
        <v>0.54222378034251895</v>
      </c>
      <c r="O815">
        <v>0.52803921616231531</v>
      </c>
      <c r="P815">
        <v>0.97384001828314626</v>
      </c>
      <c r="Q815">
        <v>0.52102363514554073</v>
      </c>
      <c r="R815">
        <v>0.53201675424506267</v>
      </c>
      <c r="S815">
        <v>0.47897636485445916</v>
      </c>
      <c r="T815">
        <v>0.46798324575493727</v>
      </c>
      <c r="U815">
        <v>0.34974441436048109</v>
      </c>
      <c r="V815">
        <v>0.41619786084555876</v>
      </c>
    </row>
    <row r="816" spans="1:22" x14ac:dyDescent="0.25">
      <c r="A816" t="str">
        <f t="shared" si="14"/>
        <v>FinnországNagyker.</v>
      </c>
      <c r="B816" t="s">
        <v>86</v>
      </c>
      <c r="C816">
        <v>29</v>
      </c>
      <c r="D816" s="267" t="s">
        <v>174</v>
      </c>
      <c r="E816" s="3" t="s">
        <v>1</v>
      </c>
      <c r="F816" s="3" t="s">
        <v>1</v>
      </c>
      <c r="G816" s="3" t="s">
        <v>136</v>
      </c>
      <c r="H816">
        <v>10980.680475302946</v>
      </c>
      <c r="I816">
        <v>19785.350415915709</v>
      </c>
      <c r="J816">
        <v>1.8018328154084504</v>
      </c>
      <c r="K816">
        <v>5227.5759999999991</v>
      </c>
      <c r="L816">
        <v>10394.184000000001</v>
      </c>
      <c r="M816">
        <v>1.9883372331650468</v>
      </c>
      <c r="N816">
        <v>0.47607031383506088</v>
      </c>
      <c r="O816">
        <v>0.52534748091389494</v>
      </c>
      <c r="P816">
        <v>1.1035081702151808</v>
      </c>
      <c r="Q816">
        <v>0.62787005428544962</v>
      </c>
      <c r="R816">
        <v>0.61604799235338747</v>
      </c>
      <c r="S816">
        <v>0.37212994571455021</v>
      </c>
      <c r="T816">
        <v>0.38395200764661258</v>
      </c>
      <c r="U816">
        <v>0.2176461786942856</v>
      </c>
      <c r="V816">
        <v>0.26261958357947379</v>
      </c>
    </row>
    <row r="817" spans="1:22" x14ac:dyDescent="0.25">
      <c r="A817" t="str">
        <f t="shared" si="14"/>
        <v>FinnországKisker.</v>
      </c>
      <c r="B817" t="s">
        <v>86</v>
      </c>
      <c r="C817">
        <v>30</v>
      </c>
      <c r="D817" s="267" t="s">
        <v>175</v>
      </c>
      <c r="E817" s="3" t="s">
        <v>135</v>
      </c>
      <c r="F817" s="3" t="s">
        <v>135</v>
      </c>
      <c r="G817" s="3" t="s">
        <v>136</v>
      </c>
      <c r="H817">
        <v>6052.3508643550576</v>
      </c>
      <c r="I817">
        <v>15564.705936367245</v>
      </c>
      <c r="J817">
        <v>2.5716793829707738</v>
      </c>
      <c r="K817">
        <v>3540.1587999999997</v>
      </c>
      <c r="L817">
        <v>8576.7960000000003</v>
      </c>
      <c r="M817">
        <v>2.4227150488277536</v>
      </c>
      <c r="N817">
        <v>0.58492292984029459</v>
      </c>
      <c r="O817">
        <v>0.55104131328046135</v>
      </c>
      <c r="P817">
        <v>0.94207507548202263</v>
      </c>
      <c r="Q817">
        <v>0.20453964897114754</v>
      </c>
      <c r="R817">
        <v>0.1757316070319197</v>
      </c>
      <c r="S817">
        <v>0.79546035102885237</v>
      </c>
      <c r="T817">
        <v>0.8242683929680803</v>
      </c>
      <c r="U817">
        <v>0.74951658187457082</v>
      </c>
      <c r="V817">
        <v>0.74313490378986291</v>
      </c>
    </row>
    <row r="818" spans="1:22" x14ac:dyDescent="0.25">
      <c r="A818" t="str">
        <f t="shared" si="14"/>
        <v>FinnországSzf. Szállítás</v>
      </c>
      <c r="B818" t="s">
        <v>86</v>
      </c>
      <c r="C818">
        <v>31</v>
      </c>
      <c r="D818" s="267" t="s">
        <v>176</v>
      </c>
      <c r="E818" s="3" t="s">
        <v>1</v>
      </c>
      <c r="F818" s="3" t="s">
        <v>1</v>
      </c>
      <c r="G818" s="3" t="s">
        <v>136</v>
      </c>
      <c r="H818">
        <v>5771.5764483153207</v>
      </c>
      <c r="I818">
        <v>12758.914012282759</v>
      </c>
      <c r="J818">
        <v>2.210646281226508</v>
      </c>
      <c r="K818">
        <v>3327.7307999999998</v>
      </c>
      <c r="L818">
        <v>6085.8584999999985</v>
      </c>
      <c r="M818">
        <v>1.8288313766245752</v>
      </c>
      <c r="N818">
        <v>0.57657224673361807</v>
      </c>
      <c r="O818">
        <v>0.47698875422635972</v>
      </c>
      <c r="P818">
        <v>0.82728358315646278</v>
      </c>
      <c r="Q818">
        <v>0.76209887410357324</v>
      </c>
      <c r="R818">
        <v>0.7572169542747933</v>
      </c>
      <c r="S818">
        <v>0.23790112589642662</v>
      </c>
      <c r="T818">
        <v>0.24278304572520665</v>
      </c>
      <c r="U818">
        <v>0.15363904760535479</v>
      </c>
      <c r="V818">
        <v>0.15638902410827257</v>
      </c>
    </row>
    <row r="819" spans="1:22" x14ac:dyDescent="0.25">
      <c r="A819" t="str">
        <f t="shared" si="14"/>
        <v>FinnországVízi szállítás</v>
      </c>
      <c r="B819" t="s">
        <v>86</v>
      </c>
      <c r="C819">
        <v>32</v>
      </c>
      <c r="D819" s="267" t="s">
        <v>140</v>
      </c>
      <c r="E819" s="3" t="s">
        <v>2289</v>
      </c>
      <c r="F819" s="3" t="s">
        <v>2289</v>
      </c>
      <c r="G819" s="3" t="s">
        <v>136</v>
      </c>
      <c r="H819">
        <v>1743.7568185819132</v>
      </c>
      <c r="I819">
        <v>3379.7040155013756</v>
      </c>
      <c r="J819">
        <v>1.9381739354286078</v>
      </c>
      <c r="K819">
        <v>702.85959999999989</v>
      </c>
      <c r="L819">
        <v>955.19149999999911</v>
      </c>
      <c r="M819">
        <v>1.3590075457459772</v>
      </c>
      <c r="N819">
        <v>0.40307202960306759</v>
      </c>
      <c r="O819">
        <v>0.28262578486722822</v>
      </c>
      <c r="P819">
        <v>0.70117935284556721</v>
      </c>
      <c r="Q819">
        <v>0.31689280539652576</v>
      </c>
      <c r="R819">
        <v>0.41722622657625225</v>
      </c>
      <c r="S819">
        <v>0.68310719460347413</v>
      </c>
      <c r="T819">
        <v>0.58277377342374792</v>
      </c>
      <c r="U819">
        <v>0.38480604709658484</v>
      </c>
      <c r="V819">
        <v>0.17667979898426495</v>
      </c>
    </row>
    <row r="820" spans="1:22" x14ac:dyDescent="0.25">
      <c r="A820" t="str">
        <f t="shared" si="14"/>
        <v>FinnországLégi szállítás</v>
      </c>
      <c r="B820" t="s">
        <v>86</v>
      </c>
      <c r="C820">
        <v>33</v>
      </c>
      <c r="D820" s="267" t="s">
        <v>141</v>
      </c>
      <c r="E820" s="3" t="s">
        <v>2289</v>
      </c>
      <c r="F820" s="3" t="s">
        <v>2289</v>
      </c>
      <c r="G820" s="3" t="s">
        <v>136</v>
      </c>
      <c r="H820">
        <v>1362.3100138773486</v>
      </c>
      <c r="I820">
        <v>3706.5149569204177</v>
      </c>
      <c r="J820">
        <v>2.7207573306835595</v>
      </c>
      <c r="K820">
        <v>592.95119999999997</v>
      </c>
      <c r="L820">
        <v>759.90200000000118</v>
      </c>
      <c r="M820">
        <v>1.2815590895169808</v>
      </c>
      <c r="N820">
        <v>0.43525423285436149</v>
      </c>
      <c r="O820">
        <v>0.20501792352980838</v>
      </c>
      <c r="P820">
        <v>0.47103028082074627</v>
      </c>
      <c r="Q820">
        <v>0.49973773011998807</v>
      </c>
      <c r="R820">
        <v>0.49512067907880603</v>
      </c>
      <c r="S820">
        <v>0.50026226988001188</v>
      </c>
      <c r="T820">
        <v>0.50487932092119403</v>
      </c>
      <c r="U820">
        <v>0.17784108060259352</v>
      </c>
      <c r="V820">
        <v>0.1319545848747849</v>
      </c>
    </row>
    <row r="821" spans="1:22" x14ac:dyDescent="0.25">
      <c r="A821" t="str">
        <f t="shared" si="14"/>
        <v>FinnországRaktározás</v>
      </c>
      <c r="B821" t="s">
        <v>86</v>
      </c>
      <c r="C821">
        <v>34</v>
      </c>
      <c r="D821" s="267" t="s">
        <v>177</v>
      </c>
      <c r="E821" s="3" t="s">
        <v>1</v>
      </c>
      <c r="F821" s="3" t="s">
        <v>1</v>
      </c>
      <c r="G821" s="3" t="s">
        <v>136</v>
      </c>
      <c r="H821">
        <v>3943.772026481347</v>
      </c>
      <c r="I821">
        <v>8959.4039816440018</v>
      </c>
      <c r="J821">
        <v>2.271785468704596</v>
      </c>
      <c r="K821">
        <v>1378.9347999999991</v>
      </c>
      <c r="L821">
        <v>2949.2700000000023</v>
      </c>
      <c r="M821">
        <v>2.1388030819151163</v>
      </c>
      <c r="N821">
        <v>0.34964870959599853</v>
      </c>
      <c r="O821">
        <v>0.32918149533634794</v>
      </c>
      <c r="P821">
        <v>0.94146349264866602</v>
      </c>
      <c r="Q821">
        <v>0.91049775392726218</v>
      </c>
      <c r="R821">
        <v>0.88835187128428472</v>
      </c>
      <c r="S821">
        <v>8.9502246072737809E-2</v>
      </c>
      <c r="T821">
        <v>0.11164812871571518</v>
      </c>
      <c r="U821">
        <v>3.3441650278802429E-2</v>
      </c>
      <c r="V821">
        <v>4.0827922917357144E-2</v>
      </c>
    </row>
    <row r="822" spans="1:22" x14ac:dyDescent="0.25">
      <c r="A822" t="str">
        <f t="shared" si="14"/>
        <v>FinnországPostai tev.</v>
      </c>
      <c r="B822" t="s">
        <v>86</v>
      </c>
      <c r="C822">
        <v>35</v>
      </c>
      <c r="D822" s="267" t="s">
        <v>178</v>
      </c>
      <c r="E822" s="3" t="s">
        <v>1</v>
      </c>
      <c r="F822" s="3" t="s">
        <v>1</v>
      </c>
      <c r="G822" s="3" t="s">
        <v>136</v>
      </c>
      <c r="H822">
        <v>1203.4508022726761</v>
      </c>
      <c r="I822">
        <v>2076.4455144723647</v>
      </c>
      <c r="J822">
        <v>1.7254095560458871</v>
      </c>
      <c r="K822">
        <v>791.52519999999993</v>
      </c>
      <c r="L822">
        <v>1093.3555000000003</v>
      </c>
      <c r="M822">
        <v>1.3813274675272504</v>
      </c>
      <c r="N822">
        <v>0.65771296882700259</v>
      </c>
      <c r="O822">
        <v>0.52655149984892691</v>
      </c>
      <c r="P822">
        <v>0.80057946977692196</v>
      </c>
      <c r="Q822">
        <v>0.87553711947174151</v>
      </c>
      <c r="R822">
        <v>0.88727083604685797</v>
      </c>
      <c r="S822">
        <v>0.12446288052825843</v>
      </c>
      <c r="T822">
        <v>0.11272916395314209</v>
      </c>
      <c r="U822">
        <v>6.1700615417806248E-2</v>
      </c>
      <c r="V822">
        <v>4.8562929940036421E-2</v>
      </c>
    </row>
    <row r="823" spans="1:22" x14ac:dyDescent="0.25">
      <c r="A823" t="str">
        <f t="shared" si="14"/>
        <v>FinnországVendéglátás</v>
      </c>
      <c r="B823" t="s">
        <v>86</v>
      </c>
      <c r="C823">
        <v>36</v>
      </c>
      <c r="D823" s="267" t="s">
        <v>179</v>
      </c>
      <c r="E823" s="3" t="s">
        <v>135</v>
      </c>
      <c r="F823" s="3" t="s">
        <v>135</v>
      </c>
      <c r="G823" s="3" t="s">
        <v>136</v>
      </c>
      <c r="H823">
        <v>3856.0300483524561</v>
      </c>
      <c r="I823">
        <v>9618.340091979484</v>
      </c>
      <c r="J823">
        <v>2.4943633663044347</v>
      </c>
      <c r="K823">
        <v>1416.8024000000012</v>
      </c>
      <c r="L823">
        <v>3749.027000000001</v>
      </c>
      <c r="M823">
        <v>2.6461184707196979</v>
      </c>
      <c r="N823">
        <v>0.3674251450932936</v>
      </c>
      <c r="O823">
        <v>0.3897790017974338</v>
      </c>
      <c r="P823">
        <v>1.0608392131095554</v>
      </c>
      <c r="Q823">
        <v>0.33799116366100374</v>
      </c>
      <c r="R823">
        <v>0.30528599051250105</v>
      </c>
      <c r="S823">
        <v>0.6620088363389961</v>
      </c>
      <c r="T823">
        <v>0.69471400948749895</v>
      </c>
      <c r="U823">
        <v>0.61697072446777701</v>
      </c>
      <c r="V823">
        <v>0.67159130077488582</v>
      </c>
    </row>
    <row r="824" spans="1:22" x14ac:dyDescent="0.25">
      <c r="A824" t="str">
        <f t="shared" si="14"/>
        <v>FinnországKiadói tev.</v>
      </c>
      <c r="B824" t="s">
        <v>86</v>
      </c>
      <c r="C824">
        <v>37</v>
      </c>
      <c r="D824" s="267" t="s">
        <v>180</v>
      </c>
      <c r="E824" s="3" t="s">
        <v>1</v>
      </c>
      <c r="F824" s="3" t="s">
        <v>1</v>
      </c>
      <c r="G824" s="3" t="s">
        <v>136</v>
      </c>
      <c r="H824">
        <v>1960.8028126863917</v>
      </c>
      <c r="I824">
        <v>4216.6590146359576</v>
      </c>
      <c r="J824">
        <v>2.1504758088647056</v>
      </c>
      <c r="K824">
        <v>787.83079999999973</v>
      </c>
      <c r="L824">
        <v>1862.5570000000005</v>
      </c>
      <c r="M824">
        <v>2.3641586492937332</v>
      </c>
      <c r="N824">
        <v>0.40178991732505454</v>
      </c>
      <c r="O824">
        <v>0.44171392411269067</v>
      </c>
      <c r="P824">
        <v>1.0993653774426027</v>
      </c>
      <c r="Q824">
        <v>0.67558501882753108</v>
      </c>
      <c r="R824">
        <v>0.66032971952374186</v>
      </c>
      <c r="S824">
        <v>0.32441498117246892</v>
      </c>
      <c r="T824">
        <v>0.33967028047625808</v>
      </c>
      <c r="U824">
        <v>0.2133304119632865</v>
      </c>
      <c r="V824">
        <v>0.26164463839960861</v>
      </c>
    </row>
    <row r="825" spans="1:22" x14ac:dyDescent="0.25">
      <c r="A825" t="str">
        <f t="shared" si="14"/>
        <v>FinnországMűsorszolgáltatás</v>
      </c>
      <c r="B825" t="s">
        <v>86</v>
      </c>
      <c r="C825">
        <v>38</v>
      </c>
      <c r="D825" s="267" t="s">
        <v>181</v>
      </c>
      <c r="E825" s="3" t="s">
        <v>2289</v>
      </c>
      <c r="F825" s="3" t="s">
        <v>2289</v>
      </c>
      <c r="G825" s="3" t="s">
        <v>136</v>
      </c>
      <c r="H825">
        <v>1103.7020077772534</v>
      </c>
      <c r="I825">
        <v>2359.4160015933685</v>
      </c>
      <c r="J825">
        <v>2.1377291922708368</v>
      </c>
      <c r="K825">
        <v>602.18719999999985</v>
      </c>
      <c r="L825">
        <v>1130.5535000000002</v>
      </c>
      <c r="M825">
        <v>1.8774120406411836</v>
      </c>
      <c r="N825">
        <v>0.54560669071604329</v>
      </c>
      <c r="O825">
        <v>0.47916666634307437</v>
      </c>
      <c r="P825">
        <v>0.87822725508410759</v>
      </c>
      <c r="Q825">
        <v>0.55359923320438398</v>
      </c>
      <c r="R825">
        <v>0.45980839843528376</v>
      </c>
      <c r="S825">
        <v>0.44640076679561619</v>
      </c>
      <c r="T825">
        <v>0.54019160156471613</v>
      </c>
      <c r="U825">
        <v>0.2962844419918097</v>
      </c>
      <c r="V825">
        <v>0.35648385486912487</v>
      </c>
    </row>
    <row r="826" spans="1:22" x14ac:dyDescent="0.25">
      <c r="A826" t="str">
        <f t="shared" si="14"/>
        <v>FinnországTávközlés</v>
      </c>
      <c r="B826" t="s">
        <v>86</v>
      </c>
      <c r="C826">
        <v>39</v>
      </c>
      <c r="D826" s="267" t="s">
        <v>142</v>
      </c>
      <c r="E826" s="3" t="s">
        <v>1</v>
      </c>
      <c r="F826" s="3" t="s">
        <v>2289</v>
      </c>
      <c r="G826" s="3" t="s">
        <v>0</v>
      </c>
      <c r="H826">
        <v>5094.5776178836531</v>
      </c>
      <c r="I826">
        <v>5481.391023717415</v>
      </c>
      <c r="J826">
        <v>1.0759264918206211</v>
      </c>
      <c r="K826">
        <v>2187.0847999999996</v>
      </c>
      <c r="L826">
        <v>2850.9609999999998</v>
      </c>
      <c r="M826">
        <v>1.3035438772195758</v>
      </c>
      <c r="N826">
        <v>0.42929659022616679</v>
      </c>
      <c r="O826">
        <v>0.52011633318334427</v>
      </c>
      <c r="P826">
        <v>1.2115547736107823</v>
      </c>
      <c r="Q826">
        <v>0.6737596794664853</v>
      </c>
      <c r="R826">
        <v>0.5928756171639743</v>
      </c>
      <c r="S826">
        <v>0.32624032053351465</v>
      </c>
      <c r="T826">
        <v>0.40712438283602581</v>
      </c>
      <c r="U826">
        <v>0.2971380445990548</v>
      </c>
      <c r="V826">
        <v>0.36481433602419283</v>
      </c>
    </row>
    <row r="827" spans="1:22" x14ac:dyDescent="0.25">
      <c r="A827" t="str">
        <f t="shared" si="14"/>
        <v>FinnországInfotech.</v>
      </c>
      <c r="B827" t="s">
        <v>86</v>
      </c>
      <c r="C827">
        <v>40</v>
      </c>
      <c r="D827" s="267" t="s">
        <v>182</v>
      </c>
      <c r="E827" s="3" t="s">
        <v>2289</v>
      </c>
      <c r="F827" s="3" t="s">
        <v>2289</v>
      </c>
      <c r="G827" s="3" t="s">
        <v>136</v>
      </c>
      <c r="H827">
        <v>2894.5623955361498</v>
      </c>
      <c r="I827">
        <v>13274.372006850084</v>
      </c>
      <c r="J827">
        <v>4.5859685136935244</v>
      </c>
      <c r="K827">
        <v>1719.7431999999999</v>
      </c>
      <c r="L827">
        <v>7168.5859999999984</v>
      </c>
      <c r="M827">
        <v>4.1684049106866645</v>
      </c>
      <c r="N827">
        <v>0.59412890965905674</v>
      </c>
      <c r="O827">
        <v>0.54003202534181904</v>
      </c>
      <c r="P827">
        <v>0.90894756434545254</v>
      </c>
      <c r="Q827">
        <v>0.57421950277402556</v>
      </c>
      <c r="R827">
        <v>0.50044893710220806</v>
      </c>
      <c r="S827">
        <v>0.4257804972259745</v>
      </c>
      <c r="T827">
        <v>0.49955106289779194</v>
      </c>
      <c r="U827">
        <v>0.17586632589234469</v>
      </c>
      <c r="V827">
        <v>0.10992565300082112</v>
      </c>
    </row>
    <row r="828" spans="1:22" x14ac:dyDescent="0.25">
      <c r="A828" t="str">
        <f t="shared" si="14"/>
        <v>FinnországPénzügyi tev.</v>
      </c>
      <c r="B828" t="s">
        <v>86</v>
      </c>
      <c r="C828">
        <v>41</v>
      </c>
      <c r="D828" s="267" t="s">
        <v>183</v>
      </c>
      <c r="E828" s="3" t="s">
        <v>2289</v>
      </c>
      <c r="F828" s="3" t="s">
        <v>2289</v>
      </c>
      <c r="G828" s="3" t="s">
        <v>136</v>
      </c>
      <c r="H828">
        <v>3508.7564083342413</v>
      </c>
      <c r="I828">
        <v>7904.574965472133</v>
      </c>
      <c r="J828">
        <v>2.2528138307625571</v>
      </c>
      <c r="K828">
        <v>2337.6315999999993</v>
      </c>
      <c r="L828">
        <v>3877.8914999999979</v>
      </c>
      <c r="M828">
        <v>1.6588976209938295</v>
      </c>
      <c r="N828">
        <v>0.66622795314245664</v>
      </c>
      <c r="O828">
        <v>0.49058823743704921</v>
      </c>
      <c r="P828">
        <v>0.7363669373568732</v>
      </c>
      <c r="Q828">
        <v>0.46692934292544147</v>
      </c>
      <c r="R828">
        <v>0.54699101032880404</v>
      </c>
      <c r="S828">
        <v>0.53307065707455836</v>
      </c>
      <c r="T828">
        <v>0.45300898967119602</v>
      </c>
      <c r="U828">
        <v>0.40150414875638502</v>
      </c>
      <c r="V828">
        <v>0.33999899982747017</v>
      </c>
    </row>
    <row r="829" spans="1:22" x14ac:dyDescent="0.25">
      <c r="A829" t="str">
        <f t="shared" si="14"/>
        <v>FinnországBiztosítás</v>
      </c>
      <c r="B829" t="s">
        <v>86</v>
      </c>
      <c r="C829">
        <v>42</v>
      </c>
      <c r="D829" s="267" t="s">
        <v>184</v>
      </c>
      <c r="E829" s="3" t="s">
        <v>2289</v>
      </c>
      <c r="F829" s="3" t="s">
        <v>135</v>
      </c>
      <c r="G829" s="3" t="s">
        <v>0</v>
      </c>
      <c r="H829">
        <v>1276.4152017236411</v>
      </c>
      <c r="I829">
        <v>3715.8144928209808</v>
      </c>
      <c r="J829">
        <v>2.9111330606241856</v>
      </c>
      <c r="K829">
        <v>728.72039999999993</v>
      </c>
      <c r="L829">
        <v>2126.9284999999995</v>
      </c>
      <c r="M829">
        <v>2.9187168357026918</v>
      </c>
      <c r="N829">
        <v>0.57091172137087765</v>
      </c>
      <c r="O829">
        <v>0.57239900003330713</v>
      </c>
      <c r="P829">
        <v>1.0026050939344147</v>
      </c>
      <c r="Q829">
        <v>0.34619959480995743</v>
      </c>
      <c r="R829">
        <v>0.27511736368108153</v>
      </c>
      <c r="S829">
        <v>0.65380040519004257</v>
      </c>
      <c r="T829">
        <v>0.72488263631891847</v>
      </c>
      <c r="U829">
        <v>0.54215654521980083</v>
      </c>
      <c r="V829">
        <v>0.62036808006655952</v>
      </c>
    </row>
    <row r="830" spans="1:22" x14ac:dyDescent="0.25">
      <c r="A830" t="str">
        <f t="shared" si="14"/>
        <v>FinnországEgyéb pénzügy</v>
      </c>
      <c r="B830" t="s">
        <v>86</v>
      </c>
      <c r="C830">
        <v>43</v>
      </c>
      <c r="D830" s="267" t="s">
        <v>185</v>
      </c>
      <c r="E830" s="3" t="s">
        <v>2289</v>
      </c>
      <c r="F830" s="3" t="s">
        <v>1</v>
      </c>
      <c r="G830" s="3" t="s">
        <v>0</v>
      </c>
      <c r="H830">
        <v>774.90040223807841</v>
      </c>
      <c r="I830">
        <v>2878.8594955847711</v>
      </c>
      <c r="J830">
        <v>3.7151348576797845</v>
      </c>
      <c r="K830">
        <v>435.01560000000006</v>
      </c>
      <c r="L830">
        <v>964.49099999999999</v>
      </c>
      <c r="M830">
        <v>2.2171411783853263</v>
      </c>
      <c r="N830">
        <v>0.56138259670995372</v>
      </c>
      <c r="O830">
        <v>0.33502538122447922</v>
      </c>
      <c r="P830">
        <v>0.59678619035918357</v>
      </c>
      <c r="Q830">
        <v>0.51073140833569441</v>
      </c>
      <c r="R830">
        <v>0.76405268158945328</v>
      </c>
      <c r="S830">
        <v>0.4892685916643057</v>
      </c>
      <c r="T830">
        <v>0.23594731841054667</v>
      </c>
      <c r="U830">
        <v>0.46019636892855059</v>
      </c>
      <c r="V830">
        <v>0.21888024587085714</v>
      </c>
    </row>
    <row r="831" spans="1:22" x14ac:dyDescent="0.25">
      <c r="A831" t="str">
        <f t="shared" si="14"/>
        <v>FinnországIngatlanügyletek</v>
      </c>
      <c r="B831" t="s">
        <v>86</v>
      </c>
      <c r="C831">
        <v>44</v>
      </c>
      <c r="D831" s="267" t="s">
        <v>143</v>
      </c>
      <c r="E831" s="3" t="s">
        <v>135</v>
      </c>
      <c r="F831" s="3" t="s">
        <v>135</v>
      </c>
      <c r="G831" s="3" t="s">
        <v>136</v>
      </c>
      <c r="H831">
        <v>15591.291614283055</v>
      </c>
      <c r="I831">
        <v>42882.650918848914</v>
      </c>
      <c r="J831">
        <v>2.7504232477804771</v>
      </c>
      <c r="K831">
        <v>10360.021200000001</v>
      </c>
      <c r="L831">
        <v>28815.164999999997</v>
      </c>
      <c r="M831">
        <v>2.7813808913827316</v>
      </c>
      <c r="N831">
        <v>0.66447485277674301</v>
      </c>
      <c r="O831">
        <v>0.67195391102405932</v>
      </c>
      <c r="P831">
        <v>1.0112555926173314</v>
      </c>
      <c r="Q831">
        <v>0.22862608290929151</v>
      </c>
      <c r="R831">
        <v>0.26539950646815863</v>
      </c>
      <c r="S831">
        <v>0.77137391709070857</v>
      </c>
      <c r="T831">
        <v>0.73460049353184143</v>
      </c>
      <c r="U831">
        <v>0.73258281081952248</v>
      </c>
      <c r="V831">
        <v>0.71997710983078944</v>
      </c>
    </row>
    <row r="832" spans="1:22" x14ac:dyDescent="0.25">
      <c r="A832" t="str">
        <f t="shared" si="14"/>
        <v>FinnországJogi tev.</v>
      </c>
      <c r="B832" t="s">
        <v>86</v>
      </c>
      <c r="C832">
        <v>45</v>
      </c>
      <c r="D832" s="267" t="s">
        <v>186</v>
      </c>
      <c r="E832" s="3" t="s">
        <v>1</v>
      </c>
      <c r="F832" s="3" t="s">
        <v>1</v>
      </c>
      <c r="G832" s="3" t="s">
        <v>136</v>
      </c>
      <c r="H832">
        <v>2033.7671503205211</v>
      </c>
      <c r="I832">
        <v>7313.3924052870389</v>
      </c>
      <c r="J832">
        <v>3.5959831508412603</v>
      </c>
      <c r="K832">
        <v>1063.9871999999998</v>
      </c>
      <c r="L832">
        <v>4001.442</v>
      </c>
      <c r="M832">
        <v>3.7607990020932589</v>
      </c>
      <c r="N832">
        <v>0.52316077572219399</v>
      </c>
      <c r="O832">
        <v>0.54713897166344516</v>
      </c>
      <c r="P832">
        <v>1.045833321330619</v>
      </c>
      <c r="Q832">
        <v>0.69455909715263331</v>
      </c>
      <c r="R832">
        <v>0.72354056095647445</v>
      </c>
      <c r="S832">
        <v>0.30544090284736658</v>
      </c>
      <c r="T832">
        <v>0.27645943904352566</v>
      </c>
      <c r="U832">
        <v>0.1464504674249959</v>
      </c>
      <c r="V832">
        <v>1.7471950872994E-2</v>
      </c>
    </row>
    <row r="833" spans="1:22" x14ac:dyDescent="0.25">
      <c r="A833" t="str">
        <f t="shared" si="14"/>
        <v>FinnországMérnöki tev.</v>
      </c>
      <c r="B833" t="s">
        <v>86</v>
      </c>
      <c r="C833">
        <v>46</v>
      </c>
      <c r="D833" s="267" t="s">
        <v>187</v>
      </c>
      <c r="E833" s="3" t="s">
        <v>1</v>
      </c>
      <c r="F833" s="3" t="s">
        <v>1</v>
      </c>
      <c r="G833" s="3" t="s">
        <v>136</v>
      </c>
      <c r="H833">
        <v>2493.7200155095002</v>
      </c>
      <c r="I833">
        <v>7366.5325578954771</v>
      </c>
      <c r="J833">
        <v>2.9540335370770952</v>
      </c>
      <c r="K833">
        <v>1529.4816000000003</v>
      </c>
      <c r="L833">
        <v>4079.8235000000004</v>
      </c>
      <c r="M833">
        <v>2.6674551037423395</v>
      </c>
      <c r="N833">
        <v>0.61333332951875386</v>
      </c>
      <c r="O833">
        <v>0.55383227698182513</v>
      </c>
      <c r="P833">
        <v>0.9029874137386017</v>
      </c>
      <c r="Q833">
        <v>0.68273935133774566</v>
      </c>
      <c r="R833">
        <v>0.75078237693717942</v>
      </c>
      <c r="S833">
        <v>0.31726064866225423</v>
      </c>
      <c r="T833">
        <v>0.2492176230628205</v>
      </c>
      <c r="U833">
        <v>0.1232049383110746</v>
      </c>
      <c r="V833">
        <v>0.10500046879056063</v>
      </c>
    </row>
    <row r="834" spans="1:22" x14ac:dyDescent="0.25">
      <c r="A834" t="str">
        <f t="shared" si="14"/>
        <v>FinnországK+F</v>
      </c>
      <c r="B834" t="s">
        <v>86</v>
      </c>
      <c r="C834">
        <v>47</v>
      </c>
      <c r="D834" s="267" t="s">
        <v>188</v>
      </c>
      <c r="E834" s="3" t="s">
        <v>1</v>
      </c>
      <c r="F834" s="3" t="s">
        <v>2289</v>
      </c>
      <c r="G834" s="3" t="s">
        <v>0</v>
      </c>
      <c r="H834">
        <v>1090.771608280472</v>
      </c>
      <c r="I834">
        <v>2873.5455025692836</v>
      </c>
      <c r="J834">
        <v>2.6344153815107405</v>
      </c>
      <c r="K834">
        <v>807.2263999999999</v>
      </c>
      <c r="L834">
        <v>2095.0445</v>
      </c>
      <c r="M834">
        <v>2.5953617225601149</v>
      </c>
      <c r="N834">
        <v>0.74005079878503433</v>
      </c>
      <c r="O834">
        <v>0.72907998085528369</v>
      </c>
      <c r="P834">
        <v>0.98517558801671212</v>
      </c>
      <c r="Q834">
        <v>0.61775309999236516</v>
      </c>
      <c r="R834">
        <v>0.18863041297606156</v>
      </c>
      <c r="S834">
        <v>0.38224690000763478</v>
      </c>
      <c r="T834">
        <v>0.81136958702393869</v>
      </c>
      <c r="U834">
        <v>0.22058706608704301</v>
      </c>
      <c r="V834">
        <v>9.1676165412789237E-2</v>
      </c>
    </row>
    <row r="835" spans="1:22" x14ac:dyDescent="0.25">
      <c r="A835" t="str">
        <f t="shared" si="14"/>
        <v>FinnországMarketing</v>
      </c>
      <c r="B835" t="s">
        <v>86</v>
      </c>
      <c r="C835">
        <v>48</v>
      </c>
      <c r="D835" s="267" t="s">
        <v>13</v>
      </c>
      <c r="E835" s="3" t="s">
        <v>1</v>
      </c>
      <c r="F835" s="3" t="s">
        <v>1</v>
      </c>
      <c r="G835" s="3" t="s">
        <v>136</v>
      </c>
      <c r="H835">
        <v>1274.5680066419513</v>
      </c>
      <c r="I835">
        <v>1647.3400015600323</v>
      </c>
      <c r="J835">
        <v>1.2924692860447731</v>
      </c>
      <c r="K835">
        <v>418.39080000000007</v>
      </c>
      <c r="L835">
        <v>793.11450000000002</v>
      </c>
      <c r="M835">
        <v>1.8956308312706682</v>
      </c>
      <c r="N835">
        <v>0.32826086785460434</v>
      </c>
      <c r="O835">
        <v>0.48145161244729073</v>
      </c>
      <c r="P835">
        <v>1.4666737939063108</v>
      </c>
      <c r="Q835">
        <v>0.82834721082095819</v>
      </c>
      <c r="R835">
        <v>0.95987720871425308</v>
      </c>
      <c r="S835">
        <v>0.17165278917904173</v>
      </c>
      <c r="T835">
        <v>4.0122791285746882E-2</v>
      </c>
      <c r="U835">
        <v>0.11690987934501917</v>
      </c>
      <c r="V835">
        <v>8.5997803486816959E-3</v>
      </c>
    </row>
    <row r="836" spans="1:22" x14ac:dyDescent="0.25">
      <c r="A836" t="str">
        <f t="shared" si="14"/>
        <v>FinnországEgyéb tudományos</v>
      </c>
      <c r="B836" t="s">
        <v>86</v>
      </c>
      <c r="C836">
        <v>49</v>
      </c>
      <c r="D836" s="267" t="s">
        <v>189</v>
      </c>
      <c r="E836" s="3" t="s">
        <v>1</v>
      </c>
      <c r="F836" s="3" t="s">
        <v>1</v>
      </c>
      <c r="G836" s="3" t="s">
        <v>136</v>
      </c>
      <c r="H836">
        <v>692.70000518373411</v>
      </c>
      <c r="I836">
        <v>1917.0255103448667</v>
      </c>
      <c r="J836">
        <v>2.7674685953501448</v>
      </c>
      <c r="K836">
        <v>296.4756000000001</v>
      </c>
      <c r="L836">
        <v>860.86799999999982</v>
      </c>
      <c r="M836">
        <v>2.9036723426818245</v>
      </c>
      <c r="N836">
        <v>0.42799999679711553</v>
      </c>
      <c r="O836">
        <v>0.44906444664115736</v>
      </c>
      <c r="P836">
        <v>1.0492160046768106</v>
      </c>
      <c r="Q836">
        <v>0.74614683385775149</v>
      </c>
      <c r="R836">
        <v>0.8351937217834754</v>
      </c>
      <c r="S836">
        <v>0.25385316614224862</v>
      </c>
      <c r="T836">
        <v>0.16480627821652458</v>
      </c>
      <c r="U836">
        <v>0.18202074267507737</v>
      </c>
      <c r="V836">
        <v>0.12370976095924267</v>
      </c>
    </row>
    <row r="837" spans="1:22" x14ac:dyDescent="0.25">
      <c r="A837" t="str">
        <f t="shared" si="14"/>
        <v>FinnországAminisztratív</v>
      </c>
      <c r="B837" t="s">
        <v>86</v>
      </c>
      <c r="C837">
        <v>50</v>
      </c>
      <c r="D837" s="267" t="s">
        <v>190</v>
      </c>
      <c r="E837" s="3" t="s">
        <v>1</v>
      </c>
      <c r="F837" s="3" t="s">
        <v>1</v>
      </c>
      <c r="G837" s="3" t="s">
        <v>136</v>
      </c>
      <c r="H837">
        <v>3263.0788170810592</v>
      </c>
      <c r="I837">
        <v>13667.608026523652</v>
      </c>
      <c r="J837">
        <v>4.1885620276710993</v>
      </c>
      <c r="K837">
        <v>1994.0523999999996</v>
      </c>
      <c r="L837">
        <v>7807.5944999999983</v>
      </c>
      <c r="M837">
        <v>3.9154409884113375</v>
      </c>
      <c r="N837">
        <v>0.611095383158336</v>
      </c>
      <c r="O837">
        <v>0.571248054878982</v>
      </c>
      <c r="P837">
        <v>0.93479360280319856</v>
      </c>
      <c r="Q837">
        <v>0.71241126805411314</v>
      </c>
      <c r="R837">
        <v>0.65553372721208791</v>
      </c>
      <c r="S837">
        <v>0.28758873194588702</v>
      </c>
      <c r="T837">
        <v>0.34446627278791209</v>
      </c>
      <c r="U837">
        <v>0.20438745489280161</v>
      </c>
      <c r="V837">
        <v>0.15521870044306602</v>
      </c>
    </row>
    <row r="838" spans="1:22" x14ac:dyDescent="0.25">
      <c r="A838" t="str">
        <f t="shared" si="14"/>
        <v>FinnországKözigazgatás és védelem</v>
      </c>
      <c r="B838" t="s">
        <v>86</v>
      </c>
      <c r="C838">
        <v>51</v>
      </c>
      <c r="D838" s="267" t="s">
        <v>201</v>
      </c>
      <c r="E838" s="3" t="s">
        <v>135</v>
      </c>
      <c r="F838" s="3" t="s">
        <v>135</v>
      </c>
      <c r="G838" s="3" t="s">
        <v>136</v>
      </c>
      <c r="H838">
        <v>10338.778425793673</v>
      </c>
      <c r="I838">
        <v>26822.414900951262</v>
      </c>
      <c r="J838">
        <v>2.5943504925140317</v>
      </c>
      <c r="K838">
        <v>6554.7891999999993</v>
      </c>
      <c r="L838">
        <v>14849.973</v>
      </c>
      <c r="M838">
        <v>2.2655149611828862</v>
      </c>
      <c r="N838">
        <v>0.63400035575255209</v>
      </c>
      <c r="O838">
        <v>0.55364041809200937</v>
      </c>
      <c r="P838">
        <v>0.87324938080648817</v>
      </c>
      <c r="Q838">
        <v>0.20900529068985393</v>
      </c>
      <c r="R838">
        <v>0.20582915504699995</v>
      </c>
      <c r="S838">
        <v>0.79099470931014626</v>
      </c>
      <c r="T838">
        <v>0.79417084495299994</v>
      </c>
      <c r="U838">
        <v>0.75891331333834589</v>
      </c>
      <c r="V838">
        <v>0.77511502735023652</v>
      </c>
    </row>
    <row r="839" spans="1:22" x14ac:dyDescent="0.25">
      <c r="A839" t="str">
        <f t="shared" si="14"/>
        <v>FinnországOktatás</v>
      </c>
      <c r="B839" t="s">
        <v>86</v>
      </c>
      <c r="C839">
        <v>52</v>
      </c>
      <c r="D839" s="267" t="s">
        <v>144</v>
      </c>
      <c r="E839" s="3" t="s">
        <v>135</v>
      </c>
      <c r="F839" s="3" t="s">
        <v>135</v>
      </c>
      <c r="G839" s="3" t="s">
        <v>136</v>
      </c>
      <c r="H839">
        <v>7605.8460477850285</v>
      </c>
      <c r="I839">
        <v>18649.483022910747</v>
      </c>
      <c r="J839">
        <v>2.4519932306994092</v>
      </c>
      <c r="K839">
        <v>5533.2875999999997</v>
      </c>
      <c r="L839">
        <v>13536.086500000001</v>
      </c>
      <c r="M839">
        <v>2.4463009115954866</v>
      </c>
      <c r="N839">
        <v>0.72750454916339014</v>
      </c>
      <c r="O839">
        <v>0.72581564236236595</v>
      </c>
      <c r="P839">
        <v>0.99767849314074208</v>
      </c>
      <c r="Q839">
        <v>8.5331527214359382E-2</v>
      </c>
      <c r="R839">
        <v>8.7208265942312332E-2</v>
      </c>
      <c r="S839">
        <v>0.91466847278564056</v>
      </c>
      <c r="T839">
        <v>0.91279173405768754</v>
      </c>
      <c r="U839">
        <v>0.90728671035104458</v>
      </c>
      <c r="V839">
        <v>0.82379805875725121</v>
      </c>
    </row>
    <row r="840" spans="1:22" x14ac:dyDescent="0.25">
      <c r="A840" t="str">
        <f t="shared" si="14"/>
        <v>FinnországEgészségügy</v>
      </c>
      <c r="B840" t="s">
        <v>86</v>
      </c>
      <c r="C840">
        <v>53</v>
      </c>
      <c r="D840" s="267" t="s">
        <v>191</v>
      </c>
      <c r="E840" s="3" t="s">
        <v>135</v>
      </c>
      <c r="F840" s="3" t="s">
        <v>135</v>
      </c>
      <c r="G840" s="3" t="s">
        <v>136</v>
      </c>
      <c r="H840">
        <v>11317.794452477361</v>
      </c>
      <c r="I840">
        <v>37811.767072492461</v>
      </c>
      <c r="J840">
        <v>3.3409130401918383</v>
      </c>
      <c r="K840">
        <v>8109.2079999999987</v>
      </c>
      <c r="L840">
        <v>23478.580499999996</v>
      </c>
      <c r="M840">
        <v>2.8952988380616209</v>
      </c>
      <c r="N840">
        <v>0.71650073113184765</v>
      </c>
      <c r="O840">
        <v>0.62093317286618799</v>
      </c>
      <c r="P840">
        <v>0.8666190359433511</v>
      </c>
      <c r="Q840">
        <v>6.1935774693162922E-2</v>
      </c>
      <c r="R840">
        <v>0.10304364681626255</v>
      </c>
      <c r="S840">
        <v>0.93806422530683709</v>
      </c>
      <c r="T840">
        <v>0.89695635318373768</v>
      </c>
      <c r="U840">
        <v>0.93450862196320306</v>
      </c>
      <c r="V840">
        <v>0.89462269256263971</v>
      </c>
    </row>
    <row r="841" spans="1:22" x14ac:dyDescent="0.25">
      <c r="A841" t="str">
        <f t="shared" si="14"/>
        <v>FinnországEgyéb szolgáltatás</v>
      </c>
      <c r="B841" t="s">
        <v>86</v>
      </c>
      <c r="C841">
        <v>54</v>
      </c>
      <c r="D841" s="267" t="s">
        <v>192</v>
      </c>
      <c r="E841" s="3" t="s">
        <v>135</v>
      </c>
      <c r="F841" s="3" t="s">
        <v>135</v>
      </c>
      <c r="G841" s="3" t="s">
        <v>136</v>
      </c>
      <c r="H841">
        <v>4963.4264316753097</v>
      </c>
      <c r="I841">
        <v>14242.84856033554</v>
      </c>
      <c r="J841">
        <v>2.8695597197616043</v>
      </c>
      <c r="K841">
        <v>2647.0375999999997</v>
      </c>
      <c r="L841">
        <v>7074.2625000000007</v>
      </c>
      <c r="M841">
        <v>2.6725205943428993</v>
      </c>
      <c r="N841">
        <v>0.53330851911237909</v>
      </c>
      <c r="O841">
        <v>0.49668873961778204</v>
      </c>
      <c r="P841">
        <v>0.93133471868113826</v>
      </c>
      <c r="Q841">
        <v>0.1862979046564861</v>
      </c>
      <c r="R841">
        <v>0.15711459710267667</v>
      </c>
      <c r="S841">
        <v>0.81370209534351401</v>
      </c>
      <c r="T841">
        <v>0.84288540289732339</v>
      </c>
      <c r="U841">
        <v>0.76634101652966924</v>
      </c>
      <c r="V841">
        <v>0.82750000598231632</v>
      </c>
    </row>
    <row r="842" spans="1:22" x14ac:dyDescent="0.25">
      <c r="A842" t="str">
        <f t="shared" si="14"/>
        <v>FinnországHáztartási</v>
      </c>
      <c r="B842" t="s">
        <v>86</v>
      </c>
      <c r="C842">
        <v>55</v>
      </c>
      <c r="D842" s="267" t="s">
        <v>193</v>
      </c>
      <c r="E842" s="3" t="s">
        <v>135</v>
      </c>
      <c r="F842" s="3" t="s">
        <v>135</v>
      </c>
      <c r="G842" s="3" t="s">
        <v>136</v>
      </c>
      <c r="H842">
        <v>51.797999999999995</v>
      </c>
      <c r="I842">
        <v>273.34249999999997</v>
      </c>
      <c r="J842">
        <v>5.2770859878759797</v>
      </c>
      <c r="K842">
        <v>50.797999999999995</v>
      </c>
      <c r="L842">
        <v>272.34249999999997</v>
      </c>
      <c r="M842">
        <v>5.3612839088153077</v>
      </c>
      <c r="N842">
        <v>0.98069423529866018</v>
      </c>
      <c r="O842">
        <v>0.99634158610534407</v>
      </c>
      <c r="P842">
        <v>1.0159553816505495</v>
      </c>
      <c r="Q842">
        <v>2.0305950410516384E-2</v>
      </c>
      <c r="R842">
        <v>4.0380894462524229E-3</v>
      </c>
      <c r="S842">
        <v>0.97969404958948358</v>
      </c>
      <c r="T842">
        <v>0.9959619105537475</v>
      </c>
      <c r="U842">
        <v>0.97967895714252873</v>
      </c>
      <c r="V842">
        <v>0.99590057689268474</v>
      </c>
    </row>
    <row r="843" spans="1:22" x14ac:dyDescent="0.25">
      <c r="A843" t="str">
        <f t="shared" si="14"/>
        <v>FinnországTerületen kívüli</v>
      </c>
      <c r="B843" t="s">
        <v>86</v>
      </c>
      <c r="C843">
        <v>56</v>
      </c>
      <c r="D843" s="267" t="s">
        <v>194</v>
      </c>
      <c r="E843" s="3">
        <v>0</v>
      </c>
      <c r="F843" s="3">
        <v>0</v>
      </c>
      <c r="G843" s="3" t="s">
        <v>136</v>
      </c>
      <c r="H843">
        <v>2</v>
      </c>
      <c r="I843">
        <v>2</v>
      </c>
      <c r="J843">
        <v>1</v>
      </c>
      <c r="K843">
        <v>1</v>
      </c>
      <c r="L843">
        <v>1</v>
      </c>
      <c r="M843">
        <v>1</v>
      </c>
      <c r="N843">
        <v>0.5</v>
      </c>
      <c r="O843">
        <v>0.5</v>
      </c>
      <c r="P843">
        <v>1</v>
      </c>
      <c r="Q843">
        <v>1</v>
      </c>
      <c r="R843">
        <v>1</v>
      </c>
      <c r="S843">
        <v>0</v>
      </c>
      <c r="T843">
        <v>0</v>
      </c>
      <c r="U843">
        <v>0</v>
      </c>
      <c r="V843">
        <v>0</v>
      </c>
    </row>
    <row r="844" spans="1:22" x14ac:dyDescent="0.25">
      <c r="A844" t="str">
        <f>CONCATENATE(B844,D844)</f>
        <v>FranciaországNövényterm.</v>
      </c>
      <c r="B844" t="s">
        <v>87</v>
      </c>
      <c r="C844">
        <v>1</v>
      </c>
      <c r="D844" s="267" t="s">
        <v>147</v>
      </c>
      <c r="E844" s="3" t="s">
        <v>1</v>
      </c>
      <c r="F844" s="3" t="s">
        <v>1</v>
      </c>
      <c r="G844" s="3" t="s">
        <v>136</v>
      </c>
      <c r="H844">
        <v>60949.287514177428</v>
      </c>
      <c r="I844">
        <v>105251.12158344709</v>
      </c>
      <c r="J844">
        <v>1.7268638547901747</v>
      </c>
      <c r="K844">
        <v>26288.426799999983</v>
      </c>
      <c r="L844">
        <v>38431.060650936219</v>
      </c>
      <c r="M844">
        <v>1.4619003618328443</v>
      </c>
      <c r="N844">
        <v>0.43131639223649704</v>
      </c>
      <c r="O844">
        <v>0.36513682773885325</v>
      </c>
      <c r="P844">
        <v>0.84656376226629348</v>
      </c>
      <c r="Q844">
        <v>0.62760346679576107</v>
      </c>
      <c r="R844">
        <v>0.60573006980938948</v>
      </c>
      <c r="S844">
        <v>0.37239653320423899</v>
      </c>
      <c r="T844">
        <v>0.39426993019061052</v>
      </c>
      <c r="U844">
        <v>0.22724122098782859</v>
      </c>
      <c r="V844">
        <v>0.17752816934594359</v>
      </c>
    </row>
    <row r="845" spans="1:22" x14ac:dyDescent="0.25">
      <c r="A845" t="str">
        <f t="shared" ref="A845:A899" si="15">CONCATENATE(B845,D845)</f>
        <v>FranciaországErdőgazd.</v>
      </c>
      <c r="B845" t="s">
        <v>87</v>
      </c>
      <c r="C845">
        <v>2</v>
      </c>
      <c r="D845" s="267" t="s">
        <v>148</v>
      </c>
      <c r="E845" s="3" t="s">
        <v>2289</v>
      </c>
      <c r="F845" s="3" t="s">
        <v>2289</v>
      </c>
      <c r="G845" s="3" t="s">
        <v>136</v>
      </c>
      <c r="H845">
        <v>3683.3167799758612</v>
      </c>
      <c r="I845">
        <v>6705.7018434001075</v>
      </c>
      <c r="J845">
        <v>1.820560718495696</v>
      </c>
      <c r="K845">
        <v>1848.1236000000008</v>
      </c>
      <c r="L845">
        <v>3121.2120972784405</v>
      </c>
      <c r="M845">
        <v>1.688854629245814</v>
      </c>
      <c r="N845">
        <v>0.50175526852515595</v>
      </c>
      <c r="O845">
        <v>0.46545643844132484</v>
      </c>
      <c r="P845">
        <v>0.92765630505380281</v>
      </c>
      <c r="Q845">
        <v>0.54672218526695104</v>
      </c>
      <c r="R845">
        <v>0.52292076130543219</v>
      </c>
      <c r="S845">
        <v>0.45327781473304879</v>
      </c>
      <c r="T845">
        <v>0.47707923869456792</v>
      </c>
      <c r="U845">
        <v>0.10756947904396726</v>
      </c>
      <c r="V845">
        <v>0.20095593012092672</v>
      </c>
    </row>
    <row r="846" spans="1:22" x14ac:dyDescent="0.25">
      <c r="A846" t="str">
        <f t="shared" si="15"/>
        <v>FranciaországHalászat</v>
      </c>
      <c r="B846" t="s">
        <v>87</v>
      </c>
      <c r="C846">
        <v>3</v>
      </c>
      <c r="D846" s="267" t="s">
        <v>149</v>
      </c>
      <c r="E846" s="3" t="s">
        <v>2289</v>
      </c>
      <c r="F846" s="3" t="s">
        <v>1</v>
      </c>
      <c r="G846" s="3" t="s">
        <v>0</v>
      </c>
      <c r="H846">
        <v>1849.9707832202585</v>
      </c>
      <c r="I846">
        <v>3047.4374167516771</v>
      </c>
      <c r="J846">
        <v>1.6472894839165941</v>
      </c>
      <c r="K846">
        <v>712.09559999999976</v>
      </c>
      <c r="L846">
        <v>959.7272517853022</v>
      </c>
      <c r="M846">
        <v>1.3477505713914011</v>
      </c>
      <c r="N846">
        <v>0.38492261956723955</v>
      </c>
      <c r="O846">
        <v>0.3149292735298545</v>
      </c>
      <c r="P846">
        <v>0.81816255403208804</v>
      </c>
      <c r="Q846">
        <v>0.49853874446736052</v>
      </c>
      <c r="R846">
        <v>0.63936049501097358</v>
      </c>
      <c r="S846">
        <v>0.50146125553263954</v>
      </c>
      <c r="T846">
        <v>0.36063950498902642</v>
      </c>
      <c r="U846">
        <v>0.36259165710952895</v>
      </c>
      <c r="V846">
        <v>0.22452920419155745</v>
      </c>
    </row>
    <row r="847" spans="1:22" x14ac:dyDescent="0.25">
      <c r="A847" t="str">
        <f t="shared" si="15"/>
        <v>FranciaországBányászat</v>
      </c>
      <c r="B847" t="s">
        <v>87</v>
      </c>
      <c r="C847">
        <v>4</v>
      </c>
      <c r="D847" s="267" t="s">
        <v>150</v>
      </c>
      <c r="E847" s="3" t="s">
        <v>1</v>
      </c>
      <c r="F847" s="3" t="s">
        <v>1</v>
      </c>
      <c r="G847" s="3" t="s">
        <v>136</v>
      </c>
      <c r="H847">
        <v>4421.2732088749053</v>
      </c>
      <c r="I847">
        <v>7223.0545725230604</v>
      </c>
      <c r="J847">
        <v>1.6337046437266276</v>
      </c>
      <c r="K847">
        <v>1850.894399999999</v>
      </c>
      <c r="L847">
        <v>3094.0765000000015</v>
      </c>
      <c r="M847">
        <v>1.6716656012358151</v>
      </c>
      <c r="N847">
        <v>0.41863379903432879</v>
      </c>
      <c r="O847">
        <v>0.42836122431776397</v>
      </c>
      <c r="P847">
        <v>1.0232361202221933</v>
      </c>
      <c r="Q847">
        <v>0.94455845077763467</v>
      </c>
      <c r="R847">
        <v>0.90993622964058873</v>
      </c>
      <c r="S847">
        <v>5.5441549222365258E-2</v>
      </c>
      <c r="T847">
        <v>9.0063770359411294E-2</v>
      </c>
      <c r="U847">
        <v>1.7895457299281301E-3</v>
      </c>
      <c r="V847">
        <v>4.5705016452798298E-3</v>
      </c>
    </row>
    <row r="848" spans="1:22" x14ac:dyDescent="0.25">
      <c r="A848" t="str">
        <f t="shared" si="15"/>
        <v>FranciaországÉlelmiszergy.</v>
      </c>
      <c r="B848" t="s">
        <v>87</v>
      </c>
      <c r="C848">
        <v>5</v>
      </c>
      <c r="D848" s="267" t="s">
        <v>151</v>
      </c>
      <c r="E848" s="3" t="s">
        <v>2289</v>
      </c>
      <c r="F848" s="3" t="s">
        <v>2289</v>
      </c>
      <c r="G848" s="3" t="s">
        <v>136</v>
      </c>
      <c r="H848">
        <v>112323.61414732531</v>
      </c>
      <c r="I848">
        <v>206128.73393109263</v>
      </c>
      <c r="J848">
        <v>1.8351326699720607</v>
      </c>
      <c r="K848">
        <v>33532.221600000012</v>
      </c>
      <c r="L848">
        <v>56463.906999999956</v>
      </c>
      <c r="M848">
        <v>1.6838701495399857</v>
      </c>
      <c r="N848">
        <v>0.29853225303112713</v>
      </c>
      <c r="O848">
        <v>0.27392545388104617</v>
      </c>
      <c r="P848">
        <v>0.91757406812752229</v>
      </c>
      <c r="Q848">
        <v>0.34396898183934665</v>
      </c>
      <c r="R848">
        <v>0.34684115712061919</v>
      </c>
      <c r="S848">
        <v>0.65603101816065323</v>
      </c>
      <c r="T848">
        <v>0.65315884287938086</v>
      </c>
      <c r="U848">
        <v>0.49573132477898618</v>
      </c>
      <c r="V848">
        <v>0.47847555354648275</v>
      </c>
    </row>
    <row r="849" spans="1:22" x14ac:dyDescent="0.25">
      <c r="A849" t="str">
        <f t="shared" si="15"/>
        <v>FranciaországTextilgy.</v>
      </c>
      <c r="B849" t="s">
        <v>87</v>
      </c>
      <c r="C849">
        <v>6</v>
      </c>
      <c r="D849" s="267" t="s">
        <v>152</v>
      </c>
      <c r="E849" s="3" t="s">
        <v>2289</v>
      </c>
      <c r="F849" s="3" t="s">
        <v>2289</v>
      </c>
      <c r="G849" s="3" t="s">
        <v>136</v>
      </c>
      <c r="H849">
        <v>26208.073640947405</v>
      </c>
      <c r="I849">
        <v>21631.965498726091</v>
      </c>
      <c r="J849">
        <v>0.82539318971266862</v>
      </c>
      <c r="K849">
        <v>6878.0492000000058</v>
      </c>
      <c r="L849">
        <v>6871.002000000005</v>
      </c>
      <c r="M849">
        <v>0.99897540715469135</v>
      </c>
      <c r="N849">
        <v>0.26244008980704958</v>
      </c>
      <c r="O849">
        <v>0.31763188603479603</v>
      </c>
      <c r="P849">
        <v>1.2103024590043556</v>
      </c>
      <c r="Q849">
        <v>0.34195833754990257</v>
      </c>
      <c r="R849">
        <v>0.29210359168508881</v>
      </c>
      <c r="S849">
        <v>0.65804166245009732</v>
      </c>
      <c r="T849">
        <v>0.70789640831491107</v>
      </c>
      <c r="U849">
        <v>0.35827762365754262</v>
      </c>
      <c r="V849">
        <v>0.32115091817972696</v>
      </c>
    </row>
    <row r="850" spans="1:22" x14ac:dyDescent="0.25">
      <c r="A850" t="str">
        <f t="shared" si="15"/>
        <v>FranciaországFafeldolg.</v>
      </c>
      <c r="B850" t="s">
        <v>87</v>
      </c>
      <c r="C850">
        <v>7</v>
      </c>
      <c r="D850" s="267" t="s">
        <v>153</v>
      </c>
      <c r="E850" s="3" t="s">
        <v>1</v>
      </c>
      <c r="F850" s="3" t="s">
        <v>1</v>
      </c>
      <c r="G850" s="3" t="s">
        <v>136</v>
      </c>
      <c r="H850">
        <v>9197.2087701805485</v>
      </c>
      <c r="I850">
        <v>13723.10801681761</v>
      </c>
      <c r="J850">
        <v>1.4920948691858622</v>
      </c>
      <c r="K850">
        <v>2833.6048000000005</v>
      </c>
      <c r="L850">
        <v>3916.6392208558677</v>
      </c>
      <c r="M850">
        <v>1.3822108223616318</v>
      </c>
      <c r="N850">
        <v>0.30809399577697905</v>
      </c>
      <c r="O850">
        <v>0.28540467771994821</v>
      </c>
      <c r="P850">
        <v>0.92635585773162865</v>
      </c>
      <c r="Q850">
        <v>0.78531033046383514</v>
      </c>
      <c r="R850">
        <v>0.82430237251299276</v>
      </c>
      <c r="S850">
        <v>0.21468966953616481</v>
      </c>
      <c r="T850">
        <v>0.17569762748700721</v>
      </c>
      <c r="U850">
        <v>7.3873273413049528E-2</v>
      </c>
      <c r="V850">
        <v>6.468161932884095E-2</v>
      </c>
    </row>
    <row r="851" spans="1:22" x14ac:dyDescent="0.25">
      <c r="A851" t="str">
        <f t="shared" si="15"/>
        <v>FranciaországPapírgy.</v>
      </c>
      <c r="B851" t="s">
        <v>87</v>
      </c>
      <c r="C851">
        <v>8</v>
      </c>
      <c r="D851" s="267" t="s">
        <v>154</v>
      </c>
      <c r="E851" s="3" t="s">
        <v>1</v>
      </c>
      <c r="F851" s="3" t="s">
        <v>1</v>
      </c>
      <c r="G851" s="3" t="s">
        <v>136</v>
      </c>
      <c r="H851">
        <v>18038.83162710151</v>
      </c>
      <c r="I851">
        <v>21700.323714351744</v>
      </c>
      <c r="J851">
        <v>1.2029783393370785</v>
      </c>
      <c r="K851">
        <v>5165.6947999999993</v>
      </c>
      <c r="L851">
        <v>5704.7857762024987</v>
      </c>
      <c r="M851">
        <v>1.1043598193610857</v>
      </c>
      <c r="N851">
        <v>0.28636526504516335</v>
      </c>
      <c r="O851">
        <v>0.26288943203319942</v>
      </c>
      <c r="P851">
        <v>0.91802136684328139</v>
      </c>
      <c r="Q851">
        <v>0.66224893200538315</v>
      </c>
      <c r="R851">
        <v>0.63215697132572768</v>
      </c>
      <c r="S851">
        <v>0.33775106799461679</v>
      </c>
      <c r="T851">
        <v>0.36784302867427232</v>
      </c>
      <c r="U851">
        <v>0.1118735454902489</v>
      </c>
      <c r="V851">
        <v>0.13149978081047875</v>
      </c>
    </row>
    <row r="852" spans="1:22" x14ac:dyDescent="0.25">
      <c r="A852" t="str">
        <f t="shared" si="15"/>
        <v>FranciaországNyomdai tev.</v>
      </c>
      <c r="B852" t="s">
        <v>87</v>
      </c>
      <c r="C852">
        <v>9</v>
      </c>
      <c r="D852" s="267" t="s">
        <v>155</v>
      </c>
      <c r="E852" s="3" t="s">
        <v>1</v>
      </c>
      <c r="F852" s="3" t="s">
        <v>1</v>
      </c>
      <c r="G852" s="3" t="s">
        <v>136</v>
      </c>
      <c r="H852">
        <v>11557.930424268794</v>
      </c>
      <c r="I852">
        <v>12673.544416525572</v>
      </c>
      <c r="J852">
        <v>1.0965236812564874</v>
      </c>
      <c r="K852">
        <v>4996.6759999999977</v>
      </c>
      <c r="L852">
        <v>5317.9079712910661</v>
      </c>
      <c r="M852">
        <v>1.0642891336742804</v>
      </c>
      <c r="N852">
        <v>0.43231580538919101</v>
      </c>
      <c r="O852">
        <v>0.41960700152333236</v>
      </c>
      <c r="P852">
        <v>0.97060296267813384</v>
      </c>
      <c r="Q852">
        <v>0.97470774162652396</v>
      </c>
      <c r="R852">
        <v>0.97643699015946051</v>
      </c>
      <c r="S852">
        <v>2.5292258373476092E-2</v>
      </c>
      <c r="T852">
        <v>2.3563009840539502E-2</v>
      </c>
      <c r="U852">
        <v>1.1279820858621153E-2</v>
      </c>
      <c r="V852">
        <v>1.3807497286428133E-2</v>
      </c>
    </row>
    <row r="853" spans="1:22" x14ac:dyDescent="0.25">
      <c r="A853" t="str">
        <f t="shared" si="15"/>
        <v>FranciaországKokszgy.</v>
      </c>
      <c r="B853" t="s">
        <v>87</v>
      </c>
      <c r="C853">
        <v>10</v>
      </c>
      <c r="D853" s="267" t="s">
        <v>156</v>
      </c>
      <c r="E853" s="3" t="s">
        <v>2289</v>
      </c>
      <c r="F853" s="3" t="s">
        <v>2289</v>
      </c>
      <c r="G853" s="3" t="s">
        <v>136</v>
      </c>
      <c r="H853">
        <v>33267.149443295515</v>
      </c>
      <c r="I853">
        <v>64264.855552052722</v>
      </c>
      <c r="J853">
        <v>1.9317812504973828</v>
      </c>
      <c r="K853">
        <v>1817.6447999999998</v>
      </c>
      <c r="L853">
        <v>1319.2004999999999</v>
      </c>
      <c r="M853">
        <v>0.7257746397976107</v>
      </c>
      <c r="N853">
        <v>5.4637828320644358E-2</v>
      </c>
      <c r="O853">
        <v>2.0527557226538613E-2</v>
      </c>
      <c r="P853">
        <v>0.37570229010698947</v>
      </c>
      <c r="Q853">
        <v>0.45399220807263169</v>
      </c>
      <c r="R853">
        <v>0.51647684089394441</v>
      </c>
      <c r="S853">
        <v>0.54600779192736826</v>
      </c>
      <c r="T853">
        <v>0.48352315910605564</v>
      </c>
      <c r="U853">
        <v>0.35029360034347895</v>
      </c>
      <c r="V853">
        <v>0.3251826600221509</v>
      </c>
    </row>
    <row r="854" spans="1:22" x14ac:dyDescent="0.25">
      <c r="A854" t="str">
        <f t="shared" si="15"/>
        <v>FranciaországVegyi a. gy.</v>
      </c>
      <c r="B854" t="s">
        <v>87</v>
      </c>
      <c r="C854">
        <v>11</v>
      </c>
      <c r="D854" s="267" t="s">
        <v>157</v>
      </c>
      <c r="E854" s="3" t="s">
        <v>2289</v>
      </c>
      <c r="F854" s="3" t="s">
        <v>2289</v>
      </c>
      <c r="G854" s="3" t="s">
        <v>136</v>
      </c>
      <c r="H854">
        <v>50738.889157393773</v>
      </c>
      <c r="I854">
        <v>89513.001526904089</v>
      </c>
      <c r="J854">
        <v>1.7641892247430111</v>
      </c>
      <c r="K854">
        <v>13166.841599999992</v>
      </c>
      <c r="L854">
        <v>21099.237000000019</v>
      </c>
      <c r="M854">
        <v>1.602452405898164</v>
      </c>
      <c r="N854">
        <v>0.25950196818767551</v>
      </c>
      <c r="O854">
        <v>0.23571142336969247</v>
      </c>
      <c r="P854">
        <v>0.90832229526375929</v>
      </c>
      <c r="Q854">
        <v>0.54565816181389926</v>
      </c>
      <c r="R854">
        <v>0.51804181068891608</v>
      </c>
      <c r="S854">
        <v>0.45434183818610074</v>
      </c>
      <c r="T854">
        <v>0.48195818931108403</v>
      </c>
      <c r="U854">
        <v>9.2295526900383382E-2</v>
      </c>
      <c r="V854">
        <v>6.0768644079683007E-2</v>
      </c>
    </row>
    <row r="855" spans="1:22" x14ac:dyDescent="0.25">
      <c r="A855" t="str">
        <f t="shared" si="15"/>
        <v>FranciaországGyógyszergy.</v>
      </c>
      <c r="B855" t="s">
        <v>87</v>
      </c>
      <c r="C855">
        <v>12</v>
      </c>
      <c r="D855" s="267" t="s">
        <v>158</v>
      </c>
      <c r="E855" s="3" t="s">
        <v>2289</v>
      </c>
      <c r="F855" s="3" t="s">
        <v>2289</v>
      </c>
      <c r="G855" s="3" t="s">
        <v>136</v>
      </c>
      <c r="H855">
        <v>17794.077730876699</v>
      </c>
      <c r="I855">
        <v>32969.384504706926</v>
      </c>
      <c r="J855">
        <v>1.8528290706237436</v>
      </c>
      <c r="K855">
        <v>9287.7215999999953</v>
      </c>
      <c r="L855">
        <v>16582.337000000003</v>
      </c>
      <c r="M855">
        <v>1.7854041835190249</v>
      </c>
      <c r="N855">
        <v>0.52195577317748387</v>
      </c>
      <c r="O855">
        <v>0.50296167942208925</v>
      </c>
      <c r="P855">
        <v>0.96360976402317533</v>
      </c>
      <c r="Q855">
        <v>0.20371695086181446</v>
      </c>
      <c r="R855">
        <v>0.19473221933830945</v>
      </c>
      <c r="S855">
        <v>0.79628304913818571</v>
      </c>
      <c r="T855">
        <v>0.80526778066169058</v>
      </c>
      <c r="U855">
        <v>0.46616655557346331</v>
      </c>
      <c r="V855">
        <v>0.33464831498675235</v>
      </c>
    </row>
    <row r="856" spans="1:22" x14ac:dyDescent="0.25">
      <c r="A856" t="str">
        <f t="shared" si="15"/>
        <v>FranciaországGumigy.</v>
      </c>
      <c r="B856" t="s">
        <v>87</v>
      </c>
      <c r="C856">
        <v>13</v>
      </c>
      <c r="D856" s="267" t="s">
        <v>159</v>
      </c>
      <c r="E856" s="3" t="s">
        <v>1</v>
      </c>
      <c r="F856" s="3" t="s">
        <v>1</v>
      </c>
      <c r="G856" s="3" t="s">
        <v>136</v>
      </c>
      <c r="H856">
        <v>25874.653784193739</v>
      </c>
      <c r="I856">
        <v>40401.512966389957</v>
      </c>
      <c r="J856">
        <v>1.5614320215975357</v>
      </c>
      <c r="K856">
        <v>10875.389999999994</v>
      </c>
      <c r="L856">
        <v>15013.783679947488</v>
      </c>
      <c r="M856">
        <v>1.3805283010492033</v>
      </c>
      <c r="N856">
        <v>0.42031055142633572</v>
      </c>
      <c r="O856">
        <v>0.37161439207579833</v>
      </c>
      <c r="P856">
        <v>0.88414242948390043</v>
      </c>
      <c r="Q856">
        <v>0.70885993867717645</v>
      </c>
      <c r="R856">
        <v>0.68706038048445017</v>
      </c>
      <c r="S856">
        <v>0.29114006132282366</v>
      </c>
      <c r="T856">
        <v>0.31293961951554994</v>
      </c>
      <c r="U856">
        <v>6.2958396132600819E-2</v>
      </c>
      <c r="V856">
        <v>6.3764224563328045E-2</v>
      </c>
    </row>
    <row r="857" spans="1:22" x14ac:dyDescent="0.25">
      <c r="A857" t="str">
        <f t="shared" si="15"/>
        <v>FranciaországNemfémgy.</v>
      </c>
      <c r="B857" t="s">
        <v>87</v>
      </c>
      <c r="C857">
        <v>14</v>
      </c>
      <c r="D857" s="267" t="s">
        <v>160</v>
      </c>
      <c r="E857" s="3" t="s">
        <v>1</v>
      </c>
      <c r="F857" s="3" t="s">
        <v>1</v>
      </c>
      <c r="G857" s="3" t="s">
        <v>136</v>
      </c>
      <c r="H857">
        <v>19920.204785073725</v>
      </c>
      <c r="I857">
        <v>31782.007146240976</v>
      </c>
      <c r="J857">
        <v>1.5954658844699898</v>
      </c>
      <c r="K857">
        <v>7125.5739999999996</v>
      </c>
      <c r="L857">
        <v>10129.285208316651</v>
      </c>
      <c r="M857">
        <v>1.4215395431044084</v>
      </c>
      <c r="N857">
        <v>0.35770586080215477</v>
      </c>
      <c r="O857">
        <v>0.3187113124010072</v>
      </c>
      <c r="P857">
        <v>0.89098711350800242</v>
      </c>
      <c r="Q857">
        <v>0.77640242670336646</v>
      </c>
      <c r="R857">
        <v>0.80558184993647219</v>
      </c>
      <c r="S857">
        <v>0.22359757329663352</v>
      </c>
      <c r="T857">
        <v>0.19441815006352781</v>
      </c>
      <c r="U857">
        <v>6.3712581828241868E-2</v>
      </c>
      <c r="V857">
        <v>6.7721916857035214E-2</v>
      </c>
    </row>
    <row r="858" spans="1:22" x14ac:dyDescent="0.25">
      <c r="A858" t="str">
        <f t="shared" si="15"/>
        <v>FranciaországFémalapa. Gy.</v>
      </c>
      <c r="B858" t="s">
        <v>87</v>
      </c>
      <c r="C858">
        <v>15</v>
      </c>
      <c r="D858" s="267" t="s">
        <v>161</v>
      </c>
      <c r="E858" s="3" t="s">
        <v>1</v>
      </c>
      <c r="F858" s="3" t="s">
        <v>1</v>
      </c>
      <c r="G858" s="3" t="s">
        <v>136</v>
      </c>
      <c r="H858">
        <v>27146.451539665224</v>
      </c>
      <c r="I858">
        <v>43106.876517687313</v>
      </c>
      <c r="J858">
        <v>1.5879377993363664</v>
      </c>
      <c r="K858">
        <v>6499.3732000000027</v>
      </c>
      <c r="L858">
        <v>6179.4090626402276</v>
      </c>
      <c r="M858">
        <v>0.95077000081180518</v>
      </c>
      <c r="N858">
        <v>0.23941888649805293</v>
      </c>
      <c r="O858">
        <v>0.14335088881015853</v>
      </c>
      <c r="P858">
        <v>0.59874511533710739</v>
      </c>
      <c r="Q858">
        <v>0.63365080771493509</v>
      </c>
      <c r="R858">
        <v>0.65337268884427369</v>
      </c>
      <c r="S858">
        <v>0.36634919228506502</v>
      </c>
      <c r="T858">
        <v>0.34662731115572643</v>
      </c>
      <c r="U858">
        <v>3.8843991991651099E-3</v>
      </c>
      <c r="V858">
        <v>7.5994855701457297E-3</v>
      </c>
    </row>
    <row r="859" spans="1:22" x14ac:dyDescent="0.25">
      <c r="A859" t="str">
        <f t="shared" si="15"/>
        <v>FranciaországFémfeldolg.</v>
      </c>
      <c r="B859" t="s">
        <v>87</v>
      </c>
      <c r="C859">
        <v>16</v>
      </c>
      <c r="D859" s="267" t="s">
        <v>162</v>
      </c>
      <c r="E859" s="3" t="s">
        <v>1</v>
      </c>
      <c r="F859" s="3" t="s">
        <v>1</v>
      </c>
      <c r="G859" s="3" t="s">
        <v>136</v>
      </c>
      <c r="H859">
        <v>39629.828712784467</v>
      </c>
      <c r="I859">
        <v>65066.252752498411</v>
      </c>
      <c r="J859">
        <v>1.6418504663258418</v>
      </c>
      <c r="K859">
        <v>16945.28920000001</v>
      </c>
      <c r="L859">
        <v>25782.5473218119</v>
      </c>
      <c r="M859">
        <v>1.5215171023349596</v>
      </c>
      <c r="N859">
        <v>0.42758926168493655</v>
      </c>
      <c r="O859">
        <v>0.39625068651001888</v>
      </c>
      <c r="P859">
        <v>0.92670869457425931</v>
      </c>
      <c r="Q859">
        <v>0.69503224146311282</v>
      </c>
      <c r="R859">
        <v>0.73377577832577034</v>
      </c>
      <c r="S859">
        <v>0.30496775853688707</v>
      </c>
      <c r="T859">
        <v>0.26622422167422954</v>
      </c>
      <c r="U859">
        <v>3.9896942531869962E-2</v>
      </c>
      <c r="V859">
        <v>4.8608329489771215E-2</v>
      </c>
    </row>
    <row r="860" spans="1:22" x14ac:dyDescent="0.25">
      <c r="A860" t="str">
        <f t="shared" si="15"/>
        <v>FranciaországSzámítógép gy.</v>
      </c>
      <c r="B860" t="s">
        <v>87</v>
      </c>
      <c r="C860">
        <v>17</v>
      </c>
      <c r="D860" s="267" t="s">
        <v>163</v>
      </c>
      <c r="E860" s="3" t="s">
        <v>2289</v>
      </c>
      <c r="F860" s="3" t="s">
        <v>2289</v>
      </c>
      <c r="G860" s="3" t="s">
        <v>136</v>
      </c>
      <c r="H860">
        <v>42442.191197749045</v>
      </c>
      <c r="I860">
        <v>30010.814818892562</v>
      </c>
      <c r="J860">
        <v>0.70709861983950084</v>
      </c>
      <c r="K860">
        <v>14269.620000000003</v>
      </c>
      <c r="L860">
        <v>13710.119999999995</v>
      </c>
      <c r="M860">
        <v>0.96079082694563644</v>
      </c>
      <c r="N860">
        <v>0.33621308413399736</v>
      </c>
      <c r="O860">
        <v>0.45683931218585677</v>
      </c>
      <c r="P860">
        <v>1.3587791009459464</v>
      </c>
      <c r="Q860">
        <v>0.33897113774703208</v>
      </c>
      <c r="R860">
        <v>0.35551624589318837</v>
      </c>
      <c r="S860">
        <v>0.66102886225296786</v>
      </c>
      <c r="T860">
        <v>0.64448375410681169</v>
      </c>
      <c r="U860">
        <v>0.14099307583407705</v>
      </c>
      <c r="V860">
        <v>0.15360514143476975</v>
      </c>
    </row>
    <row r="861" spans="1:22" x14ac:dyDescent="0.25">
      <c r="A861" t="str">
        <f t="shared" si="15"/>
        <v>FranciaországVillamos b. gy.</v>
      </c>
      <c r="B861" t="s">
        <v>87</v>
      </c>
      <c r="C861">
        <v>18</v>
      </c>
      <c r="D861" s="267" t="s">
        <v>164</v>
      </c>
      <c r="E861" s="3" t="s">
        <v>2289</v>
      </c>
      <c r="F861" s="3" t="s">
        <v>2289</v>
      </c>
      <c r="G861" s="3" t="s">
        <v>136</v>
      </c>
      <c r="H861">
        <v>20933.394368284487</v>
      </c>
      <c r="I861">
        <v>26940.651641833112</v>
      </c>
      <c r="J861">
        <v>1.2869700521502632</v>
      </c>
      <c r="K861">
        <v>7488.5487999999978</v>
      </c>
      <c r="L861">
        <v>8455.9024999999965</v>
      </c>
      <c r="M861">
        <v>1.1291777253291051</v>
      </c>
      <c r="N861">
        <v>0.35773217989652251</v>
      </c>
      <c r="O861">
        <v>0.31387149102472989</v>
      </c>
      <c r="P861">
        <v>0.87739238643702744</v>
      </c>
      <c r="Q861">
        <v>0.4301241129369695</v>
      </c>
      <c r="R861">
        <v>0.4390627973310029</v>
      </c>
      <c r="S861">
        <v>0.56987588706303061</v>
      </c>
      <c r="T861">
        <v>0.56093720266899716</v>
      </c>
      <c r="U861">
        <v>0.10344583226474485</v>
      </c>
      <c r="V861">
        <v>0.11671467237602148</v>
      </c>
    </row>
    <row r="862" spans="1:22" x14ac:dyDescent="0.25">
      <c r="A862" t="str">
        <f t="shared" si="15"/>
        <v>FranciaországEgyéb gépgy.</v>
      </c>
      <c r="B862" t="s">
        <v>87</v>
      </c>
      <c r="C862">
        <v>19</v>
      </c>
      <c r="D862" s="267" t="s">
        <v>165</v>
      </c>
      <c r="E862" s="3" t="s">
        <v>2289</v>
      </c>
      <c r="F862" s="3" t="s">
        <v>2289</v>
      </c>
      <c r="G862" s="3" t="s">
        <v>136</v>
      </c>
      <c r="H862">
        <v>33492.506972071984</v>
      </c>
      <c r="I862">
        <v>49684.572060259306</v>
      </c>
      <c r="J862">
        <v>1.4834533617232419</v>
      </c>
      <c r="K862">
        <v>11286.391999999996</v>
      </c>
      <c r="L862">
        <v>16723.157999999989</v>
      </c>
      <c r="M862">
        <v>1.4817098325133482</v>
      </c>
      <c r="N862">
        <v>0.33698259761239285</v>
      </c>
      <c r="O862">
        <v>0.3365865359515931</v>
      </c>
      <c r="P862">
        <v>0.99882468215389775</v>
      </c>
      <c r="Q862">
        <v>0.38679946441945634</v>
      </c>
      <c r="R862">
        <v>0.37225549622363452</v>
      </c>
      <c r="S862">
        <v>0.61320053558054366</v>
      </c>
      <c r="T862">
        <v>0.62774450377636537</v>
      </c>
      <c r="U862">
        <v>1.5605088037678272E-2</v>
      </c>
      <c r="V862">
        <v>1.7509054332229511E-2</v>
      </c>
    </row>
    <row r="863" spans="1:22" x14ac:dyDescent="0.25">
      <c r="A863" t="str">
        <f t="shared" si="15"/>
        <v>FranciaországKözúti jármű gy.</v>
      </c>
      <c r="B863" t="s">
        <v>87</v>
      </c>
      <c r="C863">
        <v>20</v>
      </c>
      <c r="D863" s="267" t="s">
        <v>166</v>
      </c>
      <c r="E863" s="3" t="s">
        <v>2289</v>
      </c>
      <c r="F863" s="3" t="s">
        <v>2289</v>
      </c>
      <c r="G863" s="3" t="s">
        <v>136</v>
      </c>
      <c r="H863">
        <v>64935.546101970111</v>
      </c>
      <c r="I863">
        <v>70330.094073496773</v>
      </c>
      <c r="J863">
        <v>1.083075423175089</v>
      </c>
      <c r="K863">
        <v>12200.755999999992</v>
      </c>
      <c r="L863">
        <v>13066.099885462134</v>
      </c>
      <c r="M863">
        <v>1.070925431625888</v>
      </c>
      <c r="N863">
        <v>0.18789025013881924</v>
      </c>
      <c r="O863">
        <v>0.18578248838694458</v>
      </c>
      <c r="P863">
        <v>0.98878195249451539</v>
      </c>
      <c r="Q863">
        <v>0.13190611295635585</v>
      </c>
      <c r="R863">
        <v>0.16111820654631853</v>
      </c>
      <c r="S863">
        <v>0.8680938870436441</v>
      </c>
      <c r="T863">
        <v>0.83888179345368152</v>
      </c>
      <c r="U863">
        <v>0.26833292930923175</v>
      </c>
      <c r="V863">
        <v>0.29241396186613178</v>
      </c>
    </row>
    <row r="864" spans="1:22" x14ac:dyDescent="0.25">
      <c r="A864" t="str">
        <f t="shared" si="15"/>
        <v>FranciaországEgyéb jármű gy.</v>
      </c>
      <c r="B864" t="s">
        <v>87</v>
      </c>
      <c r="C864">
        <v>21</v>
      </c>
      <c r="D864" s="267" t="s">
        <v>167</v>
      </c>
      <c r="E864" s="3" t="s">
        <v>2289</v>
      </c>
      <c r="F864" s="3" t="s">
        <v>2289</v>
      </c>
      <c r="G864" s="3" t="s">
        <v>136</v>
      </c>
      <c r="H864">
        <v>27660.897215712404</v>
      </c>
      <c r="I864">
        <v>78038.909423403093</v>
      </c>
      <c r="J864">
        <v>2.8212718052787573</v>
      </c>
      <c r="K864">
        <v>6949.1664000000092</v>
      </c>
      <c r="L864">
        <v>17565.05002917441</v>
      </c>
      <c r="M864">
        <v>2.5276485002826221</v>
      </c>
      <c r="N864">
        <v>0.25122707863765992</v>
      </c>
      <c r="O864">
        <v>0.22508067012923719</v>
      </c>
      <c r="P864">
        <v>0.89592519783214453</v>
      </c>
      <c r="Q864">
        <v>0.24260963411195099</v>
      </c>
      <c r="R864">
        <v>0.26536719037256379</v>
      </c>
      <c r="S864">
        <v>0.7573903658880492</v>
      </c>
      <c r="T864">
        <v>0.73463280962743627</v>
      </c>
      <c r="U864">
        <v>3.0296525583879037E-2</v>
      </c>
      <c r="V864">
        <v>3.2909882228037327E-2</v>
      </c>
    </row>
    <row r="865" spans="1:22" x14ac:dyDescent="0.25">
      <c r="A865" t="str">
        <f t="shared" si="15"/>
        <v>FranciaországBútorgy.</v>
      </c>
      <c r="B865" t="s">
        <v>87</v>
      </c>
      <c r="C865">
        <v>22</v>
      </c>
      <c r="D865" s="267" t="s">
        <v>168</v>
      </c>
      <c r="E865" s="3" t="s">
        <v>2289</v>
      </c>
      <c r="F865" s="3" t="s">
        <v>2289</v>
      </c>
      <c r="G865" s="3" t="s">
        <v>136</v>
      </c>
      <c r="H865">
        <v>15585.749986281717</v>
      </c>
      <c r="I865">
        <v>21669.611348932765</v>
      </c>
      <c r="J865">
        <v>1.3903476809268691</v>
      </c>
      <c r="K865">
        <v>6153.0232000000078</v>
      </c>
      <c r="L865">
        <v>9093.6226309077229</v>
      </c>
      <c r="M865">
        <v>1.4779113186031398</v>
      </c>
      <c r="N865">
        <v>0.39478518553266817</v>
      </c>
      <c r="O865">
        <v>0.41964862610955811</v>
      </c>
      <c r="P865">
        <v>1.0629796696736293</v>
      </c>
      <c r="Q865">
        <v>0.23128750335442971</v>
      </c>
      <c r="R865">
        <v>0.25757362502136227</v>
      </c>
      <c r="S865">
        <v>0.76871249664557018</v>
      </c>
      <c r="T865">
        <v>0.74242637497863773</v>
      </c>
      <c r="U865">
        <v>0.39387315418009861</v>
      </c>
      <c r="V865">
        <v>0.33878469367844111</v>
      </c>
    </row>
    <row r="866" spans="1:22" x14ac:dyDescent="0.25">
      <c r="A866" t="str">
        <f t="shared" si="15"/>
        <v>FranciaországGépjavítás</v>
      </c>
      <c r="B866" t="s">
        <v>87</v>
      </c>
      <c r="C866">
        <v>23</v>
      </c>
      <c r="D866" s="267" t="s">
        <v>169</v>
      </c>
      <c r="E866" s="3" t="s">
        <v>2289</v>
      </c>
      <c r="F866" s="3" t="s">
        <v>2289</v>
      </c>
      <c r="G866" s="3" t="s">
        <v>136</v>
      </c>
      <c r="H866">
        <v>36615.198236236931</v>
      </c>
      <c r="I866">
        <v>68252.331764561939</v>
      </c>
      <c r="J866">
        <v>1.8640437592118433</v>
      </c>
      <c r="K866">
        <v>16247.047600000005</v>
      </c>
      <c r="L866">
        <v>31048.605690382887</v>
      </c>
      <c r="M866">
        <v>1.911030634906423</v>
      </c>
      <c r="N866">
        <v>0.4437241468740924</v>
      </c>
      <c r="O866">
        <v>0.45490908350920228</v>
      </c>
      <c r="P866">
        <v>1.0252069595804161</v>
      </c>
      <c r="Q866">
        <v>0.47386984294435153</v>
      </c>
      <c r="R866">
        <v>0.47997868722226111</v>
      </c>
      <c r="S866">
        <v>0.52613015705564858</v>
      </c>
      <c r="T866">
        <v>0.52002131277773889</v>
      </c>
      <c r="U866">
        <v>8.1762076677227326E-3</v>
      </c>
      <c r="V866">
        <v>8.4164283134526494E-3</v>
      </c>
    </row>
    <row r="867" spans="1:22" x14ac:dyDescent="0.25">
      <c r="A867" t="str">
        <f t="shared" si="15"/>
        <v>FranciaországVillamosene., gáz, gőzellátás</v>
      </c>
      <c r="B867" t="s">
        <v>87</v>
      </c>
      <c r="C867">
        <v>24</v>
      </c>
      <c r="D867" s="267" t="s">
        <v>170</v>
      </c>
      <c r="E867" s="3" t="s">
        <v>1</v>
      </c>
      <c r="F867" s="3" t="s">
        <v>1</v>
      </c>
      <c r="G867" s="3" t="s">
        <v>136</v>
      </c>
      <c r="H867">
        <v>43468.310690653576</v>
      </c>
      <c r="I867">
        <v>142726.07075813992</v>
      </c>
      <c r="J867">
        <v>3.2834510587233021</v>
      </c>
      <c r="K867">
        <v>23432.655600000002</v>
      </c>
      <c r="L867">
        <v>43847.142500000002</v>
      </c>
      <c r="M867">
        <v>1.8711981795183299</v>
      </c>
      <c r="N867">
        <v>0.5390744482057459</v>
      </c>
      <c r="O867">
        <v>0.3072118658286494</v>
      </c>
      <c r="P867">
        <v>0.56988764140309867</v>
      </c>
      <c r="Q867">
        <v>0.64084998706725627</v>
      </c>
      <c r="R867">
        <v>0.68596197499656097</v>
      </c>
      <c r="S867">
        <v>0.35915001293274373</v>
      </c>
      <c r="T867">
        <v>0.31403802500343914</v>
      </c>
      <c r="U867">
        <v>0.3238169238161811</v>
      </c>
      <c r="V867">
        <v>0.29035961199825572</v>
      </c>
    </row>
    <row r="868" spans="1:22" x14ac:dyDescent="0.25">
      <c r="A868" t="str">
        <f t="shared" si="15"/>
        <v>FranciaországVízellátás</v>
      </c>
      <c r="B868" t="s">
        <v>87</v>
      </c>
      <c r="C868">
        <v>25</v>
      </c>
      <c r="D868" s="267" t="s">
        <v>171</v>
      </c>
      <c r="E868" s="3" t="s">
        <v>2289</v>
      </c>
      <c r="F868" s="3" t="s">
        <v>1</v>
      </c>
      <c r="G868" s="3" t="s">
        <v>0</v>
      </c>
      <c r="H868">
        <v>6251.848445284053</v>
      </c>
      <c r="I868">
        <v>12826.750803223003</v>
      </c>
      <c r="J868">
        <v>2.0516733435690666</v>
      </c>
      <c r="K868">
        <v>2172.3071999999988</v>
      </c>
      <c r="L868">
        <v>4216.2944344431744</v>
      </c>
      <c r="M868">
        <v>1.9409291809386704</v>
      </c>
      <c r="N868">
        <v>0.34746638838288407</v>
      </c>
      <c r="O868">
        <v>0.32871102737754426</v>
      </c>
      <c r="P868">
        <v>0.94602251719187092</v>
      </c>
      <c r="Q868">
        <v>0.59934557675979527</v>
      </c>
      <c r="R868">
        <v>0.62023590591596534</v>
      </c>
      <c r="S868">
        <v>0.40065442324020478</v>
      </c>
      <c r="T868">
        <v>0.37976409408403455</v>
      </c>
      <c r="U868">
        <v>0.40051936518560333</v>
      </c>
      <c r="V868">
        <v>0.37940439560071265</v>
      </c>
    </row>
    <row r="869" spans="1:22" x14ac:dyDescent="0.25">
      <c r="A869" t="str">
        <f t="shared" si="15"/>
        <v>FranciaországSzennyvíz k.</v>
      </c>
      <c r="B869" t="s">
        <v>87</v>
      </c>
      <c r="C869">
        <v>26</v>
      </c>
      <c r="D869" s="267" t="s">
        <v>172</v>
      </c>
      <c r="E869" s="3" t="s">
        <v>1</v>
      </c>
      <c r="F869" s="3" t="s">
        <v>1</v>
      </c>
      <c r="G869" s="3" t="s">
        <v>136</v>
      </c>
      <c r="H869">
        <v>14426.632206369688</v>
      </c>
      <c r="I869">
        <v>37329.438818527451</v>
      </c>
      <c r="J869">
        <v>2.5875365979071434</v>
      </c>
      <c r="K869">
        <v>5792.8191999999999</v>
      </c>
      <c r="L869">
        <v>14120.991065556826</v>
      </c>
      <c r="M869">
        <v>2.4376716375951846</v>
      </c>
      <c r="N869">
        <v>0.40153648593344871</v>
      </c>
      <c r="O869">
        <v>0.37828029331499768</v>
      </c>
      <c r="P869">
        <v>0.94208199395781544</v>
      </c>
      <c r="Q869">
        <v>0.6562095106377267</v>
      </c>
      <c r="R869">
        <v>0.68438101396665774</v>
      </c>
      <c r="S869">
        <v>0.3437904893622733</v>
      </c>
      <c r="T869">
        <v>0.31561898603334249</v>
      </c>
      <c r="U869">
        <v>0.18646596473026195</v>
      </c>
      <c r="V869">
        <v>0.18275079143208811</v>
      </c>
    </row>
    <row r="870" spans="1:22" x14ac:dyDescent="0.25">
      <c r="A870" t="str">
        <f t="shared" si="15"/>
        <v>FranciaországÉpítőipar</v>
      </c>
      <c r="B870" t="s">
        <v>87</v>
      </c>
      <c r="C870">
        <v>27</v>
      </c>
      <c r="D870" s="267" t="s">
        <v>139</v>
      </c>
      <c r="E870" s="3" t="s">
        <v>2289</v>
      </c>
      <c r="F870" s="3" t="s">
        <v>2289</v>
      </c>
      <c r="G870" s="3" t="s">
        <v>136</v>
      </c>
      <c r="H870">
        <v>158097.22980250733</v>
      </c>
      <c r="I870">
        <v>365608.51385390532</v>
      </c>
      <c r="J870">
        <v>2.3125548392632682</v>
      </c>
      <c r="K870">
        <v>60411.752399999939</v>
      </c>
      <c r="L870">
        <v>143908.43399999992</v>
      </c>
      <c r="M870">
        <v>2.3821264618703575</v>
      </c>
      <c r="N870">
        <v>0.38211771626527163</v>
      </c>
      <c r="O870">
        <v>0.39361346507785305</v>
      </c>
      <c r="P870">
        <v>1.0300843125645629</v>
      </c>
      <c r="Q870">
        <v>0.20029855026126916</v>
      </c>
      <c r="R870">
        <v>0.2408552264333704</v>
      </c>
      <c r="S870">
        <v>0.79970144973873081</v>
      </c>
      <c r="T870">
        <v>0.75914477356662957</v>
      </c>
      <c r="U870">
        <v>3.4865447125124724E-2</v>
      </c>
      <c r="V870">
        <v>5.6864449552826796E-2</v>
      </c>
    </row>
    <row r="871" spans="1:22" x14ac:dyDescent="0.25">
      <c r="A871" t="str">
        <f t="shared" si="15"/>
        <v>FranciaországGépj. Ker. jav.</v>
      </c>
      <c r="B871" t="s">
        <v>87</v>
      </c>
      <c r="C871">
        <v>28</v>
      </c>
      <c r="D871" s="267" t="s">
        <v>173</v>
      </c>
      <c r="E871" s="3" t="s">
        <v>135</v>
      </c>
      <c r="F871" s="3" t="s">
        <v>135</v>
      </c>
      <c r="G871" s="3" t="s">
        <v>136</v>
      </c>
      <c r="H871">
        <v>28388.693211653361</v>
      </c>
      <c r="I871">
        <v>60541.042514749235</v>
      </c>
      <c r="J871">
        <v>2.1325758837640882</v>
      </c>
      <c r="K871">
        <v>16898.185599999997</v>
      </c>
      <c r="L871">
        <v>33549.267642266546</v>
      </c>
      <c r="M871">
        <v>1.9853769177601264</v>
      </c>
      <c r="N871">
        <v>0.59524351734032654</v>
      </c>
      <c r="O871">
        <v>0.55415741534502228</v>
      </c>
      <c r="P871">
        <v>0.93097597739680449</v>
      </c>
      <c r="Q871">
        <v>0.2475352829838911</v>
      </c>
      <c r="R871">
        <v>0.19281048415413396</v>
      </c>
      <c r="S871">
        <v>0.75246471701610884</v>
      </c>
      <c r="T871">
        <v>0.80718951584586596</v>
      </c>
      <c r="U871">
        <v>0.62645450633887922</v>
      </c>
      <c r="V871">
        <v>0.63280887846291334</v>
      </c>
    </row>
    <row r="872" spans="1:22" x14ac:dyDescent="0.25">
      <c r="A872" t="str">
        <f t="shared" si="15"/>
        <v>FranciaországNagyker.</v>
      </c>
      <c r="B872" t="s">
        <v>87</v>
      </c>
      <c r="C872">
        <v>29</v>
      </c>
      <c r="D872" s="267" t="s">
        <v>174</v>
      </c>
      <c r="E872" s="3" t="s">
        <v>2289</v>
      </c>
      <c r="F872" s="3" t="s">
        <v>2289</v>
      </c>
      <c r="G872" s="3" t="s">
        <v>136</v>
      </c>
      <c r="H872">
        <v>128186.44424614306</v>
      </c>
      <c r="I872">
        <v>274145.68270253792</v>
      </c>
      <c r="J872">
        <v>2.1386480006897184</v>
      </c>
      <c r="K872">
        <v>65148.896799999995</v>
      </c>
      <c r="L872">
        <v>119966.32579203401</v>
      </c>
      <c r="M872">
        <v>1.841417609270001</v>
      </c>
      <c r="N872">
        <v>0.50823546267420727</v>
      </c>
      <c r="O872">
        <v>0.43760063849775671</v>
      </c>
      <c r="P872">
        <v>0.86101948926431093</v>
      </c>
      <c r="Q872">
        <v>0.38336769788989311</v>
      </c>
      <c r="R872">
        <v>0.50333216732313524</v>
      </c>
      <c r="S872">
        <v>0.616632302110107</v>
      </c>
      <c r="T872">
        <v>0.49666783267686487</v>
      </c>
      <c r="U872">
        <v>0.38424598764261936</v>
      </c>
      <c r="V872">
        <v>0.17359924746871996</v>
      </c>
    </row>
    <row r="873" spans="1:22" x14ac:dyDescent="0.25">
      <c r="A873" t="str">
        <f t="shared" si="15"/>
        <v>FranciaországKisker.</v>
      </c>
      <c r="B873" t="s">
        <v>87</v>
      </c>
      <c r="C873">
        <v>30</v>
      </c>
      <c r="D873" s="267" t="s">
        <v>175</v>
      </c>
      <c r="E873" s="3" t="s">
        <v>2289</v>
      </c>
      <c r="F873" s="3" t="s">
        <v>135</v>
      </c>
      <c r="G873" s="3" t="s">
        <v>0</v>
      </c>
      <c r="H873">
        <v>86351.982148394251</v>
      </c>
      <c r="I873">
        <v>181366.44538475954</v>
      </c>
      <c r="J873">
        <v>2.1003159495874075</v>
      </c>
      <c r="K873">
        <v>53470.898400000005</v>
      </c>
      <c r="L873">
        <v>106776.08306569947</v>
      </c>
      <c r="M873">
        <v>1.9969008612299557</v>
      </c>
      <c r="N873">
        <v>0.61922027809519509</v>
      </c>
      <c r="O873">
        <v>0.5887311891633511</v>
      </c>
      <c r="P873">
        <v>0.95076212777521996</v>
      </c>
      <c r="Q873">
        <v>0.28947160863293436</v>
      </c>
      <c r="R873">
        <v>7.1664775978446629E-2</v>
      </c>
      <c r="S873">
        <v>0.71052839136706558</v>
      </c>
      <c r="T873">
        <v>0.92833522402155344</v>
      </c>
      <c r="U873">
        <v>0.49761540395542747</v>
      </c>
      <c r="V873">
        <v>0.87853010433666334</v>
      </c>
    </row>
    <row r="874" spans="1:22" x14ac:dyDescent="0.25">
      <c r="A874" t="str">
        <f t="shared" si="15"/>
        <v>FranciaországSzf. Szállítás</v>
      </c>
      <c r="B874" t="s">
        <v>87</v>
      </c>
      <c r="C874">
        <v>31</v>
      </c>
      <c r="D874" s="267" t="s">
        <v>176</v>
      </c>
      <c r="E874" s="3" t="s">
        <v>2289</v>
      </c>
      <c r="F874" s="3" t="s">
        <v>2289</v>
      </c>
      <c r="G874" s="3" t="s">
        <v>136</v>
      </c>
      <c r="H874">
        <v>56661.012695510231</v>
      </c>
      <c r="I874">
        <v>108624.31883815154</v>
      </c>
      <c r="J874">
        <v>1.9170910238030185</v>
      </c>
      <c r="K874">
        <v>25290.938799999996</v>
      </c>
      <c r="L874">
        <v>52787.533016685949</v>
      </c>
      <c r="M874">
        <v>2.087211290736505</v>
      </c>
      <c r="N874">
        <v>0.44635522022718854</v>
      </c>
      <c r="O874">
        <v>0.48596422588700888</v>
      </c>
      <c r="P874">
        <v>1.0887387530488832</v>
      </c>
      <c r="Q874">
        <v>0.58073117596266166</v>
      </c>
      <c r="R874">
        <v>0.58221819269063368</v>
      </c>
      <c r="S874">
        <v>0.41926882403733828</v>
      </c>
      <c r="T874">
        <v>0.41778180730936632</v>
      </c>
      <c r="U874">
        <v>0.28061425365224296</v>
      </c>
      <c r="V874">
        <v>0.26569516773686469</v>
      </c>
    </row>
    <row r="875" spans="1:22" x14ac:dyDescent="0.25">
      <c r="A875" t="str">
        <f t="shared" si="15"/>
        <v>FranciaországVízi szállítás</v>
      </c>
      <c r="B875" t="s">
        <v>87</v>
      </c>
      <c r="C875">
        <v>32</v>
      </c>
      <c r="D875" s="267" t="s">
        <v>140</v>
      </c>
      <c r="E875" s="3" t="s">
        <v>2289</v>
      </c>
      <c r="F875" s="3" t="s">
        <v>2289</v>
      </c>
      <c r="G875" s="3" t="s">
        <v>136</v>
      </c>
      <c r="H875">
        <v>5658.8972085472169</v>
      </c>
      <c r="I875">
        <v>19061.447120803787</v>
      </c>
      <c r="J875">
        <v>3.3684031390450624</v>
      </c>
      <c r="K875">
        <v>581.86799999999914</v>
      </c>
      <c r="L875">
        <v>2174.1758881699902</v>
      </c>
      <c r="M875">
        <v>3.7365448661380132</v>
      </c>
      <c r="N875">
        <v>0.10282356765928595</v>
      </c>
      <c r="O875">
        <v>0.11406142851541846</v>
      </c>
      <c r="P875">
        <v>1.1092926564595587</v>
      </c>
      <c r="Q875">
        <v>4.0510275677293164E-2</v>
      </c>
      <c r="R875">
        <v>5.9826286001208956E-2</v>
      </c>
      <c r="S875">
        <v>0.95948972432270696</v>
      </c>
      <c r="T875">
        <v>0.94017371399879091</v>
      </c>
      <c r="U875">
        <v>1.1306837258976618E-2</v>
      </c>
      <c r="V875">
        <v>2.5328060549923155E-2</v>
      </c>
    </row>
    <row r="876" spans="1:22" x14ac:dyDescent="0.25">
      <c r="A876" t="str">
        <f t="shared" si="15"/>
        <v>FranciaországLégi szállítás</v>
      </c>
      <c r="B876" t="s">
        <v>87</v>
      </c>
      <c r="C876">
        <v>33</v>
      </c>
      <c r="D876" s="267" t="s">
        <v>141</v>
      </c>
      <c r="E876" s="3" t="s">
        <v>2289</v>
      </c>
      <c r="F876" s="3" t="s">
        <v>2289</v>
      </c>
      <c r="G876" s="3" t="s">
        <v>136</v>
      </c>
      <c r="H876">
        <v>13662.814845575773</v>
      </c>
      <c r="I876">
        <v>25983.937108531871</v>
      </c>
      <c r="J876">
        <v>1.9017996951737852</v>
      </c>
      <c r="K876">
        <v>2932.4300000000017</v>
      </c>
      <c r="L876">
        <v>10174.495357488249</v>
      </c>
      <c r="M876">
        <v>3.469646456177383</v>
      </c>
      <c r="N876">
        <v>0.21462853980997679</v>
      </c>
      <c r="O876">
        <v>0.39156865701262172</v>
      </c>
      <c r="P876">
        <v>1.8244016259873939</v>
      </c>
      <c r="Q876">
        <v>0.33425823238555075</v>
      </c>
      <c r="R876">
        <v>0.24374172451621628</v>
      </c>
      <c r="S876">
        <v>0.66574176761444925</v>
      </c>
      <c r="T876">
        <v>0.75625827548378355</v>
      </c>
      <c r="U876">
        <v>0.3535664673906545</v>
      </c>
      <c r="V876">
        <v>0.34352998247987671</v>
      </c>
    </row>
    <row r="877" spans="1:22" x14ac:dyDescent="0.25">
      <c r="A877" t="str">
        <f t="shared" si="15"/>
        <v>FranciaországRaktározás</v>
      </c>
      <c r="B877" t="s">
        <v>87</v>
      </c>
      <c r="C877">
        <v>34</v>
      </c>
      <c r="D877" s="267" t="s">
        <v>177</v>
      </c>
      <c r="E877" s="3" t="s">
        <v>1</v>
      </c>
      <c r="F877" s="3" t="s">
        <v>1</v>
      </c>
      <c r="G877" s="3" t="s">
        <v>136</v>
      </c>
      <c r="H877">
        <v>35121.737121524398</v>
      </c>
      <c r="I877">
        <v>77357.429328451719</v>
      </c>
      <c r="J877">
        <v>2.2025513447922007</v>
      </c>
      <c r="K877">
        <v>18814.655599999998</v>
      </c>
      <c r="L877">
        <v>42660.273013689293</v>
      </c>
      <c r="M877">
        <v>2.2673959024628276</v>
      </c>
      <c r="N877">
        <v>0.53569832081196844</v>
      </c>
      <c r="O877">
        <v>0.55146963108815505</v>
      </c>
      <c r="P877">
        <v>1.0294406565476661</v>
      </c>
      <c r="Q877">
        <v>0.8290373740701007</v>
      </c>
      <c r="R877">
        <v>0.83083974429691754</v>
      </c>
      <c r="S877">
        <v>0.17096262592989922</v>
      </c>
      <c r="T877">
        <v>0.16916025570308241</v>
      </c>
      <c r="U877">
        <v>9.421706244334363E-2</v>
      </c>
      <c r="V877">
        <v>0.10606603517472543</v>
      </c>
    </row>
    <row r="878" spans="1:22" x14ac:dyDescent="0.25">
      <c r="A878" t="str">
        <f t="shared" si="15"/>
        <v>FranciaországPostai tev.</v>
      </c>
      <c r="B878" t="s">
        <v>87</v>
      </c>
      <c r="C878">
        <v>35</v>
      </c>
      <c r="D878" s="267" t="s">
        <v>178</v>
      </c>
      <c r="E878" s="3" t="s">
        <v>1</v>
      </c>
      <c r="F878" s="3" t="s">
        <v>1</v>
      </c>
      <c r="G878" s="3" t="s">
        <v>136</v>
      </c>
      <c r="H878">
        <v>10722.996006163517</v>
      </c>
      <c r="I878">
        <v>16388.72237955219</v>
      </c>
      <c r="J878">
        <v>1.5283715829169426</v>
      </c>
      <c r="K878">
        <v>7645.5607999999975</v>
      </c>
      <c r="L878">
        <v>11100.308305523395</v>
      </c>
      <c r="M878">
        <v>1.4518631917129479</v>
      </c>
      <c r="N878">
        <v>0.71300602887526698</v>
      </c>
      <c r="O878">
        <v>0.67731382889083402</v>
      </c>
      <c r="P878">
        <v>0.94994123676522668</v>
      </c>
      <c r="Q878">
        <v>0.84240513945257667</v>
      </c>
      <c r="R878">
        <v>0.81056862521402995</v>
      </c>
      <c r="S878">
        <v>0.15759486054742339</v>
      </c>
      <c r="T878">
        <v>0.18943137478597011</v>
      </c>
      <c r="U878">
        <v>0.12971223937403054</v>
      </c>
      <c r="V878">
        <v>0.12094974059626831</v>
      </c>
    </row>
    <row r="879" spans="1:22" x14ac:dyDescent="0.25">
      <c r="A879" t="str">
        <f t="shared" si="15"/>
        <v>FranciaországVendéglátás</v>
      </c>
      <c r="B879" t="s">
        <v>87</v>
      </c>
      <c r="C879">
        <v>36</v>
      </c>
      <c r="D879" s="267" t="s">
        <v>179</v>
      </c>
      <c r="E879" s="3" t="s">
        <v>135</v>
      </c>
      <c r="F879" s="3" t="s">
        <v>135</v>
      </c>
      <c r="G879" s="3" t="s">
        <v>136</v>
      </c>
      <c r="H879">
        <v>56840.191041886428</v>
      </c>
      <c r="I879">
        <v>127484.18925019391</v>
      </c>
      <c r="J879">
        <v>2.2428529340488814</v>
      </c>
      <c r="K879">
        <v>31653.619199999997</v>
      </c>
      <c r="L879">
        <v>69306.516500000012</v>
      </c>
      <c r="M879">
        <v>2.1895289780954976</v>
      </c>
      <c r="N879">
        <v>0.55688798049031796</v>
      </c>
      <c r="O879">
        <v>0.54364793710993142</v>
      </c>
      <c r="P879">
        <v>0.97622494317667052</v>
      </c>
      <c r="Q879">
        <v>0.15184785104451917</v>
      </c>
      <c r="R879">
        <v>0.28111430258652004</v>
      </c>
      <c r="S879">
        <v>0.84815214895548074</v>
      </c>
      <c r="T879">
        <v>0.71888569741347996</v>
      </c>
      <c r="U879">
        <v>0.84813440785458538</v>
      </c>
      <c r="V879">
        <v>0.7188376509964286</v>
      </c>
    </row>
    <row r="880" spans="1:22" x14ac:dyDescent="0.25">
      <c r="A880" t="str">
        <f t="shared" si="15"/>
        <v>FranciaországKiadói tev.</v>
      </c>
      <c r="B880" t="s">
        <v>87</v>
      </c>
      <c r="C880">
        <v>37</v>
      </c>
      <c r="D880" s="267" t="s">
        <v>180</v>
      </c>
      <c r="E880" s="3" t="s">
        <v>2289</v>
      </c>
      <c r="F880" s="3" t="s">
        <v>2289</v>
      </c>
      <c r="G880" s="3" t="s">
        <v>136</v>
      </c>
      <c r="H880">
        <v>19218.268775816367</v>
      </c>
      <c r="I880">
        <v>32833.706461211128</v>
      </c>
      <c r="J880">
        <v>1.7084632775314277</v>
      </c>
      <c r="K880">
        <v>9275.7147999999961</v>
      </c>
      <c r="L880">
        <v>16457.764659493936</v>
      </c>
      <c r="M880">
        <v>1.7742853261825109</v>
      </c>
      <c r="N880">
        <v>0.48265090410600608</v>
      </c>
      <c r="O880">
        <v>0.50124601920702139</v>
      </c>
      <c r="P880">
        <v>1.0385270491421916</v>
      </c>
      <c r="Q880">
        <v>0.31943180827104728</v>
      </c>
      <c r="R880">
        <v>0.26921754140352328</v>
      </c>
      <c r="S880">
        <v>0.68056819172895278</v>
      </c>
      <c r="T880">
        <v>0.73078245859647672</v>
      </c>
      <c r="U880">
        <v>0.25638134316233319</v>
      </c>
      <c r="V880">
        <v>0.33048546488652042</v>
      </c>
    </row>
    <row r="881" spans="1:22" x14ac:dyDescent="0.25">
      <c r="A881" t="str">
        <f t="shared" si="15"/>
        <v>FranciaországMűsorszolgáltatás</v>
      </c>
      <c r="B881" t="s">
        <v>87</v>
      </c>
      <c r="C881">
        <v>38</v>
      </c>
      <c r="D881" s="267" t="s">
        <v>181</v>
      </c>
      <c r="E881" s="3" t="s">
        <v>2289</v>
      </c>
      <c r="F881" s="3" t="s">
        <v>1</v>
      </c>
      <c r="G881" s="3" t="s">
        <v>0</v>
      </c>
      <c r="H881">
        <v>17385.846403624222</v>
      </c>
      <c r="I881">
        <v>34861.339410259119</v>
      </c>
      <c r="J881">
        <v>2.0051562978833166</v>
      </c>
      <c r="K881">
        <v>7276.1207999999924</v>
      </c>
      <c r="L881">
        <v>15149.907340506063</v>
      </c>
      <c r="M881">
        <v>2.0821407116421264</v>
      </c>
      <c r="N881">
        <v>0.41850828720557576</v>
      </c>
      <c r="O881">
        <v>0.43457616938400517</v>
      </c>
      <c r="P881">
        <v>1.0383932234310493</v>
      </c>
      <c r="Q881">
        <v>0.58336633303889651</v>
      </c>
      <c r="R881">
        <v>0.60128446762809906</v>
      </c>
      <c r="S881">
        <v>0.41663366696110349</v>
      </c>
      <c r="T881">
        <v>0.39871553237190094</v>
      </c>
      <c r="U881">
        <v>0.2664579578432541</v>
      </c>
      <c r="V881">
        <v>0.23405239073500309</v>
      </c>
    </row>
    <row r="882" spans="1:22" x14ac:dyDescent="0.25">
      <c r="A882" t="str">
        <f t="shared" si="15"/>
        <v>FranciaországTávközlés</v>
      </c>
      <c r="B882" t="s">
        <v>87</v>
      </c>
      <c r="C882">
        <v>39</v>
      </c>
      <c r="D882" s="267" t="s">
        <v>142</v>
      </c>
      <c r="E882" s="3" t="s">
        <v>2289</v>
      </c>
      <c r="F882" s="3" t="s">
        <v>2289</v>
      </c>
      <c r="G882" s="3" t="s">
        <v>136</v>
      </c>
      <c r="H882">
        <v>37420.577595355528</v>
      </c>
      <c r="I882">
        <v>77980.292549909456</v>
      </c>
      <c r="J882">
        <v>2.083887998553716</v>
      </c>
      <c r="K882">
        <v>19192.407999999996</v>
      </c>
      <c r="L882">
        <v>31712.623499999969</v>
      </c>
      <c r="M882">
        <v>1.6523525083460071</v>
      </c>
      <c r="N882">
        <v>0.51288379905664716</v>
      </c>
      <c r="O882">
        <v>0.40667484646461216</v>
      </c>
      <c r="P882">
        <v>0.79291809804211733</v>
      </c>
      <c r="Q882">
        <v>0.56783739969857705</v>
      </c>
      <c r="R882">
        <v>0.58224065774668143</v>
      </c>
      <c r="S882">
        <v>0.43216260030142295</v>
      </c>
      <c r="T882">
        <v>0.41775934225331851</v>
      </c>
      <c r="U882">
        <v>0.39984541525274347</v>
      </c>
      <c r="V882">
        <v>0.35729344235090527</v>
      </c>
    </row>
    <row r="883" spans="1:22" x14ac:dyDescent="0.25">
      <c r="A883" t="str">
        <f t="shared" si="15"/>
        <v>FranciaországInfotech.</v>
      </c>
      <c r="B883" t="s">
        <v>87</v>
      </c>
      <c r="C883">
        <v>40</v>
      </c>
      <c r="D883" s="267" t="s">
        <v>182</v>
      </c>
      <c r="E883" s="3" t="s">
        <v>2289</v>
      </c>
      <c r="F883" s="3" t="s">
        <v>2289</v>
      </c>
      <c r="G883" s="3" t="s">
        <v>136</v>
      </c>
      <c r="H883">
        <v>40887.771818628302</v>
      </c>
      <c r="I883">
        <v>96866.249151424476</v>
      </c>
      <c r="J883">
        <v>2.3690762505011977</v>
      </c>
      <c r="K883">
        <v>28106.071599999999</v>
      </c>
      <c r="L883">
        <v>60036.243499999997</v>
      </c>
      <c r="M883">
        <v>2.1360595800944306</v>
      </c>
      <c r="N883">
        <v>0.6873955304944005</v>
      </c>
      <c r="O883">
        <v>0.61978495116652432</v>
      </c>
      <c r="P883">
        <v>0.9016423931659141</v>
      </c>
      <c r="Q883">
        <v>0.51957944924768007</v>
      </c>
      <c r="R883">
        <v>0.36916563973411615</v>
      </c>
      <c r="S883">
        <v>0.48042055075231987</v>
      </c>
      <c r="T883">
        <v>0.63083436026588391</v>
      </c>
      <c r="U883">
        <v>3.5635540152841889E-3</v>
      </c>
      <c r="V883">
        <v>2.7536644152047783E-2</v>
      </c>
    </row>
    <row r="884" spans="1:22" x14ac:dyDescent="0.25">
      <c r="A884" t="str">
        <f t="shared" si="15"/>
        <v>FranciaországPénzügyi tev.</v>
      </c>
      <c r="B884" t="s">
        <v>87</v>
      </c>
      <c r="C884">
        <v>41</v>
      </c>
      <c r="D884" s="267" t="s">
        <v>183</v>
      </c>
      <c r="E884" s="3" t="s">
        <v>1</v>
      </c>
      <c r="F884" s="3" t="s">
        <v>1</v>
      </c>
      <c r="G884" s="3" t="s">
        <v>136</v>
      </c>
      <c r="H884">
        <v>78928.085020286497</v>
      </c>
      <c r="I884">
        <v>154243.00727417783</v>
      </c>
      <c r="J884">
        <v>1.9542220900777398</v>
      </c>
      <c r="K884">
        <v>35240.881599999986</v>
      </c>
      <c r="L884">
        <v>74819.189915094306</v>
      </c>
      <c r="M884">
        <v>2.123079404321552</v>
      </c>
      <c r="N884">
        <v>0.44649355918038802</v>
      </c>
      <c r="O884">
        <v>0.48507346451108746</v>
      </c>
      <c r="P884">
        <v>1.0864064095381782</v>
      </c>
      <c r="Q884">
        <v>0.69299587126020701</v>
      </c>
      <c r="R884">
        <v>0.8073069212108458</v>
      </c>
      <c r="S884">
        <v>0.30700412873979294</v>
      </c>
      <c r="T884">
        <v>0.1926930787891542</v>
      </c>
      <c r="U884">
        <v>0.27215204415868904</v>
      </c>
      <c r="V884">
        <v>0.11865270196984219</v>
      </c>
    </row>
    <row r="885" spans="1:22" x14ac:dyDescent="0.25">
      <c r="A885" t="str">
        <f t="shared" si="15"/>
        <v>FranciaországBiztosítás</v>
      </c>
      <c r="B885" t="s">
        <v>87</v>
      </c>
      <c r="C885">
        <v>42</v>
      </c>
      <c r="D885" s="267" t="s">
        <v>184</v>
      </c>
      <c r="E885" s="3" t="s">
        <v>135</v>
      </c>
      <c r="F885" s="3" t="s">
        <v>135</v>
      </c>
      <c r="G885" s="3" t="s">
        <v>136</v>
      </c>
      <c r="H885">
        <v>30921.20459626599</v>
      </c>
      <c r="I885">
        <v>77328.097042914087</v>
      </c>
      <c r="J885">
        <v>2.5008112734473529</v>
      </c>
      <c r="K885">
        <v>7141.2752000000064</v>
      </c>
      <c r="L885">
        <v>18117.752963836454</v>
      </c>
      <c r="M885">
        <v>2.5370472998766997</v>
      </c>
      <c r="N885">
        <v>0.23095074377737465</v>
      </c>
      <c r="O885">
        <v>0.23429715273843874</v>
      </c>
      <c r="P885">
        <v>1.0144897085254243</v>
      </c>
      <c r="Q885">
        <v>0.36336766897515144</v>
      </c>
      <c r="R885">
        <v>0.3140490142034732</v>
      </c>
      <c r="S885">
        <v>0.63663233102484862</v>
      </c>
      <c r="T885">
        <v>0.6859509857965268</v>
      </c>
      <c r="U885">
        <v>0.61887742108775723</v>
      </c>
      <c r="V885">
        <v>0.65992014735804527</v>
      </c>
    </row>
    <row r="886" spans="1:22" x14ac:dyDescent="0.25">
      <c r="A886" t="str">
        <f t="shared" si="15"/>
        <v>FranciaországEgyéb pénzügy</v>
      </c>
      <c r="B886" t="s">
        <v>87</v>
      </c>
      <c r="C886">
        <v>43</v>
      </c>
      <c r="D886" s="267" t="s">
        <v>185</v>
      </c>
      <c r="E886" s="3" t="s">
        <v>1</v>
      </c>
      <c r="F886" s="3" t="s">
        <v>1</v>
      </c>
      <c r="G886" s="3" t="s">
        <v>136</v>
      </c>
      <c r="H886">
        <v>14889.355621808227</v>
      </c>
      <c r="I886">
        <v>49841.06775514617</v>
      </c>
      <c r="J886">
        <v>3.3474294671385691</v>
      </c>
      <c r="K886">
        <v>8265.2963999999993</v>
      </c>
      <c r="L886">
        <v>21062.970621069184</v>
      </c>
      <c r="M886">
        <v>2.5483624061042973</v>
      </c>
      <c r="N886">
        <v>0.55511444618153505</v>
      </c>
      <c r="O886">
        <v>0.42260271638932534</v>
      </c>
      <c r="P886">
        <v>0.76128935086500094</v>
      </c>
      <c r="Q886">
        <v>0.99949326079979095</v>
      </c>
      <c r="R886">
        <v>0.99914204513020044</v>
      </c>
      <c r="S886">
        <v>5.0673920020896006E-4</v>
      </c>
      <c r="T886">
        <v>8.579548697996047E-4</v>
      </c>
      <c r="U886">
        <v>3.7974731824302031E-4</v>
      </c>
      <c r="V886">
        <v>3.7947429898520864E-4</v>
      </c>
    </row>
    <row r="887" spans="1:22" x14ac:dyDescent="0.25">
      <c r="A887" t="str">
        <f t="shared" si="15"/>
        <v>FranciaországIngatlanügyletek</v>
      </c>
      <c r="B887" t="s">
        <v>87</v>
      </c>
      <c r="C887">
        <v>44</v>
      </c>
      <c r="D887" s="267" t="s">
        <v>143</v>
      </c>
      <c r="E887" s="3" t="s">
        <v>135</v>
      </c>
      <c r="F887" s="3" t="s">
        <v>135</v>
      </c>
      <c r="G887" s="3" t="s">
        <v>136</v>
      </c>
      <c r="H887">
        <v>172925.62835938335</v>
      </c>
      <c r="I887">
        <v>403060.26018109825</v>
      </c>
      <c r="J887">
        <v>2.3308301031206127</v>
      </c>
      <c r="K887">
        <v>140800.97279999999</v>
      </c>
      <c r="L887">
        <v>326234.43100000004</v>
      </c>
      <c r="M887">
        <v>2.3169898936948257</v>
      </c>
      <c r="N887">
        <v>0.81422848733202124</v>
      </c>
      <c r="O887">
        <v>0.80939368930447342</v>
      </c>
      <c r="P887">
        <v>0.99406211143092038</v>
      </c>
      <c r="Q887">
        <v>0.23910601056917657</v>
      </c>
      <c r="R887">
        <v>0.22225153042518311</v>
      </c>
      <c r="S887">
        <v>0.76089398943082343</v>
      </c>
      <c r="T887">
        <v>0.77774846957481691</v>
      </c>
      <c r="U887">
        <v>0.72734168940784805</v>
      </c>
      <c r="V887">
        <v>0.76466339863016486</v>
      </c>
    </row>
    <row r="888" spans="1:22" x14ac:dyDescent="0.25">
      <c r="A888" t="str">
        <f t="shared" si="15"/>
        <v>FranciaországJogi tev.</v>
      </c>
      <c r="B888" t="s">
        <v>87</v>
      </c>
      <c r="C888">
        <v>45</v>
      </c>
      <c r="D888" s="267" t="s">
        <v>186</v>
      </c>
      <c r="E888" s="3" t="s">
        <v>1</v>
      </c>
      <c r="F888" s="3" t="s">
        <v>1</v>
      </c>
      <c r="G888" s="3" t="s">
        <v>136</v>
      </c>
      <c r="H888">
        <v>66820.613966930221</v>
      </c>
      <c r="I888">
        <v>202264.44612432952</v>
      </c>
      <c r="J888">
        <v>3.0269767683432387</v>
      </c>
      <c r="K888">
        <v>30168.470399999984</v>
      </c>
      <c r="L888">
        <v>88345.438736397584</v>
      </c>
      <c r="M888">
        <v>2.9284029838117887</v>
      </c>
      <c r="N888">
        <v>0.45148448373926159</v>
      </c>
      <c r="O888">
        <v>0.43678184885786947</v>
      </c>
      <c r="P888">
        <v>0.96743490549304656</v>
      </c>
      <c r="Q888">
        <v>0.80950331381905094</v>
      </c>
      <c r="R888">
        <v>0.8221022649026718</v>
      </c>
      <c r="S888">
        <v>0.19049668618094917</v>
      </c>
      <c r="T888">
        <v>0.17789773509732829</v>
      </c>
      <c r="U888">
        <v>4.1057114084925884E-2</v>
      </c>
      <c r="V888">
        <v>3.5561941698663835E-2</v>
      </c>
    </row>
    <row r="889" spans="1:22" x14ac:dyDescent="0.25">
      <c r="A889" t="str">
        <f t="shared" si="15"/>
        <v>FranciaországMérnöki tev.</v>
      </c>
      <c r="B889" t="s">
        <v>87</v>
      </c>
      <c r="C889">
        <v>46</v>
      </c>
      <c r="D889" s="267" t="s">
        <v>187</v>
      </c>
      <c r="E889" s="3" t="s">
        <v>2289</v>
      </c>
      <c r="F889" s="3" t="s">
        <v>2289</v>
      </c>
      <c r="G889" s="3" t="s">
        <v>136</v>
      </c>
      <c r="H889">
        <v>28540.163860278506</v>
      </c>
      <c r="I889">
        <v>81558.090998418804</v>
      </c>
      <c r="J889">
        <v>2.8576602221940757</v>
      </c>
      <c r="K889">
        <v>14151.3992</v>
      </c>
      <c r="L889">
        <v>35557.557860099849</v>
      </c>
      <c r="M889">
        <v>2.5126531558872176</v>
      </c>
      <c r="N889">
        <v>0.49584155400367436</v>
      </c>
      <c r="O889">
        <v>0.43597829994315607</v>
      </c>
      <c r="P889">
        <v>0.87926938842226465</v>
      </c>
      <c r="Q889">
        <v>0.4806882515690018</v>
      </c>
      <c r="R889">
        <v>0.59296623559823169</v>
      </c>
      <c r="S889">
        <v>0.51931174843099814</v>
      </c>
      <c r="T889">
        <v>0.40703376440176836</v>
      </c>
      <c r="U889">
        <v>9.9825033275945212E-3</v>
      </c>
      <c r="V889">
        <v>1.5392027107469454E-2</v>
      </c>
    </row>
    <row r="890" spans="1:22" x14ac:dyDescent="0.25">
      <c r="A890" t="str">
        <f t="shared" si="15"/>
        <v>FranciaországK+F</v>
      </c>
      <c r="B890" t="s">
        <v>87</v>
      </c>
      <c r="C890">
        <v>47</v>
      </c>
      <c r="D890" s="267" t="s">
        <v>188</v>
      </c>
      <c r="E890" s="3" t="s">
        <v>1</v>
      </c>
      <c r="F890" s="3" t="s">
        <v>2289</v>
      </c>
      <c r="G890" s="3" t="s">
        <v>0</v>
      </c>
      <c r="H890">
        <v>37133.338346197095</v>
      </c>
      <c r="I890">
        <v>79821.594087890728</v>
      </c>
      <c r="J890">
        <v>2.1495938055368895</v>
      </c>
      <c r="K890">
        <v>21280.667599999997</v>
      </c>
      <c r="L890">
        <v>42872.02350000001</v>
      </c>
      <c r="M890">
        <v>2.0145995560778371</v>
      </c>
      <c r="N890">
        <v>0.57308791904456913</v>
      </c>
      <c r="O890">
        <v>0.5370980621208099</v>
      </c>
      <c r="P890">
        <v>0.93720011236014156</v>
      </c>
      <c r="Q890">
        <v>0.73210124844552349</v>
      </c>
      <c r="R890">
        <v>5.0212603332932843E-2</v>
      </c>
      <c r="S890">
        <v>0.26789875155447657</v>
      </c>
      <c r="T890">
        <v>0.94978739666706713</v>
      </c>
      <c r="U890">
        <v>0.1880773851896434</v>
      </c>
      <c r="V890">
        <v>0.17911885250294673</v>
      </c>
    </row>
    <row r="891" spans="1:22" x14ac:dyDescent="0.25">
      <c r="A891" t="str">
        <f t="shared" si="15"/>
        <v>FranciaországMarketing</v>
      </c>
      <c r="B891" t="s">
        <v>87</v>
      </c>
      <c r="C891">
        <v>48</v>
      </c>
      <c r="D891" s="267" t="s">
        <v>13</v>
      </c>
      <c r="E891" s="3" t="s">
        <v>1</v>
      </c>
      <c r="F891" s="3" t="s">
        <v>1</v>
      </c>
      <c r="G891" s="3" t="s">
        <v>136</v>
      </c>
      <c r="H891">
        <v>16117.743758026409</v>
      </c>
      <c r="I891">
        <v>24853.13059520298</v>
      </c>
      <c r="J891">
        <v>1.5419733039760277</v>
      </c>
      <c r="K891">
        <v>7188.3788000000013</v>
      </c>
      <c r="L891">
        <v>11949.933597432784</v>
      </c>
      <c r="M891">
        <v>1.6623961994647225</v>
      </c>
      <c r="N891">
        <v>0.4459916293445409</v>
      </c>
      <c r="O891">
        <v>0.48082206592272514</v>
      </c>
      <c r="P891">
        <v>1.0780966150180293</v>
      </c>
      <c r="Q891">
        <v>0.96327626924005472</v>
      </c>
      <c r="R891">
        <v>0.82634189177217965</v>
      </c>
      <c r="S891">
        <v>3.6723730759945145E-2</v>
      </c>
      <c r="T891">
        <v>0.17365810822782043</v>
      </c>
      <c r="U891">
        <v>1.2980319597509394E-3</v>
      </c>
      <c r="V891">
        <v>3.4574472389955714E-3</v>
      </c>
    </row>
    <row r="892" spans="1:22" x14ac:dyDescent="0.25">
      <c r="A892" t="str">
        <f t="shared" si="15"/>
        <v>FranciaországEgyéb tudományos</v>
      </c>
      <c r="B892" t="s">
        <v>87</v>
      </c>
      <c r="C892">
        <v>49</v>
      </c>
      <c r="D892" s="267" t="s">
        <v>189</v>
      </c>
      <c r="E892" s="3" t="s">
        <v>1</v>
      </c>
      <c r="F892" s="3" t="s">
        <v>1</v>
      </c>
      <c r="G892" s="3" t="s">
        <v>136</v>
      </c>
      <c r="H892">
        <v>6791.2308258048515</v>
      </c>
      <c r="I892">
        <v>16844.031492372764</v>
      </c>
      <c r="J892">
        <v>2.4802619619951618</v>
      </c>
      <c r="K892">
        <v>3335.1195999999995</v>
      </c>
      <c r="L892">
        <v>8236.1798060698111</v>
      </c>
      <c r="M892">
        <v>2.4695305697792103</v>
      </c>
      <c r="N892">
        <v>0.49109206939741196</v>
      </c>
      <c r="O892">
        <v>0.4889672528693193</v>
      </c>
      <c r="P892">
        <v>0.99567328274981126</v>
      </c>
      <c r="Q892">
        <v>0.72514539916858767</v>
      </c>
      <c r="R892">
        <v>0.74483643546769385</v>
      </c>
      <c r="S892">
        <v>0.27485460083141233</v>
      </c>
      <c r="T892">
        <v>0.25516356453230621</v>
      </c>
      <c r="U892">
        <v>0.24580447958503576</v>
      </c>
      <c r="V892">
        <v>0.24262909442500824</v>
      </c>
    </row>
    <row r="893" spans="1:22" x14ac:dyDescent="0.25">
      <c r="A893" t="str">
        <f t="shared" si="15"/>
        <v>FranciaországAminisztratív</v>
      </c>
      <c r="B893" t="s">
        <v>87</v>
      </c>
      <c r="C893">
        <v>50</v>
      </c>
      <c r="D893" s="267" t="s">
        <v>190</v>
      </c>
      <c r="E893" s="3" t="s">
        <v>1</v>
      </c>
      <c r="F893" s="3" t="s">
        <v>1</v>
      </c>
      <c r="G893" s="3" t="s">
        <v>136</v>
      </c>
      <c r="H893">
        <v>109576.8281126426</v>
      </c>
      <c r="I893">
        <v>237268.77242106106</v>
      </c>
      <c r="J893">
        <v>2.1653188589941106</v>
      </c>
      <c r="K893">
        <v>69816.771199999988</v>
      </c>
      <c r="L893">
        <v>137198.18049999999</v>
      </c>
      <c r="M893">
        <v>1.9651178096875384</v>
      </c>
      <c r="N893">
        <v>0.63714904330165378</v>
      </c>
      <c r="O893">
        <v>0.57823951757345393</v>
      </c>
      <c r="P893">
        <v>0.90754200081203051</v>
      </c>
      <c r="Q893">
        <v>0.88585584259348304</v>
      </c>
      <c r="R893">
        <v>0.80702592273199913</v>
      </c>
      <c r="S893">
        <v>0.11414415740651711</v>
      </c>
      <c r="T893">
        <v>0.19297407726800092</v>
      </c>
      <c r="U893">
        <v>4.3782237452969622E-2</v>
      </c>
      <c r="V893">
        <v>5.0258642505693875E-2</v>
      </c>
    </row>
    <row r="894" spans="1:22" x14ac:dyDescent="0.25">
      <c r="A894" t="str">
        <f t="shared" si="15"/>
        <v>FranciaországKözigazgatás és védelem</v>
      </c>
      <c r="B894" t="s">
        <v>87</v>
      </c>
      <c r="C894">
        <v>51</v>
      </c>
      <c r="D894" s="267" t="s">
        <v>201</v>
      </c>
      <c r="E894" s="3" t="s">
        <v>135</v>
      </c>
      <c r="F894" s="3" t="s">
        <v>135</v>
      </c>
      <c r="G894" s="3" t="s">
        <v>136</v>
      </c>
      <c r="H894">
        <v>136880.29145156397</v>
      </c>
      <c r="I894">
        <v>286483.0541717133</v>
      </c>
      <c r="J894">
        <v>2.0929459685807821</v>
      </c>
      <c r="K894">
        <v>100618.83119999999</v>
      </c>
      <c r="L894">
        <v>210774.49599999998</v>
      </c>
      <c r="M894">
        <v>2.0947817966702837</v>
      </c>
      <c r="N894">
        <v>0.735086330785646</v>
      </c>
      <c r="O894">
        <v>0.73573111194795193</v>
      </c>
      <c r="P894">
        <v>1.000877150254742</v>
      </c>
      <c r="Q894">
        <v>7.4860404696846863E-2</v>
      </c>
      <c r="R894">
        <v>6.9866560620074167E-2</v>
      </c>
      <c r="S894">
        <v>0.92513959530315315</v>
      </c>
      <c r="T894">
        <v>0.93013343937992587</v>
      </c>
      <c r="U894">
        <v>0.89948332145352139</v>
      </c>
      <c r="V894">
        <v>0.91173435514853862</v>
      </c>
    </row>
    <row r="895" spans="1:22" x14ac:dyDescent="0.25">
      <c r="A895" t="str">
        <f t="shared" si="15"/>
        <v>FranciaországOktatás</v>
      </c>
      <c r="B895" t="s">
        <v>87</v>
      </c>
      <c r="C895">
        <v>52</v>
      </c>
      <c r="D895" s="267" t="s">
        <v>144</v>
      </c>
      <c r="E895" s="3" t="s">
        <v>135</v>
      </c>
      <c r="F895" s="3" t="s">
        <v>135</v>
      </c>
      <c r="G895" s="3" t="s">
        <v>136</v>
      </c>
      <c r="H895">
        <v>78837.572437113413</v>
      </c>
      <c r="I895">
        <v>168573.36498464819</v>
      </c>
      <c r="J895">
        <v>2.1382363735148564</v>
      </c>
      <c r="K895">
        <v>65455.531999999992</v>
      </c>
      <c r="L895">
        <v>137430.66800000001</v>
      </c>
      <c r="M895">
        <v>2.0996035598641232</v>
      </c>
      <c r="N895">
        <v>0.83025808604408879</v>
      </c>
      <c r="O895">
        <v>0.81525730955489728</v>
      </c>
      <c r="P895">
        <v>0.98193239338304383</v>
      </c>
      <c r="Q895">
        <v>0.11768720718960876</v>
      </c>
      <c r="R895">
        <v>0.12848058946755103</v>
      </c>
      <c r="S895">
        <v>0.88231279281039132</v>
      </c>
      <c r="T895">
        <v>0.87151941053244886</v>
      </c>
      <c r="U895">
        <v>0.87959642934675353</v>
      </c>
      <c r="V895">
        <v>0.86488722195503942</v>
      </c>
    </row>
    <row r="896" spans="1:22" x14ac:dyDescent="0.25">
      <c r="A896" t="str">
        <f t="shared" si="15"/>
        <v>FranciaországEgészségügy</v>
      </c>
      <c r="B896" t="s">
        <v>87</v>
      </c>
      <c r="C896">
        <v>53</v>
      </c>
      <c r="D896" s="267" t="s">
        <v>191</v>
      </c>
      <c r="E896" s="3" t="s">
        <v>135</v>
      </c>
      <c r="F896" s="3" t="s">
        <v>135</v>
      </c>
      <c r="G896" s="3" t="s">
        <v>136</v>
      </c>
      <c r="H896">
        <v>117294.42923528177</v>
      </c>
      <c r="I896">
        <v>310113.08410700364</v>
      </c>
      <c r="J896">
        <v>2.643885870188647</v>
      </c>
      <c r="K896">
        <v>89840.419200000004</v>
      </c>
      <c r="L896">
        <v>240325.65000000002</v>
      </c>
      <c r="M896">
        <v>2.6750281459060692</v>
      </c>
      <c r="N896">
        <v>0.76593935266770796</v>
      </c>
      <c r="O896">
        <v>0.77496133609466267</v>
      </c>
      <c r="P896">
        <v>1.0117789788389013</v>
      </c>
      <c r="Q896">
        <v>3.0730435330553446E-2</v>
      </c>
      <c r="R896">
        <v>2.8810368100160546E-2</v>
      </c>
      <c r="S896">
        <v>0.96926956466944647</v>
      </c>
      <c r="T896">
        <v>0.97118963189983953</v>
      </c>
      <c r="U896">
        <v>0.96200519660729378</v>
      </c>
      <c r="V896">
        <v>0.9634278906692485</v>
      </c>
    </row>
    <row r="897" spans="1:22" x14ac:dyDescent="0.25">
      <c r="A897" t="str">
        <f t="shared" si="15"/>
        <v>FranciaországEgyéb szolgáltatás</v>
      </c>
      <c r="B897" t="s">
        <v>87</v>
      </c>
      <c r="C897">
        <v>54</v>
      </c>
      <c r="D897" s="267" t="s">
        <v>192</v>
      </c>
      <c r="E897" s="3" t="s">
        <v>135</v>
      </c>
      <c r="F897" s="3" t="s">
        <v>135</v>
      </c>
      <c r="G897" s="3" t="s">
        <v>136</v>
      </c>
      <c r="H897">
        <v>53115.31263495532</v>
      </c>
      <c r="I897">
        <v>121161.85700585562</v>
      </c>
      <c r="J897">
        <v>2.2811097402092426</v>
      </c>
      <c r="K897">
        <v>32462.692799999997</v>
      </c>
      <c r="L897">
        <v>72606.490511972865</v>
      </c>
      <c r="M897">
        <v>2.2366133012838931</v>
      </c>
      <c r="N897">
        <v>0.61117390051162412</v>
      </c>
      <c r="O897">
        <v>0.59925204438277857</v>
      </c>
      <c r="P897">
        <v>0.98049351237206694</v>
      </c>
      <c r="Q897">
        <v>0.19982029458333592</v>
      </c>
      <c r="R897">
        <v>0.19222336573916707</v>
      </c>
      <c r="S897">
        <v>0.80017970541666394</v>
      </c>
      <c r="T897">
        <v>0.80777663426083302</v>
      </c>
      <c r="U897">
        <v>0.71576535510965922</v>
      </c>
      <c r="V897">
        <v>0.74583235354090849</v>
      </c>
    </row>
    <row r="898" spans="1:22" x14ac:dyDescent="0.25">
      <c r="A898" t="str">
        <f t="shared" si="15"/>
        <v>FranciaországHáztartási</v>
      </c>
      <c r="B898" t="s">
        <v>87</v>
      </c>
      <c r="C898">
        <v>55</v>
      </c>
      <c r="D898" s="267" t="s">
        <v>193</v>
      </c>
      <c r="E898" s="3" t="s">
        <v>135</v>
      </c>
      <c r="F898" s="3" t="s">
        <v>135</v>
      </c>
      <c r="G898" s="3" t="s">
        <v>136</v>
      </c>
      <c r="H898">
        <v>2936.2771999999995</v>
      </c>
      <c r="I898">
        <v>4621.1944999999996</v>
      </c>
      <c r="J898">
        <v>1.5738277367000637</v>
      </c>
      <c r="K898">
        <v>2934.2771999999995</v>
      </c>
      <c r="L898">
        <v>4619.1944999999996</v>
      </c>
      <c r="M898">
        <v>1.5742188570323215</v>
      </c>
      <c r="N898">
        <v>0.99931886539867554</v>
      </c>
      <c r="O898">
        <v>0.9995672114644818</v>
      </c>
      <c r="P898">
        <v>1.0002485153382021</v>
      </c>
      <c r="Q898">
        <v>0.16405163783801607</v>
      </c>
      <c r="R898">
        <v>7.4793023423284585E-4</v>
      </c>
      <c r="S898">
        <v>0.83594836216198387</v>
      </c>
      <c r="T898">
        <v>0.99925206976576708</v>
      </c>
      <c r="U898">
        <v>0.83594659313814734</v>
      </c>
      <c r="V898">
        <v>0.99921938454568626</v>
      </c>
    </row>
    <row r="899" spans="1:22" x14ac:dyDescent="0.25">
      <c r="A899" t="str">
        <f t="shared" si="15"/>
        <v>FranciaországTerületen kívüli</v>
      </c>
      <c r="B899" t="s">
        <v>87</v>
      </c>
      <c r="C899">
        <v>56</v>
      </c>
      <c r="D899" s="267" t="s">
        <v>194</v>
      </c>
      <c r="E899" s="3">
        <v>0</v>
      </c>
      <c r="F899" s="3">
        <v>0</v>
      </c>
      <c r="G899" s="3" t="s">
        <v>136</v>
      </c>
      <c r="H899">
        <v>2</v>
      </c>
      <c r="I899">
        <v>2</v>
      </c>
      <c r="J899">
        <v>1</v>
      </c>
      <c r="K899">
        <v>1</v>
      </c>
      <c r="L899">
        <v>1</v>
      </c>
      <c r="M899">
        <v>1</v>
      </c>
      <c r="N899">
        <v>0.5</v>
      </c>
      <c r="O899">
        <v>0.5</v>
      </c>
      <c r="P899">
        <v>1</v>
      </c>
      <c r="Q899">
        <v>1</v>
      </c>
      <c r="R899">
        <v>1</v>
      </c>
      <c r="S899">
        <v>0</v>
      </c>
      <c r="T899">
        <v>0</v>
      </c>
      <c r="U899">
        <v>0</v>
      </c>
      <c r="V899">
        <v>0</v>
      </c>
    </row>
    <row r="900" spans="1:22" x14ac:dyDescent="0.25">
      <c r="A900" t="str">
        <f>CONCATENATE(B900,D900)</f>
        <v>Nagy BritanniaNövényterm.</v>
      </c>
      <c r="B900" t="s">
        <v>88</v>
      </c>
      <c r="C900">
        <v>1</v>
      </c>
      <c r="D900" s="267" t="s">
        <v>147</v>
      </c>
      <c r="E900" s="3" t="s">
        <v>2289</v>
      </c>
      <c r="F900" s="3" t="s">
        <v>2289</v>
      </c>
      <c r="G900" s="3" t="s">
        <v>136</v>
      </c>
      <c r="H900">
        <v>26284.799309677041</v>
      </c>
      <c r="I900">
        <v>43072.630455217863</v>
      </c>
      <c r="J900">
        <v>1.6386897213006377</v>
      </c>
      <c r="K900">
        <v>11722.562519999996</v>
      </c>
      <c r="L900">
        <v>16983.252780000003</v>
      </c>
      <c r="M900">
        <v>1.448766236138616</v>
      </c>
      <c r="N900">
        <v>0.44598257654127132</v>
      </c>
      <c r="O900">
        <v>0.39429337378540885</v>
      </c>
      <c r="P900">
        <v>0.88410039881663594</v>
      </c>
      <c r="Q900">
        <v>0.44943942014220928</v>
      </c>
      <c r="R900">
        <v>0.51203477577805612</v>
      </c>
      <c r="S900">
        <v>0.55056057985779072</v>
      </c>
      <c r="T900">
        <v>0.48796522422194383</v>
      </c>
      <c r="U900">
        <v>0.44822432649314697</v>
      </c>
      <c r="V900">
        <v>0.39063786944306961</v>
      </c>
    </row>
    <row r="901" spans="1:22" x14ac:dyDescent="0.25">
      <c r="A901" t="str">
        <f t="shared" ref="A901:A955" si="16">CONCATENATE(B901,D901)</f>
        <v>Nagy BritanniaErdőgazd.</v>
      </c>
      <c r="B901" t="s">
        <v>88</v>
      </c>
      <c r="C901">
        <v>2</v>
      </c>
      <c r="D901" s="267" t="s">
        <v>148</v>
      </c>
      <c r="E901" s="3" t="s">
        <v>2289</v>
      </c>
      <c r="F901" s="3" t="s">
        <v>1</v>
      </c>
      <c r="G901" s="3" t="s">
        <v>0</v>
      </c>
      <c r="H901">
        <v>1017.3098137002055</v>
      </c>
      <c r="I901">
        <v>1907.5106617673534</v>
      </c>
      <c r="J901">
        <v>1.87505382930424</v>
      </c>
      <c r="K901">
        <v>401.76915000000002</v>
      </c>
      <c r="L901">
        <v>316.30464000000001</v>
      </c>
      <c r="M901">
        <v>0.78727956091203122</v>
      </c>
      <c r="N901">
        <v>0.39493293448007449</v>
      </c>
      <c r="O901">
        <v>0.1658206406599774</v>
      </c>
      <c r="P901">
        <v>0.41987037844356717</v>
      </c>
      <c r="Q901">
        <v>0.57045321771436464</v>
      </c>
      <c r="R901">
        <v>0.64690336884079724</v>
      </c>
      <c r="S901">
        <v>0.42954678228563525</v>
      </c>
      <c r="T901">
        <v>0.35309663115920287</v>
      </c>
      <c r="U901">
        <v>0.38229701419340473</v>
      </c>
      <c r="V901">
        <v>0.27139590783427547</v>
      </c>
    </row>
    <row r="902" spans="1:22" x14ac:dyDescent="0.25">
      <c r="A902" t="str">
        <f t="shared" si="16"/>
        <v>Nagy BritanniaHalászat</v>
      </c>
      <c r="B902" t="s">
        <v>88</v>
      </c>
      <c r="C902">
        <v>3</v>
      </c>
      <c r="D902" s="267" t="s">
        <v>149</v>
      </c>
      <c r="E902" s="3" t="s">
        <v>2289</v>
      </c>
      <c r="F902" s="3" t="s">
        <v>2289</v>
      </c>
      <c r="G902" s="3" t="s">
        <v>136</v>
      </c>
      <c r="H902">
        <v>1446.3689430239947</v>
      </c>
      <c r="I902">
        <v>2729.3081524436147</v>
      </c>
      <c r="J902">
        <v>1.8870068841061507</v>
      </c>
      <c r="K902">
        <v>603.41178000000002</v>
      </c>
      <c r="L902">
        <v>892.9016399999997</v>
      </c>
      <c r="M902">
        <v>1.4797550687525518</v>
      </c>
      <c r="N902">
        <v>0.41719077480910044</v>
      </c>
      <c r="O902">
        <v>0.32715310625535765</v>
      </c>
      <c r="P902">
        <v>0.78418106537724253</v>
      </c>
      <c r="Q902">
        <v>0.51405049169127615</v>
      </c>
      <c r="R902">
        <v>0.49486321594489596</v>
      </c>
      <c r="S902">
        <v>0.48594950830872397</v>
      </c>
      <c r="T902">
        <v>0.50513678405510409</v>
      </c>
      <c r="U902">
        <v>0.17320371993743836</v>
      </c>
      <c r="V902">
        <v>0.16535339247725245</v>
      </c>
    </row>
    <row r="903" spans="1:22" x14ac:dyDescent="0.25">
      <c r="A903" t="str">
        <f t="shared" si="16"/>
        <v>Nagy BritanniaBányászat</v>
      </c>
      <c r="B903" t="s">
        <v>88</v>
      </c>
      <c r="C903">
        <v>4</v>
      </c>
      <c r="D903" s="267" t="s">
        <v>150</v>
      </c>
      <c r="E903" s="3" t="s">
        <v>1</v>
      </c>
      <c r="F903" s="3" t="s">
        <v>1</v>
      </c>
      <c r="G903" s="3" t="s">
        <v>136</v>
      </c>
      <c r="H903">
        <v>52214.828112736373</v>
      </c>
      <c r="I903">
        <v>70721.398498298484</v>
      </c>
      <c r="J903">
        <v>1.3544313187358352</v>
      </c>
      <c r="K903">
        <v>36745.958070000001</v>
      </c>
      <c r="L903">
        <v>42330.456900000012</v>
      </c>
      <c r="M903">
        <v>1.1519758668249089</v>
      </c>
      <c r="N903">
        <v>0.7037456484710104</v>
      </c>
      <c r="O903">
        <v>0.59855231653851493</v>
      </c>
      <c r="P903">
        <v>0.85052364847861828</v>
      </c>
      <c r="Q903">
        <v>0.607851327338087</v>
      </c>
      <c r="R903">
        <v>0.74222203978851109</v>
      </c>
      <c r="S903">
        <v>0.39214867266191317</v>
      </c>
      <c r="T903">
        <v>0.25777796021148902</v>
      </c>
      <c r="U903">
        <v>1.2592440616788141E-2</v>
      </c>
      <c r="V903">
        <v>1.259552289712936E-2</v>
      </c>
    </row>
    <row r="904" spans="1:22" x14ac:dyDescent="0.25">
      <c r="A904" t="str">
        <f t="shared" si="16"/>
        <v>Nagy BritanniaÉlelmiszergy.</v>
      </c>
      <c r="B904" t="s">
        <v>88</v>
      </c>
      <c r="C904">
        <v>5</v>
      </c>
      <c r="D904" s="267" t="s">
        <v>151</v>
      </c>
      <c r="E904" s="3" t="s">
        <v>2289</v>
      </c>
      <c r="F904" s="3" t="s">
        <v>2289</v>
      </c>
      <c r="G904" s="3" t="s">
        <v>136</v>
      </c>
      <c r="H904">
        <v>93786.564947039049</v>
      </c>
      <c r="I904">
        <v>150146.51145503024</v>
      </c>
      <c r="J904">
        <v>1.6009383810977347</v>
      </c>
      <c r="K904">
        <v>31462.314720000024</v>
      </c>
      <c r="L904">
        <v>46047.036420000004</v>
      </c>
      <c r="M904">
        <v>1.4635616237965077</v>
      </c>
      <c r="N904">
        <v>0.33546718272245801</v>
      </c>
      <c r="O904">
        <v>0.30668069456806102</v>
      </c>
      <c r="P904">
        <v>0.91418985332400482</v>
      </c>
      <c r="Q904">
        <v>0.31250001467852845</v>
      </c>
      <c r="R904">
        <v>0.49614056057117428</v>
      </c>
      <c r="S904">
        <v>0.68749998532147161</v>
      </c>
      <c r="T904">
        <v>0.50385943942882583</v>
      </c>
      <c r="U904">
        <v>0.5448589985687905</v>
      </c>
      <c r="V904">
        <v>0.38459792583834002</v>
      </c>
    </row>
    <row r="905" spans="1:22" x14ac:dyDescent="0.25">
      <c r="A905" t="str">
        <f t="shared" si="16"/>
        <v>Nagy BritanniaTextilgy.</v>
      </c>
      <c r="B905" t="s">
        <v>88</v>
      </c>
      <c r="C905">
        <v>6</v>
      </c>
      <c r="D905" s="267" t="s">
        <v>152</v>
      </c>
      <c r="E905" s="3" t="s">
        <v>2289</v>
      </c>
      <c r="F905" s="3" t="s">
        <v>135</v>
      </c>
      <c r="G905" s="3" t="s">
        <v>0</v>
      </c>
      <c r="H905">
        <v>21709.179292509434</v>
      </c>
      <c r="I905">
        <v>19881.633501299912</v>
      </c>
      <c r="J905">
        <v>0.9158169101380953</v>
      </c>
      <c r="K905">
        <v>9334.6892699999953</v>
      </c>
      <c r="L905">
        <v>10049.261999999999</v>
      </c>
      <c r="M905">
        <v>1.0765502427913172</v>
      </c>
      <c r="N905">
        <v>0.4299881236514938</v>
      </c>
      <c r="O905">
        <v>0.50545454423264324</v>
      </c>
      <c r="P905">
        <v>1.175508151109576</v>
      </c>
      <c r="Q905">
        <v>0.12876152762724113</v>
      </c>
      <c r="R905">
        <v>0.22589581180840992</v>
      </c>
      <c r="S905">
        <v>0.87123847237275864</v>
      </c>
      <c r="T905">
        <v>0.77410418819158999</v>
      </c>
      <c r="U905">
        <v>0.57172136869230916</v>
      </c>
      <c r="V905">
        <v>0.61305163728401135</v>
      </c>
    </row>
    <row r="906" spans="1:22" x14ac:dyDescent="0.25">
      <c r="A906" t="str">
        <f t="shared" si="16"/>
        <v>Nagy BritanniaFafeldolg.</v>
      </c>
      <c r="B906" t="s">
        <v>88</v>
      </c>
      <c r="C906">
        <v>7</v>
      </c>
      <c r="D906" s="267" t="s">
        <v>153</v>
      </c>
      <c r="E906" s="3" t="s">
        <v>1</v>
      </c>
      <c r="F906" s="3" t="s">
        <v>1</v>
      </c>
      <c r="G906" s="3" t="s">
        <v>136</v>
      </c>
      <c r="H906">
        <v>8373.4754416493452</v>
      </c>
      <c r="I906">
        <v>11957.057325481561</v>
      </c>
      <c r="J906">
        <v>1.4279682801728439</v>
      </c>
      <c r="K906">
        <v>3233.8626300000014</v>
      </c>
      <c r="L906">
        <v>3871.4369999999972</v>
      </c>
      <c r="M906">
        <v>1.1971556751005208</v>
      </c>
      <c r="N906">
        <v>0.38620315453663279</v>
      </c>
      <c r="O906">
        <v>0.32377840923699663</v>
      </c>
      <c r="P906">
        <v>0.83836293265254791</v>
      </c>
      <c r="Q906">
        <v>0.83478099598988242</v>
      </c>
      <c r="R906">
        <v>0.85177520822528963</v>
      </c>
      <c r="S906">
        <v>0.16521900401011758</v>
      </c>
      <c r="T906">
        <v>0.14822479177471026</v>
      </c>
      <c r="U906">
        <v>8.5472039834592783E-2</v>
      </c>
      <c r="V906">
        <v>6.6106402174813741E-2</v>
      </c>
    </row>
    <row r="907" spans="1:22" x14ac:dyDescent="0.25">
      <c r="A907" t="str">
        <f t="shared" si="16"/>
        <v>Nagy BritanniaPapírgy.</v>
      </c>
      <c r="B907" t="s">
        <v>88</v>
      </c>
      <c r="C907">
        <v>8</v>
      </c>
      <c r="D907" s="267" t="s">
        <v>154</v>
      </c>
      <c r="E907" s="3" t="s">
        <v>1</v>
      </c>
      <c r="F907" s="3" t="s">
        <v>1</v>
      </c>
      <c r="G907" s="3" t="s">
        <v>136</v>
      </c>
      <c r="H907">
        <v>16404.310514854707</v>
      </c>
      <c r="I907">
        <v>20252.700363440941</v>
      </c>
      <c r="J907">
        <v>1.2345962571911435</v>
      </c>
      <c r="K907">
        <v>5602.0264499999994</v>
      </c>
      <c r="L907">
        <v>7172.8666799999992</v>
      </c>
      <c r="M907">
        <v>1.2804057146142178</v>
      </c>
      <c r="N907">
        <v>0.34149722080224937</v>
      </c>
      <c r="O907">
        <v>0.35416840970738217</v>
      </c>
      <c r="P907">
        <v>1.0371048082774013</v>
      </c>
      <c r="Q907">
        <v>0.71822834879368835</v>
      </c>
      <c r="R907">
        <v>0.80363560415291135</v>
      </c>
      <c r="S907">
        <v>0.28177165120631165</v>
      </c>
      <c r="T907">
        <v>0.19636439584708867</v>
      </c>
      <c r="U907">
        <v>0.1562307672501855</v>
      </c>
      <c r="V907">
        <v>9.6384437060045722E-2</v>
      </c>
    </row>
    <row r="908" spans="1:22" x14ac:dyDescent="0.25">
      <c r="A908" t="str">
        <f t="shared" si="16"/>
        <v>Nagy BritanniaNyomdai tev.</v>
      </c>
      <c r="B908" t="s">
        <v>88</v>
      </c>
      <c r="C908">
        <v>9</v>
      </c>
      <c r="D908" s="267" t="s">
        <v>155</v>
      </c>
      <c r="E908" s="3" t="s">
        <v>1</v>
      </c>
      <c r="F908" s="3" t="s">
        <v>1</v>
      </c>
      <c r="G908" s="3" t="s">
        <v>136</v>
      </c>
      <c r="H908">
        <v>20519.032962472847</v>
      </c>
      <c r="I908">
        <v>18101.212627359077</v>
      </c>
      <c r="J908">
        <v>0.88216694521931371</v>
      </c>
      <c r="K908">
        <v>9944.1654900000085</v>
      </c>
      <c r="L908">
        <v>7981.7498999999989</v>
      </c>
      <c r="M908">
        <v>0.80265658370494319</v>
      </c>
      <c r="N908">
        <v>0.48463129369628877</v>
      </c>
      <c r="O908">
        <v>0.44095111550349858</v>
      </c>
      <c r="P908">
        <v>0.90986925780289396</v>
      </c>
      <c r="Q908">
        <v>0.75510968080981289</v>
      </c>
      <c r="R908">
        <v>0.75398238748642255</v>
      </c>
      <c r="S908">
        <v>0.24489031919018708</v>
      </c>
      <c r="T908">
        <v>0.24601761251357743</v>
      </c>
      <c r="U908">
        <v>0.13308241137774729</v>
      </c>
      <c r="V908">
        <v>0.10970304696600504</v>
      </c>
    </row>
    <row r="909" spans="1:22" x14ac:dyDescent="0.25">
      <c r="A909" t="str">
        <f t="shared" si="16"/>
        <v>Nagy BritanniaKokszgy.</v>
      </c>
      <c r="B909" t="s">
        <v>88</v>
      </c>
      <c r="C909">
        <v>10</v>
      </c>
      <c r="D909" s="267" t="s">
        <v>156</v>
      </c>
      <c r="E909" s="3" t="s">
        <v>2289</v>
      </c>
      <c r="F909" s="3" t="s">
        <v>2289</v>
      </c>
      <c r="G909" s="3" t="s">
        <v>136</v>
      </c>
      <c r="H909">
        <v>20901.091609438303</v>
      </c>
      <c r="I909">
        <v>45277.057157720614</v>
      </c>
      <c r="J909">
        <v>2.1662532275240047</v>
      </c>
      <c r="K909">
        <v>2812.3840500000001</v>
      </c>
      <c r="L909">
        <v>4008.1728600000065</v>
      </c>
      <c r="M909">
        <v>1.4251868837045945</v>
      </c>
      <c r="N909">
        <v>0.13455680222606231</v>
      </c>
      <c r="O909">
        <v>8.8525472095894273E-2</v>
      </c>
      <c r="P909">
        <v>0.65790410169800972</v>
      </c>
      <c r="Q909">
        <v>0.35978898784059288</v>
      </c>
      <c r="R909">
        <v>0.47267308398566593</v>
      </c>
      <c r="S909">
        <v>0.64021101215940712</v>
      </c>
      <c r="T909">
        <v>0.52732691601433412</v>
      </c>
      <c r="U909">
        <v>0.36102313607532222</v>
      </c>
      <c r="V909">
        <v>0.36277728702554907</v>
      </c>
    </row>
    <row r="910" spans="1:22" x14ac:dyDescent="0.25">
      <c r="A910" t="str">
        <f t="shared" si="16"/>
        <v>Nagy BritanniaVegyi a. gy.</v>
      </c>
      <c r="B910" t="s">
        <v>88</v>
      </c>
      <c r="C910">
        <v>11</v>
      </c>
      <c r="D910" s="267" t="s">
        <v>157</v>
      </c>
      <c r="E910" s="3" t="s">
        <v>2289</v>
      </c>
      <c r="F910" s="3" t="s">
        <v>2289</v>
      </c>
      <c r="G910" s="3" t="s">
        <v>136</v>
      </c>
      <c r="H910">
        <v>45747.103131576834</v>
      </c>
      <c r="I910">
        <v>58339.578474066919</v>
      </c>
      <c r="J910">
        <v>1.2752627921875594</v>
      </c>
      <c r="K910">
        <v>15205.067190000002</v>
      </c>
      <c r="L910">
        <v>15088.719779999989</v>
      </c>
      <c r="M910">
        <v>0.99234811602302342</v>
      </c>
      <c r="N910">
        <v>0.33237224106338525</v>
      </c>
      <c r="O910">
        <v>0.25863607819359236</v>
      </c>
      <c r="P910">
        <v>0.77815186179843765</v>
      </c>
      <c r="Q910">
        <v>0.40481846997737464</v>
      </c>
      <c r="R910">
        <v>0.5530072863583102</v>
      </c>
      <c r="S910">
        <v>0.59518153002262542</v>
      </c>
      <c r="T910">
        <v>0.44699271364168974</v>
      </c>
      <c r="U910">
        <v>0.19383637865408243</v>
      </c>
      <c r="V910">
        <v>0.1176381418911461</v>
      </c>
    </row>
    <row r="911" spans="1:22" x14ac:dyDescent="0.25">
      <c r="A911" t="str">
        <f t="shared" si="16"/>
        <v>Nagy BritanniaGyógyszergy.</v>
      </c>
      <c r="B911" t="s">
        <v>88</v>
      </c>
      <c r="C911">
        <v>12</v>
      </c>
      <c r="D911" s="267" t="s">
        <v>158</v>
      </c>
      <c r="E911" s="3" t="s">
        <v>2289</v>
      </c>
      <c r="F911" s="3" t="s">
        <v>2289</v>
      </c>
      <c r="G911" s="3" t="s">
        <v>136</v>
      </c>
      <c r="H911">
        <v>17723.326009009201</v>
      </c>
      <c r="I911">
        <v>36835.930858223335</v>
      </c>
      <c r="J911">
        <v>2.078387027327643</v>
      </c>
      <c r="K911">
        <v>8999.62896</v>
      </c>
      <c r="L911">
        <v>21704.758500000004</v>
      </c>
      <c r="M911">
        <v>2.4117392613039463</v>
      </c>
      <c r="N911">
        <v>0.50778442801454238</v>
      </c>
      <c r="O911">
        <v>0.58922790857488494</v>
      </c>
      <c r="P911">
        <v>1.1603898742598111</v>
      </c>
      <c r="Q911">
        <v>0.44075849121618549</v>
      </c>
      <c r="R911">
        <v>0.4772982644600855</v>
      </c>
      <c r="S911">
        <v>0.5592415087838144</v>
      </c>
      <c r="T911">
        <v>0.52270173553991439</v>
      </c>
      <c r="U911">
        <v>0.12688332924682666</v>
      </c>
      <c r="V911">
        <v>0.20154052741193154</v>
      </c>
    </row>
    <row r="912" spans="1:22" x14ac:dyDescent="0.25">
      <c r="A912" t="str">
        <f t="shared" si="16"/>
        <v>Nagy BritanniaGumigy.</v>
      </c>
      <c r="B912" t="s">
        <v>88</v>
      </c>
      <c r="C912">
        <v>13</v>
      </c>
      <c r="D912" s="267" t="s">
        <v>159</v>
      </c>
      <c r="E912" s="3" t="s">
        <v>1</v>
      </c>
      <c r="F912" s="3" t="s">
        <v>1</v>
      </c>
      <c r="G912" s="3" t="s">
        <v>136</v>
      </c>
      <c r="H912">
        <v>26883.66235843944</v>
      </c>
      <c r="I912">
        <v>38673.080939984749</v>
      </c>
      <c r="J912">
        <v>1.4385346916040374</v>
      </c>
      <c r="K912">
        <v>11379.921660000002</v>
      </c>
      <c r="L912">
        <v>16215.555060000001</v>
      </c>
      <c r="M912">
        <v>1.4249267740565446</v>
      </c>
      <c r="N912">
        <v>0.42330250649155193</v>
      </c>
      <c r="O912">
        <v>0.41929824740791377</v>
      </c>
      <c r="P912">
        <v>0.99054043143560244</v>
      </c>
      <c r="Q912">
        <v>0.67916832836316399</v>
      </c>
      <c r="R912">
        <v>0.71746035718708279</v>
      </c>
      <c r="S912">
        <v>0.32083167163683618</v>
      </c>
      <c r="T912">
        <v>0.28253964281291721</v>
      </c>
      <c r="U912">
        <v>0.1072800458805661</v>
      </c>
      <c r="V912">
        <v>7.5340569759949669E-2</v>
      </c>
    </row>
    <row r="913" spans="1:22" x14ac:dyDescent="0.25">
      <c r="A913" t="str">
        <f t="shared" si="16"/>
        <v>Nagy BritanniaNemfémgy.</v>
      </c>
      <c r="B913" t="s">
        <v>88</v>
      </c>
      <c r="C913">
        <v>14</v>
      </c>
      <c r="D913" s="267" t="s">
        <v>160</v>
      </c>
      <c r="E913" s="3" t="s">
        <v>1</v>
      </c>
      <c r="F913" s="3" t="s">
        <v>1</v>
      </c>
      <c r="G913" s="3" t="s">
        <v>136</v>
      </c>
      <c r="H913">
        <v>17265.460599044589</v>
      </c>
      <c r="I913">
        <v>27808.03358167853</v>
      </c>
      <c r="J913">
        <v>1.6106163760969883</v>
      </c>
      <c r="K913">
        <v>7454.7128700000021</v>
      </c>
      <c r="L913">
        <v>7994.929260000019</v>
      </c>
      <c r="M913">
        <v>1.0724664248537337</v>
      </c>
      <c r="N913">
        <v>0.43177028653452315</v>
      </c>
      <c r="O913">
        <v>0.28750430110482605</v>
      </c>
      <c r="P913">
        <v>0.66587328973560111</v>
      </c>
      <c r="Q913">
        <v>0.70959121924862378</v>
      </c>
      <c r="R913">
        <v>0.83818855457754526</v>
      </c>
      <c r="S913">
        <v>0.29040878075137627</v>
      </c>
      <c r="T913">
        <v>0.16181144542245468</v>
      </c>
      <c r="U913">
        <v>0.13574758534714224</v>
      </c>
      <c r="V913">
        <v>5.5740069221734495E-2</v>
      </c>
    </row>
    <row r="914" spans="1:22" x14ac:dyDescent="0.25">
      <c r="A914" t="str">
        <f t="shared" si="16"/>
        <v>Nagy BritanniaFémalapa. Gy.</v>
      </c>
      <c r="B914" t="s">
        <v>88</v>
      </c>
      <c r="C914">
        <v>15</v>
      </c>
      <c r="D914" s="267" t="s">
        <v>161</v>
      </c>
      <c r="E914" s="3" t="s">
        <v>1</v>
      </c>
      <c r="F914" s="3" t="s">
        <v>2289</v>
      </c>
      <c r="G914" s="3" t="s">
        <v>0</v>
      </c>
      <c r="H914">
        <v>23983.344174228088</v>
      </c>
      <c r="I914">
        <v>32056.035195255896</v>
      </c>
      <c r="J914">
        <v>1.3365957208629196</v>
      </c>
      <c r="K914">
        <v>6449.5319400000035</v>
      </c>
      <c r="L914">
        <v>6443.0596200000009</v>
      </c>
      <c r="M914">
        <v>0.9989964667110397</v>
      </c>
      <c r="N914">
        <v>0.2689171240318734</v>
      </c>
      <c r="O914">
        <v>0.20099365316873422</v>
      </c>
      <c r="P914">
        <v>0.74741857325869454</v>
      </c>
      <c r="Q914">
        <v>0.67573518508535968</v>
      </c>
      <c r="R914">
        <v>0.40030400690501933</v>
      </c>
      <c r="S914">
        <v>0.32426481491464043</v>
      </c>
      <c r="T914">
        <v>0.59969599309498067</v>
      </c>
      <c r="U914">
        <v>3.0760138749966068E-2</v>
      </c>
      <c r="V914">
        <v>1.8992233524564799E-2</v>
      </c>
    </row>
    <row r="915" spans="1:22" x14ac:dyDescent="0.25">
      <c r="A915" t="str">
        <f t="shared" si="16"/>
        <v>Nagy BritanniaFémfeldolg.</v>
      </c>
      <c r="B915" t="s">
        <v>88</v>
      </c>
      <c r="C915">
        <v>16</v>
      </c>
      <c r="D915" s="267" t="s">
        <v>162</v>
      </c>
      <c r="E915" s="3" t="s">
        <v>1</v>
      </c>
      <c r="F915" s="3" t="s">
        <v>1</v>
      </c>
      <c r="G915" s="3" t="s">
        <v>136</v>
      </c>
      <c r="H915">
        <v>38718.41734205051</v>
      </c>
      <c r="I915">
        <v>57685.4582817802</v>
      </c>
      <c r="J915">
        <v>1.489871287149187</v>
      </c>
      <c r="K915">
        <v>18864.956730000009</v>
      </c>
      <c r="L915">
        <v>27450.959460000002</v>
      </c>
      <c r="M915">
        <v>1.4551297335522693</v>
      </c>
      <c r="N915">
        <v>0.48723470702175475</v>
      </c>
      <c r="O915">
        <v>0.47587312778046031</v>
      </c>
      <c r="P915">
        <v>0.97668150672035936</v>
      </c>
      <c r="Q915">
        <v>0.6426345930335029</v>
      </c>
      <c r="R915">
        <v>0.72680226942578074</v>
      </c>
      <c r="S915">
        <v>0.35736540696649716</v>
      </c>
      <c r="T915">
        <v>0.27319773057421914</v>
      </c>
      <c r="U915">
        <v>9.1222572625914572E-2</v>
      </c>
      <c r="V915">
        <v>4.1335228357094397E-2</v>
      </c>
    </row>
    <row r="916" spans="1:22" x14ac:dyDescent="0.25">
      <c r="A916" t="str">
        <f t="shared" si="16"/>
        <v>Nagy BritanniaSzámítógép gy.</v>
      </c>
      <c r="B916" t="s">
        <v>88</v>
      </c>
      <c r="C916">
        <v>17</v>
      </c>
      <c r="D916" s="267" t="s">
        <v>163</v>
      </c>
      <c r="E916" s="3" t="s">
        <v>2289</v>
      </c>
      <c r="F916" s="3" t="s">
        <v>2289</v>
      </c>
      <c r="G916" s="3" t="s">
        <v>136</v>
      </c>
      <c r="H916">
        <v>50559.237785037665</v>
      </c>
      <c r="I916">
        <v>39677.625694759015</v>
      </c>
      <c r="J916">
        <v>0.78477499727064881</v>
      </c>
      <c r="K916">
        <v>17254.847910000011</v>
      </c>
      <c r="L916">
        <v>18734.460239999993</v>
      </c>
      <c r="M916">
        <v>1.0857505286466465</v>
      </c>
      <c r="N916">
        <v>0.34127982671262408</v>
      </c>
      <c r="O916">
        <v>0.47216686764789489</v>
      </c>
      <c r="P916">
        <v>1.3835182471698941</v>
      </c>
      <c r="Q916">
        <v>0.29255867004029157</v>
      </c>
      <c r="R916">
        <v>0.4849904156828535</v>
      </c>
      <c r="S916">
        <v>0.70744132995970843</v>
      </c>
      <c r="T916">
        <v>0.51500958431714638</v>
      </c>
      <c r="U916">
        <v>0.1535459568544727</v>
      </c>
      <c r="V916">
        <v>0.12749134751140198</v>
      </c>
    </row>
    <row r="917" spans="1:22" x14ac:dyDescent="0.25">
      <c r="A917" t="str">
        <f t="shared" si="16"/>
        <v>Nagy BritanniaVillamos b. gy.</v>
      </c>
      <c r="B917" t="s">
        <v>88</v>
      </c>
      <c r="C917">
        <v>18</v>
      </c>
      <c r="D917" s="267" t="s">
        <v>164</v>
      </c>
      <c r="E917" s="3" t="s">
        <v>2289</v>
      </c>
      <c r="F917" s="3" t="s">
        <v>2289</v>
      </c>
      <c r="G917" s="3" t="s">
        <v>136</v>
      </c>
      <c r="H917">
        <v>18908.924067025386</v>
      </c>
      <c r="I917">
        <v>22135.389426793601</v>
      </c>
      <c r="J917">
        <v>1.1706318851528277</v>
      </c>
      <c r="K917">
        <v>8073.2857500000091</v>
      </c>
      <c r="L917">
        <v>8467.7388000000028</v>
      </c>
      <c r="M917">
        <v>1.0488590472596604</v>
      </c>
      <c r="N917">
        <v>0.42695637897656646</v>
      </c>
      <c r="O917">
        <v>0.38254302360501041</v>
      </c>
      <c r="P917">
        <v>0.89597683145520191</v>
      </c>
      <c r="Q917">
        <v>0.31584945269409237</v>
      </c>
      <c r="R917">
        <v>0.45932413497782709</v>
      </c>
      <c r="S917">
        <v>0.68415054730590763</v>
      </c>
      <c r="T917">
        <v>0.54067586502217302</v>
      </c>
      <c r="U917">
        <v>0.20667865426710907</v>
      </c>
      <c r="V917">
        <v>0.1247924179972672</v>
      </c>
    </row>
    <row r="918" spans="1:22" x14ac:dyDescent="0.25">
      <c r="A918" t="str">
        <f t="shared" si="16"/>
        <v>Nagy BritanniaEgyéb gépgy.</v>
      </c>
      <c r="B918" t="s">
        <v>88</v>
      </c>
      <c r="C918">
        <v>19</v>
      </c>
      <c r="D918" s="267" t="s">
        <v>165</v>
      </c>
      <c r="E918" s="3" t="s">
        <v>2289</v>
      </c>
      <c r="F918" s="3" t="s">
        <v>2289</v>
      </c>
      <c r="G918" s="3" t="s">
        <v>136</v>
      </c>
      <c r="H918">
        <v>42272.179087342411</v>
      </c>
      <c r="I918">
        <v>55870.815161959879</v>
      </c>
      <c r="J918">
        <v>1.3216923368563538</v>
      </c>
      <c r="K918">
        <v>16445.245170000013</v>
      </c>
      <c r="L918">
        <v>21055.675019999991</v>
      </c>
      <c r="M918">
        <v>1.280350326330828</v>
      </c>
      <c r="N918">
        <v>0.38903235000071773</v>
      </c>
      <c r="O918">
        <v>0.3768635728503909</v>
      </c>
      <c r="P918">
        <v>0.96872039780161112</v>
      </c>
      <c r="Q918">
        <v>0.26343820256216788</v>
      </c>
      <c r="R918">
        <v>0.34439291282653711</v>
      </c>
      <c r="S918">
        <v>0.73656179743783223</v>
      </c>
      <c r="T918">
        <v>0.65560708717346283</v>
      </c>
      <c r="U918">
        <v>7.3373190352366849E-2</v>
      </c>
      <c r="V918">
        <v>4.2845119298972716E-2</v>
      </c>
    </row>
    <row r="919" spans="1:22" x14ac:dyDescent="0.25">
      <c r="A919" t="str">
        <f t="shared" si="16"/>
        <v>Nagy BritanniaKözúti jármű gy.</v>
      </c>
      <c r="B919" t="s">
        <v>88</v>
      </c>
      <c r="C919">
        <v>20</v>
      </c>
      <c r="D919" s="267" t="s">
        <v>166</v>
      </c>
      <c r="E919" s="3" t="s">
        <v>2289</v>
      </c>
      <c r="F919" s="3" t="s">
        <v>2289</v>
      </c>
      <c r="G919" s="3" t="s">
        <v>136</v>
      </c>
      <c r="H919">
        <v>51065.617308286004</v>
      </c>
      <c r="I919">
        <v>83197.711568533035</v>
      </c>
      <c r="J919">
        <v>1.6292314859578367</v>
      </c>
      <c r="K919">
        <v>14422.754430000001</v>
      </c>
      <c r="L919">
        <v>19121.603940000001</v>
      </c>
      <c r="M919">
        <v>1.3257941839615721</v>
      </c>
      <c r="N919">
        <v>0.28243572074981532</v>
      </c>
      <c r="O919">
        <v>0.22983329204011613</v>
      </c>
      <c r="P919">
        <v>0.81375433472066017</v>
      </c>
      <c r="Q919">
        <v>0.22877209175518953</v>
      </c>
      <c r="R919">
        <v>0.26654253880793072</v>
      </c>
      <c r="S919">
        <v>0.77122790824481047</v>
      </c>
      <c r="T919">
        <v>0.73345746119206923</v>
      </c>
      <c r="U919">
        <v>0.33503993568646784</v>
      </c>
      <c r="V919">
        <v>0.32287376837316945</v>
      </c>
    </row>
    <row r="920" spans="1:22" x14ac:dyDescent="0.25">
      <c r="A920" t="str">
        <f t="shared" si="16"/>
        <v>Nagy BritanniaEgyéb jármű gy.</v>
      </c>
      <c r="B920" t="s">
        <v>88</v>
      </c>
      <c r="C920">
        <v>21</v>
      </c>
      <c r="D920" s="267" t="s">
        <v>167</v>
      </c>
      <c r="E920" s="3" t="s">
        <v>2289</v>
      </c>
      <c r="F920" s="3" t="s">
        <v>2289</v>
      </c>
      <c r="G920" s="3" t="s">
        <v>136</v>
      </c>
      <c r="H920">
        <v>27946.455714856915</v>
      </c>
      <c r="I920">
        <v>50259.082857294539</v>
      </c>
      <c r="J920">
        <v>1.7984063299510202</v>
      </c>
      <c r="K920">
        <v>11137.344060000001</v>
      </c>
      <c r="L920">
        <v>15887.718479999983</v>
      </c>
      <c r="M920">
        <v>1.426526683059119</v>
      </c>
      <c r="N920">
        <v>0.39852438440267607</v>
      </c>
      <c r="O920">
        <v>0.31611636298878582</v>
      </c>
      <c r="P920">
        <v>0.79321711634431946</v>
      </c>
      <c r="Q920">
        <v>0.20953146065594863</v>
      </c>
      <c r="R920">
        <v>0.17872814035944917</v>
      </c>
      <c r="S920">
        <v>0.79046853934405126</v>
      </c>
      <c r="T920">
        <v>0.82127185964055094</v>
      </c>
      <c r="U920">
        <v>0.16083629182546635</v>
      </c>
      <c r="V920">
        <v>9.1610738347603429E-2</v>
      </c>
    </row>
    <row r="921" spans="1:22" x14ac:dyDescent="0.25">
      <c r="A921" t="str">
        <f t="shared" si="16"/>
        <v>Nagy BritanniaBútorgy.</v>
      </c>
      <c r="B921" t="s">
        <v>88</v>
      </c>
      <c r="C921">
        <v>22</v>
      </c>
      <c r="D921" s="267" t="s">
        <v>168</v>
      </c>
      <c r="E921" s="3" t="s">
        <v>2289</v>
      </c>
      <c r="F921" s="3" t="s">
        <v>2289</v>
      </c>
      <c r="G921" s="3" t="s">
        <v>136</v>
      </c>
      <c r="H921">
        <v>21589.406459660815</v>
      </c>
      <c r="I921">
        <v>30278.859408618206</v>
      </c>
      <c r="J921">
        <v>1.402486884722532</v>
      </c>
      <c r="K921">
        <v>9254.3354400000044</v>
      </c>
      <c r="L921">
        <v>15742.745520000008</v>
      </c>
      <c r="M921">
        <v>1.7011211255597194</v>
      </c>
      <c r="N921">
        <v>0.42865168420870969</v>
      </c>
      <c r="O921">
        <v>0.51992531513651352</v>
      </c>
      <c r="P921">
        <v>1.2129319311932596</v>
      </c>
      <c r="Q921">
        <v>0.20335235159159362</v>
      </c>
      <c r="R921">
        <v>0.32336298154258852</v>
      </c>
      <c r="S921">
        <v>0.79664764840840641</v>
      </c>
      <c r="T921">
        <v>0.67663701845741153</v>
      </c>
      <c r="U921">
        <v>0.47698609984882834</v>
      </c>
      <c r="V921">
        <v>0.3068511415789828</v>
      </c>
    </row>
    <row r="922" spans="1:22" x14ac:dyDescent="0.25">
      <c r="A922" t="str">
        <f t="shared" si="16"/>
        <v>Nagy BritanniaGépjavítás</v>
      </c>
      <c r="B922" t="s">
        <v>88</v>
      </c>
      <c r="C922">
        <v>23</v>
      </c>
      <c r="D922" s="267" t="s">
        <v>169</v>
      </c>
      <c r="E922" s="3" t="s">
        <v>1</v>
      </c>
      <c r="F922" s="3" t="s">
        <v>1</v>
      </c>
      <c r="G922" s="3" t="s">
        <v>136</v>
      </c>
      <c r="H922">
        <v>24967.299683680991</v>
      </c>
      <c r="I922">
        <v>23396.531812849254</v>
      </c>
      <c r="J922">
        <v>0.93708699415906738</v>
      </c>
      <c r="K922">
        <v>9989.6487899999975</v>
      </c>
      <c r="L922">
        <v>9971.8332599999976</v>
      </c>
      <c r="M922">
        <v>0.99821660096620879</v>
      </c>
      <c r="N922">
        <v>0.4001092996263983</v>
      </c>
      <c r="O922">
        <v>0.42620989041305335</v>
      </c>
      <c r="P922">
        <v>1.0652336519321757</v>
      </c>
      <c r="Q922">
        <v>0.96826276298863634</v>
      </c>
      <c r="R922">
        <v>0.94333841521546835</v>
      </c>
      <c r="S922">
        <v>3.1737237011363641E-2</v>
      </c>
      <c r="T922">
        <v>5.6661584784531746E-2</v>
      </c>
      <c r="U922">
        <v>1.2603058647206077E-2</v>
      </c>
      <c r="V922">
        <v>1.3001925896486126E-2</v>
      </c>
    </row>
    <row r="923" spans="1:22" x14ac:dyDescent="0.25">
      <c r="A923" t="str">
        <f t="shared" si="16"/>
        <v>Nagy BritanniaVillamosene., gáz, gőzellátás</v>
      </c>
      <c r="B923" t="s">
        <v>88</v>
      </c>
      <c r="C923">
        <v>24</v>
      </c>
      <c r="D923" s="267" t="s">
        <v>170</v>
      </c>
      <c r="E923" s="3" t="s">
        <v>1</v>
      </c>
      <c r="F923" s="3" t="s">
        <v>1</v>
      </c>
      <c r="G923" s="3" t="s">
        <v>136</v>
      </c>
      <c r="H923">
        <v>68975.425246848114</v>
      </c>
      <c r="I923">
        <v>170024.35189077619</v>
      </c>
      <c r="J923">
        <v>2.4649989656793827</v>
      </c>
      <c r="K923">
        <v>18769.441799999968</v>
      </c>
      <c r="L923">
        <v>39907.102079999953</v>
      </c>
      <c r="M923">
        <v>2.1261741561222145</v>
      </c>
      <c r="N923">
        <v>0.27211781200084234</v>
      </c>
      <c r="O923">
        <v>0.2347140373494046</v>
      </c>
      <c r="P923">
        <v>0.86254565852777787</v>
      </c>
      <c r="Q923">
        <v>0.64800199832535832</v>
      </c>
      <c r="R923">
        <v>0.68999455607904914</v>
      </c>
      <c r="S923">
        <v>0.35199800167464146</v>
      </c>
      <c r="T923">
        <v>0.31000544392095092</v>
      </c>
      <c r="U923">
        <v>0.3372756833666109</v>
      </c>
      <c r="V923">
        <v>0.29664377804694364</v>
      </c>
    </row>
    <row r="924" spans="1:22" x14ac:dyDescent="0.25">
      <c r="A924" t="str">
        <f t="shared" si="16"/>
        <v>Nagy BritanniaVízellátás</v>
      </c>
      <c r="B924" t="s">
        <v>88</v>
      </c>
      <c r="C924">
        <v>25</v>
      </c>
      <c r="D924" s="267" t="s">
        <v>171</v>
      </c>
      <c r="E924" s="3" t="s">
        <v>135</v>
      </c>
      <c r="F924" s="3" t="s">
        <v>135</v>
      </c>
      <c r="G924" s="3" t="s">
        <v>136</v>
      </c>
      <c r="H924">
        <v>6578.4013057589491</v>
      </c>
      <c r="I924">
        <v>12227.939986040907</v>
      </c>
      <c r="J924">
        <v>1.8588011612086002</v>
      </c>
      <c r="K924">
        <v>4483.1372699999993</v>
      </c>
      <c r="L924">
        <v>8676.9611400000013</v>
      </c>
      <c r="M924">
        <v>1.9354663079500134</v>
      </c>
      <c r="N924">
        <v>0.68149343003372465</v>
      </c>
      <c r="O924">
        <v>0.70960122063940378</v>
      </c>
      <c r="P924">
        <v>1.0412444043727438</v>
      </c>
      <c r="Q924">
        <v>0.2896498235938868</v>
      </c>
      <c r="R924">
        <v>0.31894003916013564</v>
      </c>
      <c r="S924">
        <v>0.7103501764061132</v>
      </c>
      <c r="T924">
        <v>0.68105996083986442</v>
      </c>
      <c r="U924">
        <v>0.66117679926807871</v>
      </c>
      <c r="V924">
        <v>0.66433689232247151</v>
      </c>
    </row>
    <row r="925" spans="1:22" x14ac:dyDescent="0.25">
      <c r="A925" t="str">
        <f t="shared" si="16"/>
        <v>Nagy BritanniaSzennyvíz k.</v>
      </c>
      <c r="B925" t="s">
        <v>88</v>
      </c>
      <c r="C925">
        <v>26</v>
      </c>
      <c r="D925" s="267" t="s">
        <v>172</v>
      </c>
      <c r="E925" s="3" t="s">
        <v>2289</v>
      </c>
      <c r="F925" s="3" t="s">
        <v>2289</v>
      </c>
      <c r="G925" s="3" t="s">
        <v>136</v>
      </c>
      <c r="H925">
        <v>22368.686940588792</v>
      </c>
      <c r="I925">
        <v>44535.778839981067</v>
      </c>
      <c r="J925">
        <v>1.990987622933257</v>
      </c>
      <c r="K925">
        <v>9700.0717799999984</v>
      </c>
      <c r="L925">
        <v>19044.175200000005</v>
      </c>
      <c r="M925">
        <v>1.9633025024893176</v>
      </c>
      <c r="N925">
        <v>0.43364511317822896</v>
      </c>
      <c r="O925">
        <v>0.42761518257997755</v>
      </c>
      <c r="P925">
        <v>0.98609478023617647</v>
      </c>
      <c r="Q925">
        <v>0.48277081474402761</v>
      </c>
      <c r="R925">
        <v>0.43521918881202687</v>
      </c>
      <c r="S925">
        <v>0.51722918525597239</v>
      </c>
      <c r="T925">
        <v>0.5647808111879733</v>
      </c>
      <c r="U925">
        <v>0.38502128609698705</v>
      </c>
      <c r="V925">
        <v>0.35901582579812263</v>
      </c>
    </row>
    <row r="926" spans="1:22" x14ac:dyDescent="0.25">
      <c r="A926" t="str">
        <f t="shared" si="16"/>
        <v>Nagy BritanniaÉpítőipar</v>
      </c>
      <c r="B926" t="s">
        <v>88</v>
      </c>
      <c r="C926">
        <v>27</v>
      </c>
      <c r="D926" s="267" t="s">
        <v>139</v>
      </c>
      <c r="E926" s="3" t="s">
        <v>2289</v>
      </c>
      <c r="F926" s="3" t="s">
        <v>2289</v>
      </c>
      <c r="G926" s="3" t="s">
        <v>136</v>
      </c>
      <c r="H926">
        <v>204471.68763151602</v>
      </c>
      <c r="I926">
        <v>414915.04395219637</v>
      </c>
      <c r="J926">
        <v>2.0292053572713993</v>
      </c>
      <c r="K926">
        <v>88340.697480000075</v>
      </c>
      <c r="L926">
        <v>165727.15715999997</v>
      </c>
      <c r="M926">
        <v>1.8760000983410827</v>
      </c>
      <c r="N926">
        <v>0.43204366581646864</v>
      </c>
      <c r="O926">
        <v>0.39942431487033259</v>
      </c>
      <c r="P926">
        <v>0.92449987460296967</v>
      </c>
      <c r="Q926">
        <v>0.37826173424333981</v>
      </c>
      <c r="R926">
        <v>0.48375304334384739</v>
      </c>
      <c r="S926">
        <v>0.62173826575666025</v>
      </c>
      <c r="T926">
        <v>0.5162469566561525</v>
      </c>
      <c r="U926">
        <v>9.9422312197460852E-3</v>
      </c>
      <c r="V926">
        <v>1.0000024927552333E-2</v>
      </c>
    </row>
    <row r="927" spans="1:22" x14ac:dyDescent="0.25">
      <c r="A927" t="str">
        <f t="shared" si="16"/>
        <v>Nagy BritanniaGépj. Ker. jav.</v>
      </c>
      <c r="B927" t="s">
        <v>88</v>
      </c>
      <c r="C927">
        <v>28</v>
      </c>
      <c r="D927" s="267" t="s">
        <v>173</v>
      </c>
      <c r="E927" s="3" t="s">
        <v>2289</v>
      </c>
      <c r="F927" s="3" t="s">
        <v>2289</v>
      </c>
      <c r="G927" s="3" t="s">
        <v>136</v>
      </c>
      <c r="H927">
        <v>44535.731199673042</v>
      </c>
      <c r="I927">
        <v>91187.095828530408</v>
      </c>
      <c r="J927">
        <v>2.0475041808497321</v>
      </c>
      <c r="K927">
        <v>22062.432720000004</v>
      </c>
      <c r="L927">
        <v>51839.365140000002</v>
      </c>
      <c r="M927">
        <v>2.3496667750971385</v>
      </c>
      <c r="N927">
        <v>0.49538723460235845</v>
      </c>
      <c r="O927">
        <v>0.56849452950535373</v>
      </c>
      <c r="P927">
        <v>1.1475760572669533</v>
      </c>
      <c r="Q927">
        <v>0.44026498970681055</v>
      </c>
      <c r="R927">
        <v>0.55787018942558664</v>
      </c>
      <c r="S927">
        <v>0.55973501029318951</v>
      </c>
      <c r="T927">
        <v>0.44212981057441342</v>
      </c>
      <c r="U927">
        <v>0.511657789979303</v>
      </c>
      <c r="V927">
        <v>0.32233782831992719</v>
      </c>
    </row>
    <row r="928" spans="1:22" x14ac:dyDescent="0.25">
      <c r="A928" t="str">
        <f t="shared" si="16"/>
        <v>Nagy BritanniaNagyker.</v>
      </c>
      <c r="B928" t="s">
        <v>88</v>
      </c>
      <c r="C928">
        <v>29</v>
      </c>
      <c r="D928" s="267" t="s">
        <v>174</v>
      </c>
      <c r="E928" s="3" t="s">
        <v>2289</v>
      </c>
      <c r="F928" s="3" t="s">
        <v>2289</v>
      </c>
      <c r="G928" s="3" t="s">
        <v>136</v>
      </c>
      <c r="H928">
        <v>135857.10019001178</v>
      </c>
      <c r="I928">
        <v>184012.72378854305</v>
      </c>
      <c r="J928">
        <v>1.3544579085758499</v>
      </c>
      <c r="K928">
        <v>60695.947740000025</v>
      </c>
      <c r="L928">
        <v>85637.833859999955</v>
      </c>
      <c r="M928">
        <v>1.4109316527495732</v>
      </c>
      <c r="N928">
        <v>0.44676316258119569</v>
      </c>
      <c r="O928">
        <v>0.46539082785606761</v>
      </c>
      <c r="P928">
        <v>1.0416947206820941</v>
      </c>
      <c r="Q928">
        <v>0.4465667938157466</v>
      </c>
      <c r="R928">
        <v>0.34818620134722872</v>
      </c>
      <c r="S928">
        <v>0.55343320618425351</v>
      </c>
      <c r="T928">
        <v>0.65181379865277145</v>
      </c>
      <c r="U928">
        <v>0.45417487979616489</v>
      </c>
      <c r="V928">
        <v>0.26112054413372388</v>
      </c>
    </row>
    <row r="929" spans="1:22" x14ac:dyDescent="0.25">
      <c r="A929" t="str">
        <f t="shared" si="16"/>
        <v>Nagy BritanniaKisker.</v>
      </c>
      <c r="B929" t="s">
        <v>88</v>
      </c>
      <c r="C929">
        <v>30</v>
      </c>
      <c r="D929" s="267" t="s">
        <v>175</v>
      </c>
      <c r="E929" s="3" t="s">
        <v>2289</v>
      </c>
      <c r="F929" s="3" t="s">
        <v>135</v>
      </c>
      <c r="G929" s="3" t="s">
        <v>0</v>
      </c>
      <c r="H929">
        <v>132142.63043632498</v>
      </c>
      <c r="I929">
        <v>250818.12346113328</v>
      </c>
      <c r="J929">
        <v>1.898086352851845</v>
      </c>
      <c r="K929">
        <v>84182.007750000004</v>
      </c>
      <c r="L929">
        <v>148635.17465999999</v>
      </c>
      <c r="M929">
        <v>1.765640647362678</v>
      </c>
      <c r="N929">
        <v>0.63705412456250776</v>
      </c>
      <c r="O929">
        <v>0.59260141415990009</v>
      </c>
      <c r="P929">
        <v>0.93022145420825075</v>
      </c>
      <c r="Q929">
        <v>0.41175819642749473</v>
      </c>
      <c r="R929">
        <v>3.8083529897702542E-2</v>
      </c>
      <c r="S929">
        <v>0.58824180357250533</v>
      </c>
      <c r="T929">
        <v>0.96191647010229742</v>
      </c>
      <c r="U929">
        <v>0.49334390668420708</v>
      </c>
      <c r="V929">
        <v>0.917634847396683</v>
      </c>
    </row>
    <row r="930" spans="1:22" x14ac:dyDescent="0.25">
      <c r="A930" t="str">
        <f t="shared" si="16"/>
        <v>Nagy BritanniaSzf. Szállítás</v>
      </c>
      <c r="B930" t="s">
        <v>88</v>
      </c>
      <c r="C930">
        <v>31</v>
      </c>
      <c r="D930" s="267" t="s">
        <v>176</v>
      </c>
      <c r="E930" s="3" t="s">
        <v>1</v>
      </c>
      <c r="F930" s="3" t="s">
        <v>2289</v>
      </c>
      <c r="G930" s="3" t="s">
        <v>0</v>
      </c>
      <c r="H930">
        <v>61419.132203561407</v>
      </c>
      <c r="I930">
        <v>103835.26768753455</v>
      </c>
      <c r="J930">
        <v>1.6906013478567778</v>
      </c>
      <c r="K930">
        <v>29326.115730000012</v>
      </c>
      <c r="L930">
        <v>49643.354280000014</v>
      </c>
      <c r="M930">
        <v>1.6928035999399635</v>
      </c>
      <c r="N930">
        <v>0.47747525368486937</v>
      </c>
      <c r="O930">
        <v>0.47809723406683829</v>
      </c>
      <c r="P930">
        <v>1.0013026442253685</v>
      </c>
      <c r="Q930">
        <v>0.65013115467177041</v>
      </c>
      <c r="R930">
        <v>0.599149089371803</v>
      </c>
      <c r="S930">
        <v>0.34986884532822959</v>
      </c>
      <c r="T930">
        <v>0.40085091062819717</v>
      </c>
      <c r="U930">
        <v>0.31516690145931714</v>
      </c>
      <c r="V930">
        <v>0.3623139578886973</v>
      </c>
    </row>
    <row r="931" spans="1:22" x14ac:dyDescent="0.25">
      <c r="A931" t="str">
        <f t="shared" si="16"/>
        <v>Nagy BritanniaVízi szállítás</v>
      </c>
      <c r="B931" t="s">
        <v>88</v>
      </c>
      <c r="C931">
        <v>32</v>
      </c>
      <c r="D931" s="267" t="s">
        <v>140</v>
      </c>
      <c r="E931" s="3" t="s">
        <v>2289</v>
      </c>
      <c r="F931" s="3" t="s">
        <v>2289</v>
      </c>
      <c r="G931" s="3" t="s">
        <v>136</v>
      </c>
      <c r="H931">
        <v>7469.8739602062969</v>
      </c>
      <c r="I931">
        <v>29372.68628452425</v>
      </c>
      <c r="J931">
        <v>3.9321528637563596</v>
      </c>
      <c r="K931">
        <v>2448.5176500000007</v>
      </c>
      <c r="L931">
        <v>11064.072719999998</v>
      </c>
      <c r="M931">
        <v>4.5186820360473998</v>
      </c>
      <c r="N931">
        <v>0.32778567122334412</v>
      </c>
      <c r="O931">
        <v>0.37667895312079058</v>
      </c>
      <c r="P931">
        <v>1.1491623526890897</v>
      </c>
      <c r="Q931">
        <v>0.18924695488277277</v>
      </c>
      <c r="R931">
        <v>0.33313922549137637</v>
      </c>
      <c r="S931">
        <v>0.81075304511722734</v>
      </c>
      <c r="T931">
        <v>0.66686077450862369</v>
      </c>
      <c r="U931">
        <v>0.22099968817180529</v>
      </c>
      <c r="V931">
        <v>0.31299328499960666</v>
      </c>
    </row>
    <row r="932" spans="1:22" x14ac:dyDescent="0.25">
      <c r="A932" t="str">
        <f t="shared" si="16"/>
        <v>Nagy BritanniaLégi szállítás</v>
      </c>
      <c r="B932" t="s">
        <v>88</v>
      </c>
      <c r="C932">
        <v>33</v>
      </c>
      <c r="D932" s="267" t="s">
        <v>141</v>
      </c>
      <c r="E932" s="3" t="s">
        <v>2289</v>
      </c>
      <c r="F932" s="3" t="s">
        <v>2289</v>
      </c>
      <c r="G932" s="3" t="s">
        <v>136</v>
      </c>
      <c r="H932">
        <v>21728.88867702835</v>
      </c>
      <c r="I932">
        <v>33381.700496650279</v>
      </c>
      <c r="J932">
        <v>1.5362819973366246</v>
      </c>
      <c r="K932">
        <v>8303.7344700000012</v>
      </c>
      <c r="L932">
        <v>12991.554119999992</v>
      </c>
      <c r="M932">
        <v>1.5645435396490934</v>
      </c>
      <c r="N932">
        <v>0.38215182531533054</v>
      </c>
      <c r="O932">
        <v>0.38918191484294345</v>
      </c>
      <c r="P932">
        <v>1.0183960642391596</v>
      </c>
      <c r="Q932">
        <v>0.31892827905138055</v>
      </c>
      <c r="R932">
        <v>0.36788488366947408</v>
      </c>
      <c r="S932">
        <v>0.68107172094861956</v>
      </c>
      <c r="T932">
        <v>0.63211511633052608</v>
      </c>
      <c r="U932">
        <v>0.54505733887603269</v>
      </c>
      <c r="V932">
        <v>0.46578427479780243</v>
      </c>
    </row>
    <row r="933" spans="1:22" x14ac:dyDescent="0.25">
      <c r="A933" t="str">
        <f t="shared" si="16"/>
        <v>Nagy BritanniaRaktározás</v>
      </c>
      <c r="B933" t="s">
        <v>88</v>
      </c>
      <c r="C933">
        <v>34</v>
      </c>
      <c r="D933" s="267" t="s">
        <v>177</v>
      </c>
      <c r="E933" s="3" t="s">
        <v>1</v>
      </c>
      <c r="F933" s="3" t="s">
        <v>1</v>
      </c>
      <c r="G933" s="3" t="s">
        <v>136</v>
      </c>
      <c r="H933">
        <v>41338.255367983002</v>
      </c>
      <c r="I933">
        <v>72758.242182266287</v>
      </c>
      <c r="J933">
        <v>1.760070460995276</v>
      </c>
      <c r="K933">
        <v>17541.392700000004</v>
      </c>
      <c r="L933">
        <v>30478.917420000009</v>
      </c>
      <c r="M933">
        <v>1.7375426194067249</v>
      </c>
      <c r="N933">
        <v>0.42433800226571811</v>
      </c>
      <c r="O933">
        <v>0.41890673146895763</v>
      </c>
      <c r="P933">
        <v>0.98720060242598906</v>
      </c>
      <c r="Q933">
        <v>0.89963233009105525</v>
      </c>
      <c r="R933">
        <v>0.87365521557628145</v>
      </c>
      <c r="S933">
        <v>0.10036766990894481</v>
      </c>
      <c r="T933">
        <v>0.12634478442371863</v>
      </c>
      <c r="U933">
        <v>3.3746488222492807E-2</v>
      </c>
      <c r="V933">
        <v>3.6357984939171077E-2</v>
      </c>
    </row>
    <row r="934" spans="1:22" x14ac:dyDescent="0.25">
      <c r="A934" t="str">
        <f t="shared" si="16"/>
        <v>Nagy BritanniaPostai tev.</v>
      </c>
      <c r="B934" t="s">
        <v>88</v>
      </c>
      <c r="C934">
        <v>35</v>
      </c>
      <c r="D934" s="267" t="s">
        <v>178</v>
      </c>
      <c r="E934" s="3" t="s">
        <v>1</v>
      </c>
      <c r="F934" s="3" t="s">
        <v>1</v>
      </c>
      <c r="G934" s="3" t="s">
        <v>136</v>
      </c>
      <c r="H934">
        <v>17317.008447849508</v>
      </c>
      <c r="I934">
        <v>37727.798967894894</v>
      </c>
      <c r="J934">
        <v>2.1786556887994171</v>
      </c>
      <c r="K934">
        <v>11164.634040000001</v>
      </c>
      <c r="L934">
        <v>17012.906340000005</v>
      </c>
      <c r="M934">
        <v>1.5238212268353046</v>
      </c>
      <c r="N934">
        <v>0.64472071337393544</v>
      </c>
      <c r="O934">
        <v>0.45093821546487312</v>
      </c>
      <c r="P934">
        <v>0.69943187198846946</v>
      </c>
      <c r="Q934">
        <v>0.88728254006736174</v>
      </c>
      <c r="R934">
        <v>0.88237676811692611</v>
      </c>
      <c r="S934">
        <v>0.1127174599326384</v>
      </c>
      <c r="T934">
        <v>0.11762323188307382</v>
      </c>
      <c r="U934">
        <v>7.4104329337900995E-2</v>
      </c>
      <c r="V934">
        <v>5.2782014756628574E-2</v>
      </c>
    </row>
    <row r="935" spans="1:22" x14ac:dyDescent="0.25">
      <c r="A935" t="str">
        <f t="shared" si="16"/>
        <v>Nagy BritanniaVendéglátás</v>
      </c>
      <c r="B935" t="s">
        <v>88</v>
      </c>
      <c r="C935">
        <v>36</v>
      </c>
      <c r="D935" s="267" t="s">
        <v>179</v>
      </c>
      <c r="E935" s="3" t="s">
        <v>135</v>
      </c>
      <c r="F935" s="3" t="s">
        <v>135</v>
      </c>
      <c r="G935" s="3" t="s">
        <v>136</v>
      </c>
      <c r="H935">
        <v>83119.214504099597</v>
      </c>
      <c r="I935">
        <v>154343.12847991637</v>
      </c>
      <c r="J935">
        <v>1.8568886797204258</v>
      </c>
      <c r="K935">
        <v>39192.959609999984</v>
      </c>
      <c r="L935">
        <v>77534.174880000035</v>
      </c>
      <c r="M935">
        <v>1.9782679249417385</v>
      </c>
      <c r="N935">
        <v>0.47152706920813015</v>
      </c>
      <c r="O935">
        <v>0.50234937987594985</v>
      </c>
      <c r="P935">
        <v>1.0653670015585359</v>
      </c>
      <c r="Q935">
        <v>0.1500343842777688</v>
      </c>
      <c r="R935">
        <v>0.20837181765219978</v>
      </c>
      <c r="S935">
        <v>0.84996561572223117</v>
      </c>
      <c r="T935">
        <v>0.7916281823478003</v>
      </c>
      <c r="U935">
        <v>0.78665991663583323</v>
      </c>
      <c r="V935">
        <v>0.71514762864808468</v>
      </c>
    </row>
    <row r="936" spans="1:22" x14ac:dyDescent="0.25">
      <c r="A936" t="str">
        <f t="shared" si="16"/>
        <v>Nagy BritanniaKiadói tev.</v>
      </c>
      <c r="B936" t="s">
        <v>88</v>
      </c>
      <c r="C936">
        <v>37</v>
      </c>
      <c r="D936" s="267" t="s">
        <v>180</v>
      </c>
      <c r="E936" s="3" t="s">
        <v>2289</v>
      </c>
      <c r="F936" s="3" t="s">
        <v>2289</v>
      </c>
      <c r="G936" s="3" t="s">
        <v>136</v>
      </c>
      <c r="H936">
        <v>33436.290002817906</v>
      </c>
      <c r="I936">
        <v>32986.088739667059</v>
      </c>
      <c r="J936">
        <v>0.98653554975408742</v>
      </c>
      <c r="K936">
        <v>16677.21</v>
      </c>
      <c r="L936">
        <v>17633.983680000001</v>
      </c>
      <c r="M936">
        <v>1.0573701284567385</v>
      </c>
      <c r="N936">
        <v>0.49877573135639436</v>
      </c>
      <c r="O936">
        <v>0.53458849938745379</v>
      </c>
      <c r="P936">
        <v>1.0718013443309851</v>
      </c>
      <c r="Q936">
        <v>0.47370653486557524</v>
      </c>
      <c r="R936">
        <v>0.45142085303720308</v>
      </c>
      <c r="S936">
        <v>0.52629346513442465</v>
      </c>
      <c r="T936">
        <v>0.54857914696279675</v>
      </c>
      <c r="U936">
        <v>0.35817240871418665</v>
      </c>
      <c r="V936">
        <v>0.24319315990228255</v>
      </c>
    </row>
    <row r="937" spans="1:22" x14ac:dyDescent="0.25">
      <c r="A937" t="str">
        <f t="shared" si="16"/>
        <v>Nagy BritanniaMűsorszolgáltatás</v>
      </c>
      <c r="B937" t="s">
        <v>88</v>
      </c>
      <c r="C937">
        <v>38</v>
      </c>
      <c r="D937" s="267" t="s">
        <v>181</v>
      </c>
      <c r="E937" s="3" t="s">
        <v>2289</v>
      </c>
      <c r="F937" s="3" t="s">
        <v>2289</v>
      </c>
      <c r="G937" s="3" t="s">
        <v>136</v>
      </c>
      <c r="H937">
        <v>23052.452697426052</v>
      </c>
      <c r="I937">
        <v>46309.124144228335</v>
      </c>
      <c r="J937">
        <v>2.0088588729388883</v>
      </c>
      <c r="K937">
        <v>13801.149330000004</v>
      </c>
      <c r="L937">
        <v>23243.448780000006</v>
      </c>
      <c r="M937">
        <v>1.684167617074831</v>
      </c>
      <c r="N937">
        <v>0.59868463938073657</v>
      </c>
      <c r="O937">
        <v>0.50191942105423981</v>
      </c>
      <c r="P937">
        <v>0.83837030055324602</v>
      </c>
      <c r="Q937">
        <v>0.1383019699872747</v>
      </c>
      <c r="R937">
        <v>0.21276806865115724</v>
      </c>
      <c r="S937">
        <v>0.86169803001272527</v>
      </c>
      <c r="T937">
        <v>0.78723193134884273</v>
      </c>
      <c r="U937">
        <v>0.54043767167984935</v>
      </c>
      <c r="V937">
        <v>0.50209970437708407</v>
      </c>
    </row>
    <row r="938" spans="1:22" x14ac:dyDescent="0.25">
      <c r="A938" t="str">
        <f t="shared" si="16"/>
        <v>Nagy BritanniaTávközlés</v>
      </c>
      <c r="B938" t="s">
        <v>88</v>
      </c>
      <c r="C938">
        <v>39</v>
      </c>
      <c r="D938" s="267" t="s">
        <v>142</v>
      </c>
      <c r="E938" s="3" t="s">
        <v>2289</v>
      </c>
      <c r="F938" s="3" t="s">
        <v>2289</v>
      </c>
      <c r="G938" s="3" t="s">
        <v>136</v>
      </c>
      <c r="H938">
        <v>52534.728512599526</v>
      </c>
      <c r="I938">
        <v>86719.731353503899</v>
      </c>
      <c r="J938">
        <v>1.6507124679002712</v>
      </c>
      <c r="K938">
        <v>29615.692740000002</v>
      </c>
      <c r="L938">
        <v>46010.793180000001</v>
      </c>
      <c r="M938">
        <v>1.5535950343601517</v>
      </c>
      <c r="N938">
        <v>0.56373552464246968</v>
      </c>
      <c r="O938">
        <v>0.53056890815818858</v>
      </c>
      <c r="P938">
        <v>0.94116635366324319</v>
      </c>
      <c r="Q938">
        <v>0.53626548943984109</v>
      </c>
      <c r="R938">
        <v>0.53394461547671956</v>
      </c>
      <c r="S938">
        <v>0.46373451056015891</v>
      </c>
      <c r="T938">
        <v>0.46605538452328066</v>
      </c>
      <c r="U938">
        <v>0.35315930288437242</v>
      </c>
      <c r="V938">
        <v>0.309278393731236</v>
      </c>
    </row>
    <row r="939" spans="1:22" x14ac:dyDescent="0.25">
      <c r="A939" t="str">
        <f t="shared" si="16"/>
        <v>Nagy BritanniaInfotech.</v>
      </c>
      <c r="B939" t="s">
        <v>88</v>
      </c>
      <c r="C939">
        <v>40</v>
      </c>
      <c r="D939" s="267" t="s">
        <v>182</v>
      </c>
      <c r="E939" s="3" t="s">
        <v>2289</v>
      </c>
      <c r="F939" s="3" t="s">
        <v>2289</v>
      </c>
      <c r="G939" s="3" t="s">
        <v>136</v>
      </c>
      <c r="H939">
        <v>53744.583544116264</v>
      </c>
      <c r="I939">
        <v>122301.06672880218</v>
      </c>
      <c r="J939">
        <v>2.2755979982319761</v>
      </c>
      <c r="K939">
        <v>32058.145950000002</v>
      </c>
      <c r="L939">
        <v>77634.66750000001</v>
      </c>
      <c r="M939">
        <v>2.4216830137676757</v>
      </c>
      <c r="N939">
        <v>0.59649073145547882</v>
      </c>
      <c r="O939">
        <v>0.63478324087026849</v>
      </c>
      <c r="P939">
        <v>1.0641963192309012</v>
      </c>
      <c r="Q939">
        <v>0.57339037521448355</v>
      </c>
      <c r="R939">
        <v>0.58654440464512958</v>
      </c>
      <c r="S939">
        <v>0.42660962478551645</v>
      </c>
      <c r="T939">
        <v>0.41345559535487042</v>
      </c>
      <c r="U939">
        <v>3.1468236943472415E-2</v>
      </c>
      <c r="V939">
        <v>3.3975497232585826E-2</v>
      </c>
    </row>
    <row r="940" spans="1:22" x14ac:dyDescent="0.25">
      <c r="A940" t="str">
        <f t="shared" si="16"/>
        <v>Nagy BritanniaPénzügyi tev.</v>
      </c>
      <c r="B940" t="s">
        <v>88</v>
      </c>
      <c r="C940">
        <v>41</v>
      </c>
      <c r="D940" s="267" t="s">
        <v>183</v>
      </c>
      <c r="E940" s="3" t="s">
        <v>2289</v>
      </c>
      <c r="F940" s="3" t="s">
        <v>2289</v>
      </c>
      <c r="G940" s="3" t="s">
        <v>136</v>
      </c>
      <c r="H940">
        <v>120465.55209146733</v>
      </c>
      <c r="I940">
        <v>226089.99809763796</v>
      </c>
      <c r="J940">
        <v>1.8768020747206795</v>
      </c>
      <c r="K940">
        <v>47305.664220000006</v>
      </c>
      <c r="L940">
        <v>116670.28439999999</v>
      </c>
      <c r="M940">
        <v>2.4663068645947441</v>
      </c>
      <c r="N940">
        <v>0.39269038657691674</v>
      </c>
      <c r="O940">
        <v>0.51603470025956399</v>
      </c>
      <c r="P940">
        <v>1.3141006703979692</v>
      </c>
      <c r="Q940">
        <v>0.52354675625175906</v>
      </c>
      <c r="R940">
        <v>0.57001787771190682</v>
      </c>
      <c r="S940">
        <v>0.476453243748241</v>
      </c>
      <c r="T940">
        <v>0.42998212228809318</v>
      </c>
      <c r="U940">
        <v>0.27820637009256943</v>
      </c>
      <c r="V940">
        <v>0.20739673682040174</v>
      </c>
    </row>
    <row r="941" spans="1:22" x14ac:dyDescent="0.25">
      <c r="A941" t="str">
        <f t="shared" si="16"/>
        <v>Nagy BritanniaBiztosítás</v>
      </c>
      <c r="B941" t="s">
        <v>88</v>
      </c>
      <c r="C941">
        <v>42</v>
      </c>
      <c r="D941" s="267" t="s">
        <v>184</v>
      </c>
      <c r="E941" s="3" t="s">
        <v>2289</v>
      </c>
      <c r="F941" s="3" t="s">
        <v>2289</v>
      </c>
      <c r="G941" s="3" t="s">
        <v>136</v>
      </c>
      <c r="H941">
        <v>50680.525548172525</v>
      </c>
      <c r="I941">
        <v>169432.1242037093</v>
      </c>
      <c r="J941">
        <v>3.3431406318520076</v>
      </c>
      <c r="K941">
        <v>17521.683270000009</v>
      </c>
      <c r="L941">
        <v>67211.441159999988</v>
      </c>
      <c r="M941">
        <v>3.8359009305388474</v>
      </c>
      <c r="N941">
        <v>0.34572812891108268</v>
      </c>
      <c r="O941">
        <v>0.39668652846015939</v>
      </c>
      <c r="P941">
        <v>1.1473944272616088</v>
      </c>
      <c r="Q941">
        <v>0.39215323740786789</v>
      </c>
      <c r="R941">
        <v>0.31734247673612309</v>
      </c>
      <c r="S941">
        <v>0.60784676259213211</v>
      </c>
      <c r="T941">
        <v>0.68265752326387696</v>
      </c>
      <c r="U941">
        <v>0.43421934577384902</v>
      </c>
      <c r="V941">
        <v>0.52531925499859411</v>
      </c>
    </row>
    <row r="942" spans="1:22" x14ac:dyDescent="0.25">
      <c r="A942" t="str">
        <f t="shared" si="16"/>
        <v>Nagy BritanniaEgyéb pénzügy</v>
      </c>
      <c r="B942" t="s">
        <v>88</v>
      </c>
      <c r="C942">
        <v>43</v>
      </c>
      <c r="D942" s="267" t="s">
        <v>185</v>
      </c>
      <c r="E942" s="3" t="s">
        <v>2289</v>
      </c>
      <c r="F942" s="3" t="s">
        <v>2289</v>
      </c>
      <c r="G942" s="3" t="s">
        <v>136</v>
      </c>
      <c r="H942">
        <v>24771.721460613546</v>
      </c>
      <c r="I942">
        <v>58107.006618375242</v>
      </c>
      <c r="J942">
        <v>2.3456991760045427</v>
      </c>
      <c r="K942">
        <v>12410.876459999999</v>
      </c>
      <c r="L942">
        <v>33973.095240000002</v>
      </c>
      <c r="M942">
        <v>2.7373647098570832</v>
      </c>
      <c r="N942">
        <v>0.50100985027354683</v>
      </c>
      <c r="O942">
        <v>0.58466434974223325</v>
      </c>
      <c r="P942">
        <v>1.1669717659702934</v>
      </c>
      <c r="Q942">
        <v>0.34851970188405867</v>
      </c>
      <c r="R942">
        <v>0.34569064802951799</v>
      </c>
      <c r="S942">
        <v>0.65148029811594121</v>
      </c>
      <c r="T942">
        <v>0.65430935197048212</v>
      </c>
      <c r="U942">
        <v>9.7841796059333047E-2</v>
      </c>
      <c r="V942">
        <v>5.1578709286647782E-2</v>
      </c>
    </row>
    <row r="943" spans="1:22" x14ac:dyDescent="0.25">
      <c r="A943" t="str">
        <f t="shared" si="16"/>
        <v>Nagy BritanniaIngatlanügyletek</v>
      </c>
      <c r="B943" t="s">
        <v>88</v>
      </c>
      <c r="C943">
        <v>44</v>
      </c>
      <c r="D943" s="267" t="s">
        <v>143</v>
      </c>
      <c r="E943" s="3" t="s">
        <v>135</v>
      </c>
      <c r="F943" s="3" t="s">
        <v>135</v>
      </c>
      <c r="G943" s="3" t="s">
        <v>136</v>
      </c>
      <c r="H943">
        <v>158970.19745277628</v>
      </c>
      <c r="I943">
        <v>413847.60960115114</v>
      </c>
      <c r="J943">
        <v>2.6033031111009897</v>
      </c>
      <c r="K943">
        <v>116876.91990000001</v>
      </c>
      <c r="L943">
        <v>299313.15012000001</v>
      </c>
      <c r="M943">
        <v>2.5609260611598303</v>
      </c>
      <c r="N943">
        <v>0.7352127742982737</v>
      </c>
      <c r="O943">
        <v>0.72324484466266559</v>
      </c>
      <c r="P943">
        <v>0.98372181488953192</v>
      </c>
      <c r="Q943">
        <v>0.11016609228808144</v>
      </c>
      <c r="R943">
        <v>0.10337740229855995</v>
      </c>
      <c r="S943">
        <v>0.8898339077119185</v>
      </c>
      <c r="T943">
        <v>0.89662259770144015</v>
      </c>
      <c r="U943">
        <v>0.83805287062037592</v>
      </c>
      <c r="V943">
        <v>0.85501871858684231</v>
      </c>
    </row>
    <row r="944" spans="1:22" x14ac:dyDescent="0.25">
      <c r="A944" t="str">
        <f t="shared" si="16"/>
        <v>Nagy BritanniaJogi tev.</v>
      </c>
      <c r="B944" t="s">
        <v>88</v>
      </c>
      <c r="C944">
        <v>45</v>
      </c>
      <c r="D944" s="267" t="s">
        <v>186</v>
      </c>
      <c r="E944" s="3" t="s">
        <v>1</v>
      </c>
      <c r="F944" s="3" t="s">
        <v>1</v>
      </c>
      <c r="G944" s="3" t="s">
        <v>136</v>
      </c>
      <c r="H944">
        <v>62636.5685021463</v>
      </c>
      <c r="I944">
        <v>149012.78261033323</v>
      </c>
      <c r="J944">
        <v>2.3790061648288918</v>
      </c>
      <c r="K944">
        <v>39926.756850000005</v>
      </c>
      <c r="L944">
        <v>96130.251840000012</v>
      </c>
      <c r="M944">
        <v>2.4076649200722646</v>
      </c>
      <c r="N944">
        <v>0.63743525235792375</v>
      </c>
      <c r="O944">
        <v>0.64511413152641772</v>
      </c>
      <c r="P944">
        <v>1.0120465241608292</v>
      </c>
      <c r="Q944">
        <v>0.83700002039556842</v>
      </c>
      <c r="R944">
        <v>0.83798683700946019</v>
      </c>
      <c r="S944">
        <v>0.16299997960443141</v>
      </c>
      <c r="T944">
        <v>0.16201316299053983</v>
      </c>
      <c r="U944">
        <v>9.2806387731764386E-3</v>
      </c>
      <c r="V944">
        <v>9.1497787456885013E-3</v>
      </c>
    </row>
    <row r="945" spans="1:22" x14ac:dyDescent="0.25">
      <c r="A945" t="str">
        <f t="shared" si="16"/>
        <v>Nagy BritanniaMérnöki tev.</v>
      </c>
      <c r="B945" t="s">
        <v>88</v>
      </c>
      <c r="C945">
        <v>46</v>
      </c>
      <c r="D945" s="267" t="s">
        <v>187</v>
      </c>
      <c r="E945" s="3" t="s">
        <v>1</v>
      </c>
      <c r="F945" s="3" t="s">
        <v>1</v>
      </c>
      <c r="G945" s="3" t="s">
        <v>136</v>
      </c>
      <c r="H945">
        <v>36159.223396303743</v>
      </c>
      <c r="I945">
        <v>88468.249152902397</v>
      </c>
      <c r="J945">
        <v>2.4466302327152794</v>
      </c>
      <c r="K945">
        <v>22359.590280000008</v>
      </c>
      <c r="L945">
        <v>47191.993320000001</v>
      </c>
      <c r="M945">
        <v>2.1105929370365897</v>
      </c>
      <c r="N945">
        <v>0.61836478164754061</v>
      </c>
      <c r="O945">
        <v>0.53343424077983759</v>
      </c>
      <c r="P945">
        <v>0.86265301099228475</v>
      </c>
      <c r="Q945">
        <v>0.70676906081259738</v>
      </c>
      <c r="R945">
        <v>0.71388515314741974</v>
      </c>
      <c r="S945">
        <v>0.29323093918740262</v>
      </c>
      <c r="T945">
        <v>0.28611484685258026</v>
      </c>
      <c r="U945">
        <v>2.0281334613827605E-2</v>
      </c>
      <c r="V945">
        <v>1.7294054512725809E-2</v>
      </c>
    </row>
    <row r="946" spans="1:22" x14ac:dyDescent="0.25">
      <c r="A946" t="str">
        <f t="shared" si="16"/>
        <v>Nagy BritanniaK+F</v>
      </c>
      <c r="B946" t="s">
        <v>88</v>
      </c>
      <c r="C946">
        <v>47</v>
      </c>
      <c r="D946" s="267" t="s">
        <v>188</v>
      </c>
      <c r="E946" s="3" t="s">
        <v>1</v>
      </c>
      <c r="F946" s="3" t="s">
        <v>2289</v>
      </c>
      <c r="G946" s="3" t="s">
        <v>0</v>
      </c>
      <c r="H946">
        <v>13105.254843960785</v>
      </c>
      <c r="I946">
        <v>26542.606830198063</v>
      </c>
      <c r="J946">
        <v>2.0253407618722905</v>
      </c>
      <c r="K946">
        <v>9493.8808200000003</v>
      </c>
      <c r="L946">
        <v>15129.905280000001</v>
      </c>
      <c r="M946">
        <v>1.5936481157554705</v>
      </c>
      <c r="N946">
        <v>0.72443313258994024</v>
      </c>
      <c r="O946">
        <v>0.57002333556726614</v>
      </c>
      <c r="P946">
        <v>0.7868543139783799</v>
      </c>
      <c r="Q946">
        <v>0.66847290928201408</v>
      </c>
      <c r="R946">
        <v>0.24024328655758048</v>
      </c>
      <c r="S946">
        <v>0.33152709071798597</v>
      </c>
      <c r="T946">
        <v>0.75975671344241957</v>
      </c>
      <c r="U946">
        <v>4.7519949032118002E-2</v>
      </c>
      <c r="V946">
        <v>2.5640707349611679E-2</v>
      </c>
    </row>
    <row r="947" spans="1:22" x14ac:dyDescent="0.25">
      <c r="A947" t="str">
        <f t="shared" si="16"/>
        <v>Nagy BritanniaMarketing</v>
      </c>
      <c r="B947" t="s">
        <v>88</v>
      </c>
      <c r="C947">
        <v>48</v>
      </c>
      <c r="D947" s="267" t="s">
        <v>13</v>
      </c>
      <c r="E947" s="3" t="s">
        <v>1</v>
      </c>
      <c r="F947" s="3" t="s">
        <v>1</v>
      </c>
      <c r="G947" s="3" t="s">
        <v>136</v>
      </c>
      <c r="H947">
        <v>13717.763278400311</v>
      </c>
      <c r="I947">
        <v>31240.907163568234</v>
      </c>
      <c r="J947">
        <v>2.2774053269135708</v>
      </c>
      <c r="K947">
        <v>8196.0906599999998</v>
      </c>
      <c r="L947">
        <v>17284.730639999998</v>
      </c>
      <c r="M947">
        <v>2.1088993957028777</v>
      </c>
      <c r="N947">
        <v>0.59748010617047054</v>
      </c>
      <c r="O947">
        <v>0.5532723665642042</v>
      </c>
      <c r="P947">
        <v>0.92600968777083736</v>
      </c>
      <c r="Q947">
        <v>0.9062962930221411</v>
      </c>
      <c r="R947">
        <v>0.83534562343057284</v>
      </c>
      <c r="S947">
        <v>9.3703706977858861E-2</v>
      </c>
      <c r="T947">
        <v>0.16465437656942722</v>
      </c>
      <c r="U947">
        <v>1.0597900056808806E-2</v>
      </c>
      <c r="V947">
        <v>7.3953863683878596E-3</v>
      </c>
    </row>
    <row r="948" spans="1:22" x14ac:dyDescent="0.25">
      <c r="A948" t="str">
        <f t="shared" si="16"/>
        <v>Nagy BritanniaEgyéb tudományos</v>
      </c>
      <c r="B948" t="s">
        <v>88</v>
      </c>
      <c r="C948">
        <v>49</v>
      </c>
      <c r="D948" s="267" t="s">
        <v>189</v>
      </c>
      <c r="E948" s="3" t="s">
        <v>2289</v>
      </c>
      <c r="F948" s="3" t="s">
        <v>2289</v>
      </c>
      <c r="G948" s="3" t="s">
        <v>136</v>
      </c>
      <c r="H948">
        <v>16145.055572612939</v>
      </c>
      <c r="I948">
        <v>37955.231442426913</v>
      </c>
      <c r="J948">
        <v>2.3508888694573993</v>
      </c>
      <c r="K948">
        <v>9170.9493900000016</v>
      </c>
      <c r="L948">
        <v>22437.860399999994</v>
      </c>
      <c r="M948">
        <v>2.4466235114617714</v>
      </c>
      <c r="N948">
        <v>0.56803455081051557</v>
      </c>
      <c r="O948">
        <v>0.59116647553671942</v>
      </c>
      <c r="P948">
        <v>1.0407227424690935</v>
      </c>
      <c r="Q948">
        <v>0.5706592206681298</v>
      </c>
      <c r="R948">
        <v>0.47059925383805323</v>
      </c>
      <c r="S948">
        <v>0.42934077933187026</v>
      </c>
      <c r="T948">
        <v>0.52940074616194688</v>
      </c>
      <c r="U948">
        <v>0.17798112215598089</v>
      </c>
      <c r="V948">
        <v>0.14805868818320939</v>
      </c>
    </row>
    <row r="949" spans="1:22" x14ac:dyDescent="0.25">
      <c r="A949" t="str">
        <f t="shared" si="16"/>
        <v>Nagy BritanniaAminisztratív</v>
      </c>
      <c r="B949" t="s">
        <v>88</v>
      </c>
      <c r="C949">
        <v>50</v>
      </c>
      <c r="D949" s="267" t="s">
        <v>190</v>
      </c>
      <c r="E949" s="3" t="s">
        <v>1</v>
      </c>
      <c r="F949" s="3" t="s">
        <v>1</v>
      </c>
      <c r="G949" s="3" t="s">
        <v>136</v>
      </c>
      <c r="H949">
        <v>115539.7109417523</v>
      </c>
      <c r="I949">
        <v>231863.90441009682</v>
      </c>
      <c r="J949">
        <v>2.0067897220808151</v>
      </c>
      <c r="K949">
        <v>60689.883300000016</v>
      </c>
      <c r="L949">
        <v>126759.08448000002</v>
      </c>
      <c r="M949">
        <v>2.0886361546191998</v>
      </c>
      <c r="N949">
        <v>0.52527293694369681</v>
      </c>
      <c r="O949">
        <v>0.54669606639505952</v>
      </c>
      <c r="P949">
        <v>1.0407847576842875</v>
      </c>
      <c r="Q949">
        <v>0.81215173210675118</v>
      </c>
      <c r="R949">
        <v>0.752417011157133</v>
      </c>
      <c r="S949">
        <v>0.18784826789324877</v>
      </c>
      <c r="T949">
        <v>0.24758298884286689</v>
      </c>
      <c r="U949">
        <v>7.6659031466095137E-2</v>
      </c>
      <c r="V949">
        <v>6.1447739418644794E-2</v>
      </c>
    </row>
    <row r="950" spans="1:22" x14ac:dyDescent="0.25">
      <c r="A950" t="str">
        <f t="shared" si="16"/>
        <v>Nagy BritanniaKözigazgatás és védelem</v>
      </c>
      <c r="B950" t="s">
        <v>88</v>
      </c>
      <c r="C950">
        <v>51</v>
      </c>
      <c r="D950" s="267" t="s">
        <v>201</v>
      </c>
      <c r="E950" s="3" t="s">
        <v>135</v>
      </c>
      <c r="F950" s="3" t="s">
        <v>135</v>
      </c>
      <c r="G950" s="3" t="s">
        <v>136</v>
      </c>
      <c r="H950">
        <v>125332.2655700663</v>
      </c>
      <c r="I950">
        <v>253405.20152773472</v>
      </c>
      <c r="J950">
        <v>2.0218672372603841</v>
      </c>
      <c r="K950">
        <v>72309.35033999999</v>
      </c>
      <c r="L950">
        <v>137202.07986000003</v>
      </c>
      <c r="M950">
        <v>1.8974320639706088</v>
      </c>
      <c r="N950">
        <v>0.5769412210902376</v>
      </c>
      <c r="O950">
        <v>0.54143355792554049</v>
      </c>
      <c r="P950">
        <v>0.93845531942127691</v>
      </c>
      <c r="Q950">
        <v>9.7693087610469798E-2</v>
      </c>
      <c r="R950">
        <v>0.11270963804731436</v>
      </c>
      <c r="S950">
        <v>0.90230691238953031</v>
      </c>
      <c r="T950">
        <v>0.88729036195268574</v>
      </c>
      <c r="U950">
        <v>0.86836074595499069</v>
      </c>
      <c r="V950">
        <v>0.84535101963845638</v>
      </c>
    </row>
    <row r="951" spans="1:22" x14ac:dyDescent="0.25">
      <c r="A951" t="str">
        <f t="shared" si="16"/>
        <v>Nagy BritanniaOktatás</v>
      </c>
      <c r="B951" t="s">
        <v>88</v>
      </c>
      <c r="C951">
        <v>52</v>
      </c>
      <c r="D951" s="267" t="s">
        <v>144</v>
      </c>
      <c r="E951" s="3" t="s">
        <v>135</v>
      </c>
      <c r="F951" s="3" t="s">
        <v>135</v>
      </c>
      <c r="G951" s="3" t="s">
        <v>136</v>
      </c>
      <c r="H951">
        <v>99408.300580063064</v>
      </c>
      <c r="I951">
        <v>219639.56296130712</v>
      </c>
      <c r="J951">
        <v>2.209469045136832</v>
      </c>
      <c r="K951">
        <v>79230.392490000013</v>
      </c>
      <c r="L951">
        <v>164883.67812000003</v>
      </c>
      <c r="M951">
        <v>2.0810660270402002</v>
      </c>
      <c r="N951">
        <v>0.79701988694785264</v>
      </c>
      <c r="O951">
        <v>0.7507011755848686</v>
      </c>
      <c r="P951">
        <v>0.94188512467316321</v>
      </c>
      <c r="Q951">
        <v>0.17667715971297085</v>
      </c>
      <c r="R951">
        <v>0.1748246210079622</v>
      </c>
      <c r="S951">
        <v>0.82332284028702929</v>
      </c>
      <c r="T951">
        <v>0.82517537899203786</v>
      </c>
      <c r="U951">
        <v>0.80782724360926794</v>
      </c>
      <c r="V951">
        <v>0.76137972895451411</v>
      </c>
    </row>
    <row r="952" spans="1:22" x14ac:dyDescent="0.25">
      <c r="A952" t="str">
        <f t="shared" si="16"/>
        <v>Nagy BritanniaEgészségügy</v>
      </c>
      <c r="B952" t="s">
        <v>88</v>
      </c>
      <c r="C952">
        <v>53</v>
      </c>
      <c r="D952" s="267" t="s">
        <v>191</v>
      </c>
      <c r="E952" s="3" t="s">
        <v>135</v>
      </c>
      <c r="F952" s="3" t="s">
        <v>135</v>
      </c>
      <c r="G952" s="3" t="s">
        <v>136</v>
      </c>
      <c r="H952">
        <v>152317.50742760312</v>
      </c>
      <c r="I952">
        <v>371623.69140216359</v>
      </c>
      <c r="J952">
        <v>2.4397963023311502</v>
      </c>
      <c r="K952">
        <v>85833.051540000015</v>
      </c>
      <c r="L952">
        <v>180364.48386000004</v>
      </c>
      <c r="M952">
        <v>2.1013406913063832</v>
      </c>
      <c r="N952">
        <v>0.56351402402508899</v>
      </c>
      <c r="O952">
        <v>0.48534172614095605</v>
      </c>
      <c r="P952">
        <v>0.861277103051028</v>
      </c>
      <c r="Q952">
        <v>0.14552792271975837</v>
      </c>
      <c r="R952">
        <v>0.15820700465785972</v>
      </c>
      <c r="S952">
        <v>0.85447207728024177</v>
      </c>
      <c r="T952">
        <v>0.84179299534214025</v>
      </c>
      <c r="U952">
        <v>0.8528840219867132</v>
      </c>
      <c r="V952">
        <v>0.83365976092490524</v>
      </c>
    </row>
    <row r="953" spans="1:22" x14ac:dyDescent="0.25">
      <c r="A953" t="str">
        <f t="shared" si="16"/>
        <v>Nagy BritanniaEgyéb szolgáltatás</v>
      </c>
      <c r="B953" t="s">
        <v>88</v>
      </c>
      <c r="C953">
        <v>54</v>
      </c>
      <c r="D953" s="267" t="s">
        <v>192</v>
      </c>
      <c r="E953" s="3" t="s">
        <v>135</v>
      </c>
      <c r="F953" s="3" t="s">
        <v>135</v>
      </c>
      <c r="G953" s="3" t="s">
        <v>136</v>
      </c>
      <c r="H953">
        <v>78014.472497419512</v>
      </c>
      <c r="I953">
        <v>167468.21158965421</v>
      </c>
      <c r="J953">
        <v>2.1466300575857069</v>
      </c>
      <c r="K953">
        <v>44779.824960000005</v>
      </c>
      <c r="L953">
        <v>104245.44276000002</v>
      </c>
      <c r="M953">
        <v>2.3279555659969247</v>
      </c>
      <c r="N953">
        <v>0.57399381840954178</v>
      </c>
      <c r="O953">
        <v>0.6224789873282438</v>
      </c>
      <c r="P953">
        <v>1.0844698450813421</v>
      </c>
      <c r="Q953">
        <v>0.26996077081386038</v>
      </c>
      <c r="R953">
        <v>0.25075723569259684</v>
      </c>
      <c r="S953">
        <v>0.73003922918613962</v>
      </c>
      <c r="T953">
        <v>0.74924276430740322</v>
      </c>
      <c r="U953">
        <v>0.65848636725735676</v>
      </c>
      <c r="V953">
        <v>0.65879124446105675</v>
      </c>
    </row>
    <row r="954" spans="1:22" x14ac:dyDescent="0.25">
      <c r="A954" t="str">
        <f t="shared" si="16"/>
        <v>Nagy BritanniaHáztartási</v>
      </c>
      <c r="B954" t="s">
        <v>88</v>
      </c>
      <c r="C954">
        <v>55</v>
      </c>
      <c r="D954" s="267" t="s">
        <v>193</v>
      </c>
      <c r="E954" s="3" t="s">
        <v>135</v>
      </c>
      <c r="F954" s="3" t="s">
        <v>135</v>
      </c>
      <c r="G954" s="3" t="s">
        <v>136</v>
      </c>
      <c r="H954">
        <v>6057.3433400000004</v>
      </c>
      <c r="I954">
        <v>11051.245940000001</v>
      </c>
      <c r="J954">
        <v>1.8244377641634559</v>
      </c>
      <c r="K954">
        <v>6055.3433400000004</v>
      </c>
      <c r="L954">
        <v>11049.245940000001</v>
      </c>
      <c r="M954">
        <v>1.8247100650778292</v>
      </c>
      <c r="N954">
        <v>0.999669822249171</v>
      </c>
      <c r="O954">
        <v>0.99981902493068575</v>
      </c>
      <c r="P954">
        <v>1.0001492519611916</v>
      </c>
      <c r="Q954">
        <v>3.2432754479563624E-3</v>
      </c>
      <c r="R954">
        <v>2.4789826079443574E-3</v>
      </c>
      <c r="S954">
        <v>0.99675672455204356</v>
      </c>
      <c r="T954">
        <v>0.99752101739205568</v>
      </c>
      <c r="U954">
        <v>0.99479704927713497</v>
      </c>
      <c r="V954">
        <v>0.99466697081345601</v>
      </c>
    </row>
    <row r="955" spans="1:22" x14ac:dyDescent="0.25">
      <c r="A955" t="str">
        <f t="shared" si="16"/>
        <v>Nagy BritanniaTerületen kívüli</v>
      </c>
      <c r="B955" t="s">
        <v>88</v>
      </c>
      <c r="C955">
        <v>56</v>
      </c>
      <c r="D955" s="267" t="s">
        <v>194</v>
      </c>
      <c r="E955" s="3">
        <v>0</v>
      </c>
      <c r="F955" s="3">
        <v>0</v>
      </c>
      <c r="G955" s="3" t="s">
        <v>136</v>
      </c>
      <c r="H955">
        <v>2</v>
      </c>
      <c r="I955">
        <v>2</v>
      </c>
      <c r="J955">
        <v>1</v>
      </c>
      <c r="K955">
        <v>1</v>
      </c>
      <c r="L955">
        <v>1</v>
      </c>
      <c r="M955">
        <v>1</v>
      </c>
      <c r="N955">
        <v>0.5</v>
      </c>
      <c r="O955">
        <v>0.5</v>
      </c>
      <c r="P955">
        <v>1</v>
      </c>
      <c r="Q955">
        <v>1</v>
      </c>
      <c r="R955">
        <v>1</v>
      </c>
      <c r="S955">
        <v>0</v>
      </c>
      <c r="T955">
        <v>0</v>
      </c>
      <c r="U955">
        <v>0</v>
      </c>
      <c r="V955">
        <v>0</v>
      </c>
    </row>
    <row r="956" spans="1:22" x14ac:dyDescent="0.25">
      <c r="A956" t="str">
        <f>CONCATENATE(B956,D956)</f>
        <v>GörögországNövényterm.</v>
      </c>
      <c r="B956" t="s">
        <v>89</v>
      </c>
      <c r="C956">
        <v>1</v>
      </c>
      <c r="D956" s="267" t="s">
        <v>147</v>
      </c>
      <c r="E956" s="3" t="s">
        <v>2289</v>
      </c>
      <c r="F956" s="3" t="s">
        <v>2289</v>
      </c>
      <c r="G956" s="3" t="s">
        <v>136</v>
      </c>
      <c r="H956">
        <v>11050.870026870685</v>
      </c>
      <c r="I956">
        <v>14746.230016516154</v>
      </c>
      <c r="J956">
        <v>1.3343953897439782</v>
      </c>
      <c r="K956">
        <v>6627.5649873778539</v>
      </c>
      <c r="L956">
        <v>7063.2487714856425</v>
      </c>
      <c r="M956">
        <v>1.065738138356628</v>
      </c>
      <c r="N956">
        <v>0.59973241665702637</v>
      </c>
      <c r="O956">
        <v>0.47898674871981678</v>
      </c>
      <c r="P956">
        <v>0.79866743136837748</v>
      </c>
      <c r="Q956">
        <v>0.5032936782620514</v>
      </c>
      <c r="R956">
        <v>0.50316660195786189</v>
      </c>
      <c r="S956">
        <v>0.4967063217379486</v>
      </c>
      <c r="T956">
        <v>0.49683339804213822</v>
      </c>
      <c r="U956">
        <v>0.47588852368375745</v>
      </c>
      <c r="V956">
        <v>0.41099455545517011</v>
      </c>
    </row>
    <row r="957" spans="1:22" x14ac:dyDescent="0.25">
      <c r="A957" t="str">
        <f t="shared" ref="A957:A1011" si="17">CONCATENATE(B957,D957)</f>
        <v>GörögországErdőgazd.</v>
      </c>
      <c r="B957" t="s">
        <v>89</v>
      </c>
      <c r="C957">
        <v>2</v>
      </c>
      <c r="D957" s="267" t="s">
        <v>148</v>
      </c>
      <c r="E957" s="3" t="s">
        <v>135</v>
      </c>
      <c r="F957" s="3" t="s">
        <v>135</v>
      </c>
      <c r="G957" s="3" t="s">
        <v>136</v>
      </c>
      <c r="H957">
        <v>68.438739404142339</v>
      </c>
      <c r="I957">
        <v>109.06994486645641</v>
      </c>
      <c r="J957">
        <v>1.5936872276734955</v>
      </c>
      <c r="K957">
        <v>48.950775892745419</v>
      </c>
      <c r="L957">
        <v>81.702844833644562</v>
      </c>
      <c r="M957">
        <v>1.669081712058277</v>
      </c>
      <c r="N957">
        <v>0.71524952561856525</v>
      </c>
      <c r="O957">
        <v>0.74908669784036552</v>
      </c>
      <c r="P957">
        <v>1.0473082064508006</v>
      </c>
      <c r="Q957">
        <v>0.26869836979836248</v>
      </c>
      <c r="R957">
        <v>0.27710469370992885</v>
      </c>
      <c r="S957">
        <v>0.73130163020163763</v>
      </c>
      <c r="T957">
        <v>0.72289530629007104</v>
      </c>
      <c r="U957">
        <v>0.72009796489712041</v>
      </c>
      <c r="V957">
        <v>0.65569968170562365</v>
      </c>
    </row>
    <row r="958" spans="1:22" x14ac:dyDescent="0.25">
      <c r="A958" t="str">
        <f t="shared" si="17"/>
        <v>GörögországHalászat</v>
      </c>
      <c r="B958" t="s">
        <v>89</v>
      </c>
      <c r="C958">
        <v>3</v>
      </c>
      <c r="D958" s="267" t="s">
        <v>149</v>
      </c>
      <c r="E958" s="3" t="s">
        <v>135</v>
      </c>
      <c r="F958" s="3" t="s">
        <v>135</v>
      </c>
      <c r="G958" s="3" t="s">
        <v>136</v>
      </c>
      <c r="H958">
        <v>771.66752491766454</v>
      </c>
      <c r="I958">
        <v>1319.8659028940838</v>
      </c>
      <c r="J958">
        <v>1.7104074750779632</v>
      </c>
      <c r="K958">
        <v>500.86800818338463</v>
      </c>
      <c r="L958">
        <v>851.56964759105824</v>
      </c>
      <c r="M958">
        <v>1.7001877414364024</v>
      </c>
      <c r="N958">
        <v>0.64907229086364149</v>
      </c>
      <c r="O958">
        <v>0.64519406533937473</v>
      </c>
      <c r="P958">
        <v>0.99402497136473589</v>
      </c>
      <c r="Q958">
        <v>4.7726284065231002E-2</v>
      </c>
      <c r="R958">
        <v>9.9942639416153556E-2</v>
      </c>
      <c r="S958">
        <v>0.95227371593476884</v>
      </c>
      <c r="T958">
        <v>0.90005736058384633</v>
      </c>
      <c r="U958">
        <v>0.95936063474228994</v>
      </c>
      <c r="V958">
        <v>0.77467626283303082</v>
      </c>
    </row>
    <row r="959" spans="1:22" x14ac:dyDescent="0.25">
      <c r="A959" t="str">
        <f t="shared" si="17"/>
        <v>GörögországBányászat</v>
      </c>
      <c r="B959" t="s">
        <v>89</v>
      </c>
      <c r="C959">
        <v>4</v>
      </c>
      <c r="D959" s="267" t="s">
        <v>150</v>
      </c>
      <c r="E959" s="3" t="s">
        <v>1</v>
      </c>
      <c r="F959" s="3" t="s">
        <v>1</v>
      </c>
      <c r="G959" s="3" t="s">
        <v>136</v>
      </c>
      <c r="H959">
        <v>1019.9311294123794</v>
      </c>
      <c r="I959">
        <v>1607.3535692216983</v>
      </c>
      <c r="J959">
        <v>1.575943240547776</v>
      </c>
      <c r="K959">
        <v>542.42992073358664</v>
      </c>
      <c r="L959">
        <v>790.19319755452568</v>
      </c>
      <c r="M959">
        <v>1.4567655052764457</v>
      </c>
      <c r="N959">
        <v>0.531829949190884</v>
      </c>
      <c r="O959">
        <v>0.49161131233692884</v>
      </c>
      <c r="P959">
        <v>0.92437688604197066</v>
      </c>
      <c r="Q959">
        <v>0.63126863526495758</v>
      </c>
      <c r="R959">
        <v>0.88009804552680526</v>
      </c>
      <c r="S959">
        <v>0.36873136473504242</v>
      </c>
      <c r="T959">
        <v>0.11990195447319478</v>
      </c>
      <c r="U959">
        <v>9.8457267826325915E-3</v>
      </c>
      <c r="V959">
        <v>4.8560156577632119E-3</v>
      </c>
    </row>
    <row r="960" spans="1:22" x14ac:dyDescent="0.25">
      <c r="A960" t="str">
        <f t="shared" si="17"/>
        <v>GörögországÉlelmiszergy.</v>
      </c>
      <c r="B960" t="s">
        <v>89</v>
      </c>
      <c r="C960">
        <v>5</v>
      </c>
      <c r="D960" s="267" t="s">
        <v>151</v>
      </c>
      <c r="E960" s="3" t="s">
        <v>135</v>
      </c>
      <c r="F960" s="3" t="s">
        <v>135</v>
      </c>
      <c r="G960" s="3" t="s">
        <v>136</v>
      </c>
      <c r="H960">
        <v>11181.190329535009</v>
      </c>
      <c r="I960">
        <v>20937.976622239796</v>
      </c>
      <c r="J960">
        <v>1.8726071200963574</v>
      </c>
      <c r="K960">
        <v>2727.6639414732172</v>
      </c>
      <c r="L960">
        <v>6254.5962050564976</v>
      </c>
      <c r="M960">
        <v>2.2930230186928293</v>
      </c>
      <c r="N960">
        <v>0.24395112336726069</v>
      </c>
      <c r="O960">
        <v>0.29872018284770752</v>
      </c>
      <c r="P960">
        <v>1.22450833070358</v>
      </c>
      <c r="Q960">
        <v>8.1031185471923131E-2</v>
      </c>
      <c r="R960">
        <v>0.16658194617650499</v>
      </c>
      <c r="S960">
        <v>0.91896881452807677</v>
      </c>
      <c r="T960">
        <v>0.8334180538234951</v>
      </c>
      <c r="U960">
        <v>0.98247211124183609</v>
      </c>
      <c r="V960">
        <v>0.85412766478852598</v>
      </c>
    </row>
    <row r="961" spans="1:22" x14ac:dyDescent="0.25">
      <c r="A961" t="str">
        <f t="shared" si="17"/>
        <v>GörögországTextilgy.</v>
      </c>
      <c r="B961" t="s">
        <v>89</v>
      </c>
      <c r="C961">
        <v>6</v>
      </c>
      <c r="D961" s="267" t="s">
        <v>152</v>
      </c>
      <c r="E961" s="3" t="s">
        <v>135</v>
      </c>
      <c r="F961" s="3" t="s">
        <v>135</v>
      </c>
      <c r="G961" s="3" t="s">
        <v>136</v>
      </c>
      <c r="H961">
        <v>3767.4554910919469</v>
      </c>
      <c r="I961">
        <v>2134.104352865239</v>
      </c>
      <c r="J961">
        <v>0.56645774791799786</v>
      </c>
      <c r="K961">
        <v>1443.9549128972626</v>
      </c>
      <c r="L961">
        <v>764.2879055513597</v>
      </c>
      <c r="M961">
        <v>0.52930177994119876</v>
      </c>
      <c r="N961">
        <v>0.38327059637770305</v>
      </c>
      <c r="O961">
        <v>0.35813052183939842</v>
      </c>
      <c r="P961">
        <v>0.93440646171163688</v>
      </c>
      <c r="Q961">
        <v>0.12383340700473146</v>
      </c>
      <c r="R961">
        <v>0.14943492799310704</v>
      </c>
      <c r="S961">
        <v>0.87616659299526867</v>
      </c>
      <c r="T961">
        <v>0.85056507200689291</v>
      </c>
      <c r="U961">
        <v>0.87289601358055302</v>
      </c>
      <c r="V961">
        <v>1.0169549448421102</v>
      </c>
    </row>
    <row r="962" spans="1:22" x14ac:dyDescent="0.25">
      <c r="A962" t="str">
        <f t="shared" si="17"/>
        <v>GörögországFafeldolg.</v>
      </c>
      <c r="B962" t="s">
        <v>89</v>
      </c>
      <c r="C962">
        <v>7</v>
      </c>
      <c r="D962" s="267" t="s">
        <v>153</v>
      </c>
      <c r="E962" s="3" t="s">
        <v>1</v>
      </c>
      <c r="F962" s="3" t="s">
        <v>1</v>
      </c>
      <c r="G962" s="3" t="s">
        <v>136</v>
      </c>
      <c r="H962">
        <v>1182.9464964985109</v>
      </c>
      <c r="I962">
        <v>508.15173315937602</v>
      </c>
      <c r="J962">
        <v>0.42956442634006792</v>
      </c>
      <c r="K962">
        <v>280.49690331212332</v>
      </c>
      <c r="L962">
        <v>50.084891825445141</v>
      </c>
      <c r="M962">
        <v>0.17855773534053282</v>
      </c>
      <c r="N962">
        <v>0.23711715123413141</v>
      </c>
      <c r="O962">
        <v>9.8562867264169268E-2</v>
      </c>
      <c r="P962">
        <v>0.41567160684571269</v>
      </c>
      <c r="Q962">
        <v>0.98210350889476639</v>
      </c>
      <c r="R962">
        <v>0.90662737175108032</v>
      </c>
      <c r="S962">
        <v>1.7896491105233583E-2</v>
      </c>
      <c r="T962">
        <v>9.3372628248919468E-2</v>
      </c>
      <c r="U962">
        <v>6.341976209085616E-2</v>
      </c>
      <c r="V962">
        <v>9.9693531663922849E-2</v>
      </c>
    </row>
    <row r="963" spans="1:22" x14ac:dyDescent="0.25">
      <c r="A963" t="str">
        <f t="shared" si="17"/>
        <v>GörögországPapírgy.</v>
      </c>
      <c r="B963" t="s">
        <v>89</v>
      </c>
      <c r="C963">
        <v>8</v>
      </c>
      <c r="D963" s="267" t="s">
        <v>154</v>
      </c>
      <c r="E963" s="3" t="s">
        <v>2289</v>
      </c>
      <c r="F963" s="3" t="s">
        <v>2289</v>
      </c>
      <c r="G963" s="3" t="s">
        <v>136</v>
      </c>
      <c r="H963">
        <v>1038.4031307185171</v>
      </c>
      <c r="I963">
        <v>1527.2450166094411</v>
      </c>
      <c r="J963">
        <v>1.47076310869043</v>
      </c>
      <c r="K963">
        <v>280.68167422690527</v>
      </c>
      <c r="L963">
        <v>422.33147790204379</v>
      </c>
      <c r="M963">
        <v>1.5046635269840514</v>
      </c>
      <c r="N963">
        <v>0.27030125962032608</v>
      </c>
      <c r="O963">
        <v>0.27653158026970709</v>
      </c>
      <c r="P963">
        <v>1.0230495435283296</v>
      </c>
      <c r="Q963">
        <v>0.44398881410011987</v>
      </c>
      <c r="R963">
        <v>0.56520934520700461</v>
      </c>
      <c r="S963">
        <v>0.5560111858998803</v>
      </c>
      <c r="T963">
        <v>0.4347906547929955</v>
      </c>
      <c r="U963">
        <v>0.58159289680911552</v>
      </c>
      <c r="V963">
        <v>0.40770653439650423</v>
      </c>
    </row>
    <row r="964" spans="1:22" x14ac:dyDescent="0.25">
      <c r="A964" t="str">
        <f t="shared" si="17"/>
        <v>GörögországNyomdai tev.</v>
      </c>
      <c r="B964" t="s">
        <v>89</v>
      </c>
      <c r="C964">
        <v>9</v>
      </c>
      <c r="D964" s="267" t="s">
        <v>155</v>
      </c>
      <c r="E964" s="3" t="s">
        <v>1</v>
      </c>
      <c r="F964" s="3" t="s">
        <v>1</v>
      </c>
      <c r="G964" s="3" t="s">
        <v>136</v>
      </c>
      <c r="H964">
        <v>1372.7461932523656</v>
      </c>
      <c r="I964">
        <v>878.6706958509892</v>
      </c>
      <c r="J964">
        <v>0.64008241302728164</v>
      </c>
      <c r="K964">
        <v>676.81359645597195</v>
      </c>
      <c r="L964">
        <v>451.15936398261289</v>
      </c>
      <c r="M964">
        <v>0.66659323386090052</v>
      </c>
      <c r="N964">
        <v>0.49303622168671829</v>
      </c>
      <c r="O964">
        <v>0.51345670922331921</v>
      </c>
      <c r="P964">
        <v>1.0414178241646035</v>
      </c>
      <c r="Q964">
        <v>0.73902073866913076</v>
      </c>
      <c r="R964">
        <v>0.87289269777817202</v>
      </c>
      <c r="S964">
        <v>0.26097926133086924</v>
      </c>
      <c r="T964">
        <v>0.12710730222182806</v>
      </c>
      <c r="U964">
        <v>0.24278162523223973</v>
      </c>
      <c r="V964">
        <v>0.12540651881553627</v>
      </c>
    </row>
    <row r="965" spans="1:22" x14ac:dyDescent="0.25">
      <c r="A965" t="str">
        <f t="shared" si="17"/>
        <v>GörögországKokszgy.</v>
      </c>
      <c r="B965" t="s">
        <v>89</v>
      </c>
      <c r="C965">
        <v>10</v>
      </c>
      <c r="D965" s="267" t="s">
        <v>156</v>
      </c>
      <c r="E965" s="3" t="s">
        <v>2289</v>
      </c>
      <c r="F965" s="3" t="s">
        <v>2289</v>
      </c>
      <c r="G965" s="3" t="s">
        <v>136</v>
      </c>
      <c r="H965">
        <v>5694.0842235192158</v>
      </c>
      <c r="I965">
        <v>23078.855239618759</v>
      </c>
      <c r="J965">
        <v>4.0531285336968415</v>
      </c>
      <c r="K965">
        <v>950.75183428292587</v>
      </c>
      <c r="L965">
        <v>2030.3666163833527</v>
      </c>
      <c r="M965">
        <v>2.135537942889894</v>
      </c>
      <c r="N965">
        <v>0.16697186008522294</v>
      </c>
      <c r="O965">
        <v>8.7975187473678718E-2</v>
      </c>
      <c r="P965">
        <v>0.52688631143460896</v>
      </c>
      <c r="Q965">
        <v>0.1938667169384635</v>
      </c>
      <c r="R965">
        <v>0.16231512533053238</v>
      </c>
      <c r="S965">
        <v>0.80613328306153653</v>
      </c>
      <c r="T965">
        <v>0.83768487466946762</v>
      </c>
      <c r="U965">
        <v>0.40829249542034174</v>
      </c>
      <c r="V965">
        <v>0.14705436820631895</v>
      </c>
    </row>
    <row r="966" spans="1:22" x14ac:dyDescent="0.25">
      <c r="A966" t="str">
        <f t="shared" si="17"/>
        <v>GörögországVegyi a. gy.</v>
      </c>
      <c r="B966" t="s">
        <v>89</v>
      </c>
      <c r="C966">
        <v>11</v>
      </c>
      <c r="D966" s="267" t="s">
        <v>157</v>
      </c>
      <c r="E966" s="3" t="s">
        <v>2289</v>
      </c>
      <c r="F966" s="3" t="s">
        <v>2289</v>
      </c>
      <c r="G966" s="3" t="s">
        <v>136</v>
      </c>
      <c r="H966">
        <v>1459.9340298037657</v>
      </c>
      <c r="I966">
        <v>2540.7586308702976</v>
      </c>
      <c r="J966">
        <v>1.7403242742494391</v>
      </c>
      <c r="K966">
        <v>426.70268574443577</v>
      </c>
      <c r="L966">
        <v>820.74950912722568</v>
      </c>
      <c r="M966">
        <v>1.9234692832910727</v>
      </c>
      <c r="N966">
        <v>0.29227532000318551</v>
      </c>
      <c r="O966">
        <v>0.32303324650956344</v>
      </c>
      <c r="P966">
        <v>1.1052361400409816</v>
      </c>
      <c r="Q966">
        <v>0.36057143497888944</v>
      </c>
      <c r="R966">
        <v>0.43866637832162902</v>
      </c>
      <c r="S966">
        <v>0.63942856502111045</v>
      </c>
      <c r="T966">
        <v>0.56133362167837098</v>
      </c>
      <c r="U966">
        <v>0.59570508113076681</v>
      </c>
      <c r="V966">
        <v>0.43150598169356247</v>
      </c>
    </row>
    <row r="967" spans="1:22" x14ac:dyDescent="0.25">
      <c r="A967" t="str">
        <f t="shared" si="17"/>
        <v>GörögországGyógyszergy.</v>
      </c>
      <c r="B967" t="s">
        <v>89</v>
      </c>
      <c r="C967">
        <v>12</v>
      </c>
      <c r="D967" s="267" t="s">
        <v>158</v>
      </c>
      <c r="E967" s="3" t="s">
        <v>135</v>
      </c>
      <c r="F967" s="3" t="s">
        <v>135</v>
      </c>
      <c r="G967" s="3" t="s">
        <v>136</v>
      </c>
      <c r="H967">
        <v>1235.2222260300239</v>
      </c>
      <c r="I967">
        <v>1715.0950407486537</v>
      </c>
      <c r="J967">
        <v>1.3884910784522799</v>
      </c>
      <c r="K967">
        <v>461.98428489821504</v>
      </c>
      <c r="L967">
        <v>594.90379123307093</v>
      </c>
      <c r="M967">
        <v>1.2877143458768103</v>
      </c>
      <c r="N967">
        <v>0.37400904482023611</v>
      </c>
      <c r="O967">
        <v>0.34686345485168585</v>
      </c>
      <c r="P967">
        <v>0.9274199639166546</v>
      </c>
      <c r="Q967">
        <v>0.10443429760385411</v>
      </c>
      <c r="R967">
        <v>9.2757147146592347E-2</v>
      </c>
      <c r="S967">
        <v>0.89556570239614586</v>
      </c>
      <c r="T967">
        <v>0.90724285285340756</v>
      </c>
      <c r="U967">
        <v>0.79293483871741199</v>
      </c>
      <c r="V967">
        <v>0.7252705298538813</v>
      </c>
    </row>
    <row r="968" spans="1:22" x14ac:dyDescent="0.25">
      <c r="A968" t="str">
        <f t="shared" si="17"/>
        <v>GörögországGumigy.</v>
      </c>
      <c r="B968" t="s">
        <v>89</v>
      </c>
      <c r="C968">
        <v>13</v>
      </c>
      <c r="D968" s="267" t="s">
        <v>159</v>
      </c>
      <c r="E968" s="3" t="s">
        <v>1</v>
      </c>
      <c r="F968" s="3" t="s">
        <v>1</v>
      </c>
      <c r="G968" s="3" t="s">
        <v>136</v>
      </c>
      <c r="H968">
        <v>861.16436401752321</v>
      </c>
      <c r="I968">
        <v>2261.7733404080482</v>
      </c>
      <c r="J968">
        <v>2.6264130692268464</v>
      </c>
      <c r="K968">
        <v>299.24609669104666</v>
      </c>
      <c r="L968">
        <v>253.61261655639319</v>
      </c>
      <c r="M968">
        <v>0.847505178382436</v>
      </c>
      <c r="N968">
        <v>0.34749010664467939</v>
      </c>
      <c r="O968">
        <v>0.11212998757454572</v>
      </c>
      <c r="P968">
        <v>0.32268541011788426</v>
      </c>
      <c r="Q968">
        <v>0.77018360207147762</v>
      </c>
      <c r="R968">
        <v>0.73087894084147198</v>
      </c>
      <c r="S968">
        <v>0.22981639792852229</v>
      </c>
      <c r="T968">
        <v>0.26912105915852813</v>
      </c>
      <c r="U968">
        <v>0.20171330567797588</v>
      </c>
      <c r="V968">
        <v>0.12995082373073868</v>
      </c>
    </row>
    <row r="969" spans="1:22" x14ac:dyDescent="0.25">
      <c r="A969" t="str">
        <f t="shared" si="17"/>
        <v>GörögországNemfémgy.</v>
      </c>
      <c r="B969" t="s">
        <v>89</v>
      </c>
      <c r="C969">
        <v>14</v>
      </c>
      <c r="D969" s="267" t="s">
        <v>160</v>
      </c>
      <c r="E969" s="3" t="s">
        <v>1</v>
      </c>
      <c r="F969" s="3" t="s">
        <v>1</v>
      </c>
      <c r="G969" s="3" t="s">
        <v>136</v>
      </c>
      <c r="H969">
        <v>2697.1881085404407</v>
      </c>
      <c r="I969">
        <v>2318.7660107662041</v>
      </c>
      <c r="J969">
        <v>0.85969755072848208</v>
      </c>
      <c r="K969">
        <v>1128.453529926916</v>
      </c>
      <c r="L969">
        <v>1000.0968161101487</v>
      </c>
      <c r="M969">
        <v>0.88625432025979811</v>
      </c>
      <c r="N969">
        <v>0.41838147156060557</v>
      </c>
      <c r="O969">
        <v>0.43130562181204329</v>
      </c>
      <c r="P969">
        <v>1.030890828418451</v>
      </c>
      <c r="Q969">
        <v>0.89791049188956984</v>
      </c>
      <c r="R969">
        <v>0.70236218280145668</v>
      </c>
      <c r="S969">
        <v>0.1020895081104302</v>
      </c>
      <c r="T969">
        <v>0.29763781719854332</v>
      </c>
      <c r="U969">
        <v>0.12547633874239617</v>
      </c>
      <c r="V969">
        <v>0.18673942632940557</v>
      </c>
    </row>
    <row r="970" spans="1:22" x14ac:dyDescent="0.25">
      <c r="A970" t="str">
        <f t="shared" si="17"/>
        <v>GörögországFémalapa. Gy.</v>
      </c>
      <c r="B970" t="s">
        <v>89</v>
      </c>
      <c r="C970">
        <v>15</v>
      </c>
      <c r="D970" s="267" t="s">
        <v>161</v>
      </c>
      <c r="E970" s="3" t="s">
        <v>1</v>
      </c>
      <c r="F970" s="3" t="s">
        <v>2289</v>
      </c>
      <c r="G970" s="3" t="s">
        <v>0</v>
      </c>
      <c r="H970">
        <v>2944.7128483795459</v>
      </c>
      <c r="I970">
        <v>5844.3423909212161</v>
      </c>
      <c r="J970">
        <v>1.984690084174868</v>
      </c>
      <c r="K970">
        <v>939.20780273738512</v>
      </c>
      <c r="L970">
        <v>1956.6198815124139</v>
      </c>
      <c r="M970">
        <v>2.0832662120243381</v>
      </c>
      <c r="N970">
        <v>0.31894716092749903</v>
      </c>
      <c r="O970">
        <v>0.3347887154167915</v>
      </c>
      <c r="P970">
        <v>1.0496682724600062</v>
      </c>
      <c r="Q970">
        <v>0.74735088464719568</v>
      </c>
      <c r="R970">
        <v>0.56675011124791441</v>
      </c>
      <c r="S970">
        <v>0.25264911535280432</v>
      </c>
      <c r="T970">
        <v>0.43324988875208564</v>
      </c>
      <c r="U970">
        <v>5.1229427080501461E-2</v>
      </c>
      <c r="V970">
        <v>3.0423115439349984E-2</v>
      </c>
    </row>
    <row r="971" spans="1:22" x14ac:dyDescent="0.25">
      <c r="A971" t="str">
        <f t="shared" si="17"/>
        <v>GörögországFémfeldolg.</v>
      </c>
      <c r="B971" t="s">
        <v>89</v>
      </c>
      <c r="C971">
        <v>16</v>
      </c>
      <c r="D971" s="267" t="s">
        <v>162</v>
      </c>
      <c r="E971" s="3" t="s">
        <v>1</v>
      </c>
      <c r="F971" s="3" t="s">
        <v>2289</v>
      </c>
      <c r="G971" s="3" t="s">
        <v>0</v>
      </c>
      <c r="H971">
        <v>1791.1368548790208</v>
      </c>
      <c r="I971">
        <v>3727.1100612028586</v>
      </c>
      <c r="J971">
        <v>2.0808628056813667</v>
      </c>
      <c r="K971">
        <v>810.18128907963842</v>
      </c>
      <c r="L971">
        <v>1302.0660907463241</v>
      </c>
      <c r="M971">
        <v>1.6071293034000627</v>
      </c>
      <c r="N971">
        <v>0.45232796526559144</v>
      </c>
      <c r="O971">
        <v>0.34935005120994611</v>
      </c>
      <c r="P971">
        <v>0.77233794511205989</v>
      </c>
      <c r="Q971">
        <v>0.64224962185821999</v>
      </c>
      <c r="R971">
        <v>0.5782299110897956</v>
      </c>
      <c r="S971">
        <v>0.35775037814178001</v>
      </c>
      <c r="T971">
        <v>0.42177008891020423</v>
      </c>
      <c r="U971">
        <v>0.19536892183910695</v>
      </c>
      <c r="V971">
        <v>0.17843143620857138</v>
      </c>
    </row>
    <row r="972" spans="1:22" x14ac:dyDescent="0.25">
      <c r="A972" t="str">
        <f t="shared" si="17"/>
        <v>GörögországSzámítógép gy.</v>
      </c>
      <c r="B972" t="s">
        <v>89</v>
      </c>
      <c r="C972">
        <v>17</v>
      </c>
      <c r="D972" s="267" t="s">
        <v>163</v>
      </c>
      <c r="E972" s="3" t="s">
        <v>2289</v>
      </c>
      <c r="F972" s="3" t="s">
        <v>2289</v>
      </c>
      <c r="G972" s="3" t="s">
        <v>136</v>
      </c>
      <c r="H972">
        <v>692.7921315178437</v>
      </c>
      <c r="I972">
        <v>759.23843064687844</v>
      </c>
      <c r="J972">
        <v>1.0959108744255757</v>
      </c>
      <c r="K972">
        <v>412.84895599944758</v>
      </c>
      <c r="L972">
        <v>328.67156013919458</v>
      </c>
      <c r="M972">
        <v>0.79610607066579175</v>
      </c>
      <c r="N972">
        <v>0.59592038826268645</v>
      </c>
      <c r="O972">
        <v>0.43289636940422427</v>
      </c>
      <c r="P972">
        <v>0.72643322485788164</v>
      </c>
      <c r="Q972">
        <v>0.26610063386703436</v>
      </c>
      <c r="R972">
        <v>0.36200094214337603</v>
      </c>
      <c r="S972">
        <v>0.73389936613296547</v>
      </c>
      <c r="T972">
        <v>0.63799905785662392</v>
      </c>
      <c r="U972">
        <v>0.31175328825246973</v>
      </c>
      <c r="V972">
        <v>0.28783821134430043</v>
      </c>
    </row>
    <row r="973" spans="1:22" x14ac:dyDescent="0.25">
      <c r="A973" t="str">
        <f t="shared" si="17"/>
        <v>GörögországVillamos b. gy.</v>
      </c>
      <c r="B973" t="s">
        <v>89</v>
      </c>
      <c r="C973">
        <v>18</v>
      </c>
      <c r="D973" s="267" t="s">
        <v>164</v>
      </c>
      <c r="E973" s="3" t="s">
        <v>2289</v>
      </c>
      <c r="F973" s="3" t="s">
        <v>2289</v>
      </c>
      <c r="G973" s="3" t="s">
        <v>136</v>
      </c>
      <c r="H973">
        <v>817.57043213251836</v>
      </c>
      <c r="I973">
        <v>1360.9166246410066</v>
      </c>
      <c r="J973">
        <v>1.6645864027778567</v>
      </c>
      <c r="K973">
        <v>336.09775204681478</v>
      </c>
      <c r="L973">
        <v>331.19623328362349</v>
      </c>
      <c r="M973">
        <v>0.98541638932917186</v>
      </c>
      <c r="N973">
        <v>0.41109333072399734</v>
      </c>
      <c r="O973">
        <v>0.24336261846385268</v>
      </c>
      <c r="P973">
        <v>0.59198872926314428</v>
      </c>
      <c r="Q973">
        <v>0.33785590687114525</v>
      </c>
      <c r="R973">
        <v>0.44096831929576802</v>
      </c>
      <c r="S973">
        <v>0.66214409312885469</v>
      </c>
      <c r="T973">
        <v>0.55903168070423193</v>
      </c>
      <c r="U973">
        <v>0.45110187663800044</v>
      </c>
      <c r="V973">
        <v>0.31008066018394626</v>
      </c>
    </row>
    <row r="974" spans="1:22" x14ac:dyDescent="0.25">
      <c r="A974" t="str">
        <f t="shared" si="17"/>
        <v>GörögországEgyéb gépgy.</v>
      </c>
      <c r="B974" t="s">
        <v>89</v>
      </c>
      <c r="C974">
        <v>19</v>
      </c>
      <c r="D974" s="267" t="s">
        <v>165</v>
      </c>
      <c r="E974" s="3" t="s">
        <v>2289</v>
      </c>
      <c r="F974" s="3" t="s">
        <v>2289</v>
      </c>
      <c r="G974" s="3" t="s">
        <v>136</v>
      </c>
      <c r="H974">
        <v>667.02368950717835</v>
      </c>
      <c r="I974">
        <v>1286.1220080317112</v>
      </c>
      <c r="J974">
        <v>1.928150421436974</v>
      </c>
      <c r="K974">
        <v>351.33720504373474</v>
      </c>
      <c r="L974">
        <v>637.54826836704831</v>
      </c>
      <c r="M974">
        <v>1.8146335179267046</v>
      </c>
      <c r="N974">
        <v>0.5267237289627833</v>
      </c>
      <c r="O974">
        <v>0.49571367598534138</v>
      </c>
      <c r="P974">
        <v>0.94112653128708201</v>
      </c>
      <c r="Q974">
        <v>0.20610176082978932</v>
      </c>
      <c r="R974">
        <v>0.23504895472490941</v>
      </c>
      <c r="S974">
        <v>0.79389823917021063</v>
      </c>
      <c r="T974">
        <v>0.7649510452750905</v>
      </c>
      <c r="U974">
        <v>7.2483950431185412E-2</v>
      </c>
      <c r="V974">
        <v>7.6968900069237761E-2</v>
      </c>
    </row>
    <row r="975" spans="1:22" x14ac:dyDescent="0.25">
      <c r="A975" t="str">
        <f t="shared" si="17"/>
        <v>GörögországKözúti jármű gy.</v>
      </c>
      <c r="B975" t="s">
        <v>89</v>
      </c>
      <c r="C975">
        <v>20</v>
      </c>
      <c r="D975" s="267" t="s">
        <v>166</v>
      </c>
      <c r="E975" s="3" t="s">
        <v>135</v>
      </c>
      <c r="F975" s="3" t="s">
        <v>135</v>
      </c>
      <c r="G975" s="3" t="s">
        <v>136</v>
      </c>
      <c r="H975">
        <v>362.32815971994705</v>
      </c>
      <c r="I975">
        <v>248.42972801165291</v>
      </c>
      <c r="J975">
        <v>0.68564841386788922</v>
      </c>
      <c r="K975">
        <v>174.19083240397779</v>
      </c>
      <c r="L975">
        <v>96.715016003550943</v>
      </c>
      <c r="M975">
        <v>0.55522448953715642</v>
      </c>
      <c r="N975">
        <v>0.48075433203594903</v>
      </c>
      <c r="O975">
        <v>0.38930532500125914</v>
      </c>
      <c r="P975">
        <v>0.80978017057607776</v>
      </c>
      <c r="Q975">
        <v>4.2212787686259995E-2</v>
      </c>
      <c r="R975">
        <v>6.8058149258830233E-2</v>
      </c>
      <c r="S975">
        <v>0.95778721231373998</v>
      </c>
      <c r="T975">
        <v>0.93194185074116975</v>
      </c>
      <c r="U975">
        <v>1.140774555820671</v>
      </c>
      <c r="V975">
        <v>1.1757208712251204</v>
      </c>
    </row>
    <row r="976" spans="1:22" x14ac:dyDescent="0.25">
      <c r="A976" t="str">
        <f t="shared" si="17"/>
        <v>GörögországEgyéb jármű gy.</v>
      </c>
      <c r="B976" t="s">
        <v>89</v>
      </c>
      <c r="C976">
        <v>21</v>
      </c>
      <c r="D976" s="267" t="s">
        <v>167</v>
      </c>
      <c r="E976" s="3" t="s">
        <v>2289</v>
      </c>
      <c r="F976" s="3" t="s">
        <v>2289</v>
      </c>
      <c r="G976" s="3" t="s">
        <v>136</v>
      </c>
      <c r="H976">
        <v>385.97231251595122</v>
      </c>
      <c r="I976">
        <v>298.91277102087986</v>
      </c>
      <c r="J976">
        <v>0.77444096720934241</v>
      </c>
      <c r="K976">
        <v>187.49066404289221</v>
      </c>
      <c r="L976">
        <v>189.97575989732067</v>
      </c>
      <c r="M976">
        <v>1.013254504522209</v>
      </c>
      <c r="N976">
        <v>0.48576195225180491</v>
      </c>
      <c r="O976">
        <v>0.63555584877987814</v>
      </c>
      <c r="P976">
        <v>1.3083689363353521</v>
      </c>
      <c r="Q976">
        <v>7.0376797951178127E-2</v>
      </c>
      <c r="R976">
        <v>6.5784853821121314E-2</v>
      </c>
      <c r="S976">
        <v>0.92962320204882187</v>
      </c>
      <c r="T976">
        <v>0.9342151461788788</v>
      </c>
      <c r="U976">
        <v>0.10451564195216154</v>
      </c>
      <c r="V976">
        <v>0.15225163807778308</v>
      </c>
    </row>
    <row r="977" spans="1:22" x14ac:dyDescent="0.25">
      <c r="A977" t="str">
        <f t="shared" si="17"/>
        <v>GörögországBútorgy.</v>
      </c>
      <c r="B977" t="s">
        <v>89</v>
      </c>
      <c r="C977">
        <v>22</v>
      </c>
      <c r="D977" s="267" t="s">
        <v>168</v>
      </c>
      <c r="E977" s="3" t="s">
        <v>135</v>
      </c>
      <c r="F977" s="3" t="s">
        <v>135</v>
      </c>
      <c r="G977" s="3" t="s">
        <v>136</v>
      </c>
      <c r="H977">
        <v>1500.9418547466344</v>
      </c>
      <c r="I977">
        <v>1437.1726286402561</v>
      </c>
      <c r="J977">
        <v>0.95751385977763759</v>
      </c>
      <c r="K977">
        <v>504.10035129960301</v>
      </c>
      <c r="L977">
        <v>578.56299958631769</v>
      </c>
      <c r="M977">
        <v>1.147713938494082</v>
      </c>
      <c r="N977">
        <v>0.3358560158112836</v>
      </c>
      <c r="O977">
        <v>0.40257028839584164</v>
      </c>
      <c r="P977">
        <v>1.1986395045609204</v>
      </c>
      <c r="Q977">
        <v>0.17468864417881191</v>
      </c>
      <c r="R977">
        <v>0.22252889044651691</v>
      </c>
      <c r="S977">
        <v>0.82531135582118809</v>
      </c>
      <c r="T977">
        <v>0.77747110955348309</v>
      </c>
      <c r="U977">
        <v>0.75582348744517036</v>
      </c>
      <c r="V977">
        <v>0.64873673639321572</v>
      </c>
    </row>
    <row r="978" spans="1:22" x14ac:dyDescent="0.25">
      <c r="A978" t="str">
        <f t="shared" si="17"/>
        <v>GörögországGépjavítás</v>
      </c>
      <c r="B978" t="s">
        <v>89</v>
      </c>
      <c r="C978">
        <v>23</v>
      </c>
      <c r="D978" s="267" t="s">
        <v>169</v>
      </c>
      <c r="E978" s="3" t="s">
        <v>2289</v>
      </c>
      <c r="F978" s="3" t="s">
        <v>2289</v>
      </c>
      <c r="G978" s="3" t="s">
        <v>136</v>
      </c>
      <c r="H978">
        <v>226.3742855279454</v>
      </c>
      <c r="I978">
        <v>1990.4932975985107</v>
      </c>
      <c r="J978">
        <v>8.7929302259588518</v>
      </c>
      <c r="K978">
        <v>143.15792022808606</v>
      </c>
      <c r="L978">
        <v>1438.7672305696258</v>
      </c>
      <c r="M978">
        <v>10.050210482782321</v>
      </c>
      <c r="N978">
        <v>0.63239479649473496</v>
      </c>
      <c r="O978">
        <v>0.72281942988980119</v>
      </c>
      <c r="P978">
        <v>1.1429876303478077</v>
      </c>
      <c r="Q978">
        <v>0.50115079431922105</v>
      </c>
      <c r="R978">
        <v>0.52063789052843545</v>
      </c>
      <c r="S978">
        <v>0.49884920568077878</v>
      </c>
      <c r="T978">
        <v>0.4793621094715646</v>
      </c>
      <c r="U978">
        <v>0.24298000595765618</v>
      </c>
      <c r="V978">
        <v>0.2510927420806523</v>
      </c>
    </row>
    <row r="979" spans="1:22" x14ac:dyDescent="0.25">
      <c r="A979" t="str">
        <f t="shared" si="17"/>
        <v>GörögországVillamosene., gáz, gőzellátás</v>
      </c>
      <c r="B979" t="s">
        <v>89</v>
      </c>
      <c r="C979">
        <v>24</v>
      </c>
      <c r="D979" s="267" t="s">
        <v>170</v>
      </c>
      <c r="E979" s="3" t="s">
        <v>135</v>
      </c>
      <c r="F979" s="3" t="s">
        <v>2289</v>
      </c>
      <c r="G979" s="3" t="s">
        <v>0</v>
      </c>
      <c r="H979">
        <v>3079.6507566819473</v>
      </c>
      <c r="I979">
        <v>7974.1955213541478</v>
      </c>
      <c r="J979">
        <v>2.5893181244829337</v>
      </c>
      <c r="K979">
        <v>1873.1520752060774</v>
      </c>
      <c r="L979">
        <v>3739.2030333674561</v>
      </c>
      <c r="M979">
        <v>1.9962090013199183</v>
      </c>
      <c r="N979">
        <v>0.6082352263943831</v>
      </c>
      <c r="O979">
        <v>0.46891288573928508</v>
      </c>
      <c r="P979">
        <v>0.77094003337984796</v>
      </c>
      <c r="Q979">
        <v>0.34242158864678818</v>
      </c>
      <c r="R979">
        <v>0.56805546615215163</v>
      </c>
      <c r="S979">
        <v>0.65757841135321182</v>
      </c>
      <c r="T979">
        <v>0.43194453384784826</v>
      </c>
      <c r="U979">
        <v>0.65173955256891869</v>
      </c>
      <c r="V979">
        <v>0.42137491896271384</v>
      </c>
    </row>
    <row r="980" spans="1:22" x14ac:dyDescent="0.25">
      <c r="A980" t="str">
        <f t="shared" si="17"/>
        <v>GörögországVízellátás</v>
      </c>
      <c r="B980" t="s">
        <v>89</v>
      </c>
      <c r="C980">
        <v>25</v>
      </c>
      <c r="D980" s="267" t="s">
        <v>171</v>
      </c>
      <c r="E980" s="3" t="s">
        <v>135</v>
      </c>
      <c r="F980" s="3" t="s">
        <v>135</v>
      </c>
      <c r="G980" s="3" t="s">
        <v>136</v>
      </c>
      <c r="H980">
        <v>511.85894083375734</v>
      </c>
      <c r="I980">
        <v>1378.8513550262471</v>
      </c>
      <c r="J980">
        <v>2.6938112144339263</v>
      </c>
      <c r="K980">
        <v>391.1444197323919</v>
      </c>
      <c r="L980">
        <v>621.73919887746263</v>
      </c>
      <c r="M980">
        <v>1.5895387164230441</v>
      </c>
      <c r="N980">
        <v>0.76416447682883915</v>
      </c>
      <c r="O980">
        <v>0.45091096774940437</v>
      </c>
      <c r="P980">
        <v>0.59007056912749078</v>
      </c>
      <c r="Q980">
        <v>0.22212874705150398</v>
      </c>
      <c r="R980">
        <v>0.39010845616144463</v>
      </c>
      <c r="S980">
        <v>0.77787125294849602</v>
      </c>
      <c r="T980">
        <v>0.60989154383855526</v>
      </c>
      <c r="U980">
        <v>0.77483794931547811</v>
      </c>
      <c r="V980">
        <v>0.60384190542874927</v>
      </c>
    </row>
    <row r="981" spans="1:22" x14ac:dyDescent="0.25">
      <c r="A981" t="str">
        <f t="shared" si="17"/>
        <v>GörögországSzennyvíz k.</v>
      </c>
      <c r="B981" t="s">
        <v>89</v>
      </c>
      <c r="C981">
        <v>26</v>
      </c>
      <c r="D981" s="267" t="s">
        <v>172</v>
      </c>
      <c r="E981" s="3" t="s">
        <v>135</v>
      </c>
      <c r="F981" s="3" t="s">
        <v>2289</v>
      </c>
      <c r="G981" s="3" t="s">
        <v>0</v>
      </c>
      <c r="H981">
        <v>1343.7451752427953</v>
      </c>
      <c r="I981">
        <v>2970.7943113409005</v>
      </c>
      <c r="J981">
        <v>2.2108316115844815</v>
      </c>
      <c r="K981">
        <v>1150.3433266714617</v>
      </c>
      <c r="L981">
        <v>2105.4093829173275</v>
      </c>
      <c r="M981">
        <v>1.8302443575774601</v>
      </c>
      <c r="N981">
        <v>0.8560725261496186</v>
      </c>
      <c r="O981">
        <v>0.70870250925148293</v>
      </c>
      <c r="P981">
        <v>0.82785335074241206</v>
      </c>
      <c r="Q981">
        <v>0.25301043022546382</v>
      </c>
      <c r="R981">
        <v>0.36600443202900534</v>
      </c>
      <c r="S981">
        <v>0.74698956977453623</v>
      </c>
      <c r="T981">
        <v>0.63399556797099466</v>
      </c>
      <c r="U981">
        <v>0.7169309284136165</v>
      </c>
      <c r="V981">
        <v>0.55204260468742328</v>
      </c>
    </row>
    <row r="982" spans="1:22" x14ac:dyDescent="0.25">
      <c r="A982" t="str">
        <f t="shared" si="17"/>
        <v>GörögországÉpítőipar</v>
      </c>
      <c r="B982" t="s">
        <v>89</v>
      </c>
      <c r="C982">
        <v>27</v>
      </c>
      <c r="D982" s="267" t="s">
        <v>139</v>
      </c>
      <c r="E982" s="3" t="s">
        <v>2289</v>
      </c>
      <c r="F982" s="3" t="s">
        <v>2289</v>
      </c>
      <c r="G982" s="3" t="s">
        <v>136</v>
      </c>
      <c r="H982">
        <v>23287.549885262859</v>
      </c>
      <c r="I982">
        <v>14889.575264795905</v>
      </c>
      <c r="J982">
        <v>0.63937921070084436</v>
      </c>
      <c r="K982">
        <v>8264.4569570592976</v>
      </c>
      <c r="L982">
        <v>6078.4318460053373</v>
      </c>
      <c r="M982">
        <v>0.73549077423814146</v>
      </c>
      <c r="N982">
        <v>0.35488735387698828</v>
      </c>
      <c r="O982">
        <v>0.40823406564033077</v>
      </c>
      <c r="P982">
        <v>1.1503201260359186</v>
      </c>
      <c r="Q982">
        <v>0.17217463185359727</v>
      </c>
      <c r="R982">
        <v>0.28473292348777668</v>
      </c>
      <c r="S982">
        <v>0.82782536814640273</v>
      </c>
      <c r="T982">
        <v>0.71526707651222332</v>
      </c>
      <c r="U982">
        <v>3.623682831349978E-2</v>
      </c>
      <c r="V982">
        <v>2.8866600336379399E-2</v>
      </c>
    </row>
    <row r="983" spans="1:22" x14ac:dyDescent="0.25">
      <c r="A983" t="str">
        <f t="shared" si="17"/>
        <v>GörögországGépj. Ker. jav.</v>
      </c>
      <c r="B983" t="s">
        <v>89</v>
      </c>
      <c r="C983">
        <v>28</v>
      </c>
      <c r="D983" s="267" t="s">
        <v>173</v>
      </c>
      <c r="E983" s="3" t="s">
        <v>135</v>
      </c>
      <c r="F983" s="3" t="s">
        <v>135</v>
      </c>
      <c r="G983" s="3" t="s">
        <v>136</v>
      </c>
      <c r="H983">
        <v>3925.2062515639823</v>
      </c>
      <c r="I983">
        <v>5331.4081167515733</v>
      </c>
      <c r="J983">
        <v>1.3582491657928282</v>
      </c>
      <c r="K983">
        <v>2698.9425373627364</v>
      </c>
      <c r="L983">
        <v>3314.3464355286114</v>
      </c>
      <c r="M983">
        <v>1.2280166730660429</v>
      </c>
      <c r="N983">
        <v>0.68759254021042937</v>
      </c>
      <c r="O983">
        <v>0.62166436388817348</v>
      </c>
      <c r="P983">
        <v>0.90411737698306127</v>
      </c>
      <c r="Q983">
        <v>9.5761265012237695E-2</v>
      </c>
      <c r="R983">
        <v>0.1304990809826321</v>
      </c>
      <c r="S983">
        <v>0.9042387349877623</v>
      </c>
      <c r="T983">
        <v>0.86950091901736781</v>
      </c>
      <c r="U983">
        <v>0.89891183866169611</v>
      </c>
      <c r="V983">
        <v>0.85823468375973055</v>
      </c>
    </row>
    <row r="984" spans="1:22" x14ac:dyDescent="0.25">
      <c r="A984" t="str">
        <f t="shared" si="17"/>
        <v>GörögországNagyker.</v>
      </c>
      <c r="B984" t="s">
        <v>89</v>
      </c>
      <c r="C984">
        <v>29</v>
      </c>
      <c r="D984" s="267" t="s">
        <v>174</v>
      </c>
      <c r="E984" s="3" t="s">
        <v>1</v>
      </c>
      <c r="F984" s="3" t="s">
        <v>1</v>
      </c>
      <c r="G984" s="3" t="s">
        <v>136</v>
      </c>
      <c r="H984">
        <v>11493.274262304099</v>
      </c>
      <c r="I984">
        <v>22588.904057175019</v>
      </c>
      <c r="J984">
        <v>1.9654019856867608</v>
      </c>
      <c r="K984">
        <v>6268.7462315103012</v>
      </c>
      <c r="L984">
        <v>11999.031640498277</v>
      </c>
      <c r="M984">
        <v>1.9141039048899899</v>
      </c>
      <c r="N984">
        <v>0.54542735937927422</v>
      </c>
      <c r="O984">
        <v>0.53119140309451929</v>
      </c>
      <c r="P984">
        <v>0.97389944592996536</v>
      </c>
      <c r="Q984">
        <v>0.72527310956942159</v>
      </c>
      <c r="R984">
        <v>0.71257360903659339</v>
      </c>
      <c r="S984">
        <v>0.27472689043057852</v>
      </c>
      <c r="T984">
        <v>0.28742639096340666</v>
      </c>
      <c r="U984">
        <v>8.7930941512116986E-2</v>
      </c>
      <c r="V984">
        <v>7.9650578375033615E-2</v>
      </c>
    </row>
    <row r="985" spans="1:22" x14ac:dyDescent="0.25">
      <c r="A985" t="str">
        <f t="shared" si="17"/>
        <v>GörögországKisker.</v>
      </c>
      <c r="B985" t="s">
        <v>89</v>
      </c>
      <c r="C985">
        <v>30</v>
      </c>
      <c r="D985" s="267" t="s">
        <v>175</v>
      </c>
      <c r="E985" s="3" t="s">
        <v>2289</v>
      </c>
      <c r="F985" s="3" t="s">
        <v>2289</v>
      </c>
      <c r="G985" s="3" t="s">
        <v>136</v>
      </c>
      <c r="H985">
        <v>12951.361115820368</v>
      </c>
      <c r="I985">
        <v>13615.675682364959</v>
      </c>
      <c r="J985">
        <v>1.0512930309489339</v>
      </c>
      <c r="K985">
        <v>10256.388717937938</v>
      </c>
      <c r="L985">
        <v>7292.0154884962203</v>
      </c>
      <c r="M985">
        <v>0.71097300317243539</v>
      </c>
      <c r="N985">
        <v>0.79191589410703234</v>
      </c>
      <c r="O985">
        <v>0.53556030994046433</v>
      </c>
      <c r="P985">
        <v>0.67628433009841826</v>
      </c>
      <c r="Q985">
        <v>0.53096760577640545</v>
      </c>
      <c r="R985">
        <v>0.48156722395938889</v>
      </c>
      <c r="S985">
        <v>0.46903239422359455</v>
      </c>
      <c r="T985">
        <v>0.51843277604061111</v>
      </c>
      <c r="U985">
        <v>0.1880472587735402</v>
      </c>
      <c r="V985">
        <v>8.7194847074144877E-2</v>
      </c>
    </row>
    <row r="986" spans="1:22" x14ac:dyDescent="0.25">
      <c r="A986" t="str">
        <f t="shared" si="17"/>
        <v>GörögországSzf. Szállítás</v>
      </c>
      <c r="B986" t="s">
        <v>89</v>
      </c>
      <c r="C986">
        <v>31</v>
      </c>
      <c r="D986" s="267" t="s">
        <v>176</v>
      </c>
      <c r="E986" s="3" t="s">
        <v>135</v>
      </c>
      <c r="F986" s="3" t="s">
        <v>2289</v>
      </c>
      <c r="G986" s="3" t="s">
        <v>0</v>
      </c>
      <c r="H986">
        <v>3532.2145511038038</v>
      </c>
      <c r="I986">
        <v>7738.3864173307593</v>
      </c>
      <c r="J986">
        <v>2.1908030515622396</v>
      </c>
      <c r="K986">
        <v>1925.1505957923832</v>
      </c>
      <c r="L986">
        <v>3527.3070783373469</v>
      </c>
      <c r="M986">
        <v>1.8322239756446292</v>
      </c>
      <c r="N986">
        <v>0.54502651748342434</v>
      </c>
      <c r="O986">
        <v>0.45581945487209707</v>
      </c>
      <c r="P986">
        <v>0.83632528005568041</v>
      </c>
      <c r="Q986">
        <v>0.28291250406834673</v>
      </c>
      <c r="R986">
        <v>0.41748453708407812</v>
      </c>
      <c r="S986">
        <v>0.71708749593165333</v>
      </c>
      <c r="T986">
        <v>0.58251546291592193</v>
      </c>
      <c r="U986">
        <v>0.68692753188282352</v>
      </c>
      <c r="V986">
        <v>0.55500331744964415</v>
      </c>
    </row>
    <row r="987" spans="1:22" x14ac:dyDescent="0.25">
      <c r="A987" t="str">
        <f t="shared" si="17"/>
        <v>GörögországVízi szállítás</v>
      </c>
      <c r="B987" t="s">
        <v>89</v>
      </c>
      <c r="C987">
        <v>32</v>
      </c>
      <c r="D987" s="267" t="s">
        <v>140</v>
      </c>
      <c r="E987" s="3" t="s">
        <v>2289</v>
      </c>
      <c r="F987" s="3" t="s">
        <v>2289</v>
      </c>
      <c r="G987" s="3" t="s">
        <v>136</v>
      </c>
      <c r="H987">
        <v>7779.2029725567272</v>
      </c>
      <c r="I987">
        <v>17054.633979631177</v>
      </c>
      <c r="J987">
        <v>2.1923369321762238</v>
      </c>
      <c r="K987">
        <v>4424.6877798087298</v>
      </c>
      <c r="L987">
        <v>7529.5542785860189</v>
      </c>
      <c r="M987">
        <v>1.7017142572060771</v>
      </c>
      <c r="N987">
        <v>0.568784205196603</v>
      </c>
      <c r="O987">
        <v>0.44149609352969843</v>
      </c>
      <c r="P987">
        <v>0.7762101856838538</v>
      </c>
      <c r="Q987">
        <v>3.954994955053541E-2</v>
      </c>
      <c r="R987">
        <v>3.5303952128256461E-2</v>
      </c>
      <c r="S987">
        <v>0.96045005044946463</v>
      </c>
      <c r="T987">
        <v>0.96469604787174368</v>
      </c>
      <c r="U987">
        <v>7.828305703925148E-2</v>
      </c>
      <c r="V987">
        <v>2.8478459107316001E-2</v>
      </c>
    </row>
    <row r="988" spans="1:22" x14ac:dyDescent="0.25">
      <c r="A988" t="str">
        <f t="shared" si="17"/>
        <v>GörögországLégi szállítás</v>
      </c>
      <c r="B988" t="s">
        <v>89</v>
      </c>
      <c r="C988">
        <v>33</v>
      </c>
      <c r="D988" s="267" t="s">
        <v>141</v>
      </c>
      <c r="E988" s="3" t="s">
        <v>135</v>
      </c>
      <c r="F988" s="3" t="s">
        <v>2289</v>
      </c>
      <c r="G988" s="3" t="s">
        <v>0</v>
      </c>
      <c r="H988">
        <v>962.39086478649267</v>
      </c>
      <c r="I988">
        <v>3475.4919492563658</v>
      </c>
      <c r="J988">
        <v>3.6113102029780872</v>
      </c>
      <c r="K988">
        <v>189.89182103443261</v>
      </c>
      <c r="L988">
        <v>1072.6339218550249</v>
      </c>
      <c r="M988">
        <v>5.6486578306104445</v>
      </c>
      <c r="N988">
        <v>0.19731257639956951</v>
      </c>
      <c r="O988">
        <v>0.30862794030771135</v>
      </c>
      <c r="P988">
        <v>1.5641574700373975</v>
      </c>
      <c r="Q988">
        <v>0.15205579239296829</v>
      </c>
      <c r="R988">
        <v>0.2418100037537475</v>
      </c>
      <c r="S988">
        <v>0.84794420760703182</v>
      </c>
      <c r="T988">
        <v>0.75818999624625261</v>
      </c>
      <c r="U988">
        <v>0.77643604553015177</v>
      </c>
      <c r="V988">
        <v>0.59139699724294803</v>
      </c>
    </row>
    <row r="989" spans="1:22" x14ac:dyDescent="0.25">
      <c r="A989" t="str">
        <f t="shared" si="17"/>
        <v>GörögországRaktározás</v>
      </c>
      <c r="B989" t="s">
        <v>89</v>
      </c>
      <c r="C989">
        <v>34</v>
      </c>
      <c r="D989" s="267" t="s">
        <v>177</v>
      </c>
      <c r="E989" s="3" t="s">
        <v>1</v>
      </c>
      <c r="F989" s="3" t="s">
        <v>1</v>
      </c>
      <c r="G989" s="3" t="s">
        <v>136</v>
      </c>
      <c r="H989">
        <v>1679.2889204898993</v>
      </c>
      <c r="I989">
        <v>4542.0127444876416</v>
      </c>
      <c r="J989">
        <v>2.704723820343315</v>
      </c>
      <c r="K989">
        <v>872.8937684450608</v>
      </c>
      <c r="L989">
        <v>2416.6782991686646</v>
      </c>
      <c r="M989">
        <v>2.7685823711098796</v>
      </c>
      <c r="N989">
        <v>0.51979963530659834</v>
      </c>
      <c r="O989">
        <v>0.53207210880278499</v>
      </c>
      <c r="P989">
        <v>1.0236100079003476</v>
      </c>
      <c r="Q989">
        <v>0.85230440770003124</v>
      </c>
      <c r="R989">
        <v>0.85286187109825806</v>
      </c>
      <c r="S989">
        <v>0.14769559229996879</v>
      </c>
      <c r="T989">
        <v>0.14713812890174194</v>
      </c>
      <c r="U989">
        <v>0.10921548560605182</v>
      </c>
      <c r="V989">
        <v>7.7130930884719201E-2</v>
      </c>
    </row>
    <row r="990" spans="1:22" x14ac:dyDescent="0.25">
      <c r="A990" t="str">
        <f t="shared" si="17"/>
        <v>GörögországPostai tev.</v>
      </c>
      <c r="B990" t="s">
        <v>89</v>
      </c>
      <c r="C990">
        <v>35</v>
      </c>
      <c r="D990" s="267" t="s">
        <v>178</v>
      </c>
      <c r="E990" s="3" t="s">
        <v>1</v>
      </c>
      <c r="F990" s="3" t="s">
        <v>1</v>
      </c>
      <c r="G990" s="3" t="s">
        <v>136</v>
      </c>
      <c r="H990">
        <v>661.85152426783145</v>
      </c>
      <c r="I990">
        <v>1113.6825405944567</v>
      </c>
      <c r="J990">
        <v>1.682677307159578</v>
      </c>
      <c r="K990">
        <v>490.98552686560555</v>
      </c>
      <c r="L990">
        <v>615.22931831966196</v>
      </c>
      <c r="M990">
        <v>1.253049804231938</v>
      </c>
      <c r="N990">
        <v>0.74183636187701585</v>
      </c>
      <c r="O990">
        <v>0.55242791001398617</v>
      </c>
      <c r="P990">
        <v>0.74467623643604774</v>
      </c>
      <c r="Q990">
        <v>0.837269646061512</v>
      </c>
      <c r="R990">
        <v>0.91515650095090328</v>
      </c>
      <c r="S990">
        <v>0.16273035393848809</v>
      </c>
      <c r="T990">
        <v>8.4843499049096563E-2</v>
      </c>
      <c r="U990">
        <v>0.14946489418781816</v>
      </c>
      <c r="V990">
        <v>7.6633796436520893E-2</v>
      </c>
    </row>
    <row r="991" spans="1:22" x14ac:dyDescent="0.25">
      <c r="A991" t="str">
        <f t="shared" si="17"/>
        <v>GörögországVendéglátás</v>
      </c>
      <c r="B991" t="s">
        <v>89</v>
      </c>
      <c r="C991">
        <v>36</v>
      </c>
      <c r="D991" s="267" t="s">
        <v>179</v>
      </c>
      <c r="E991" s="3" t="s">
        <v>135</v>
      </c>
      <c r="F991" s="3" t="s">
        <v>135</v>
      </c>
      <c r="G991" s="3" t="s">
        <v>136</v>
      </c>
      <c r="H991">
        <v>12975.928979834523</v>
      </c>
      <c r="I991">
        <v>26193.791509044095</v>
      </c>
      <c r="J991">
        <v>2.0186447960489788</v>
      </c>
      <c r="K991">
        <v>5401.5776692840509</v>
      </c>
      <c r="L991">
        <v>14100.854624859965</v>
      </c>
      <c r="M991">
        <v>2.6105066867860023</v>
      </c>
      <c r="N991">
        <v>0.41627675965847766</v>
      </c>
      <c r="O991">
        <v>0.53832812328796598</v>
      </c>
      <c r="P991">
        <v>1.2931976402661101</v>
      </c>
      <c r="Q991">
        <v>3.2330440554395747E-2</v>
      </c>
      <c r="R991">
        <v>7.3845679305916803E-2</v>
      </c>
      <c r="S991">
        <v>0.96766955944560407</v>
      </c>
      <c r="T991">
        <v>0.92615432069408321</v>
      </c>
      <c r="U991">
        <v>0.96691676927533465</v>
      </c>
      <c r="V991">
        <v>0.91909961271530716</v>
      </c>
    </row>
    <row r="992" spans="1:22" x14ac:dyDescent="0.25">
      <c r="A992" t="str">
        <f t="shared" si="17"/>
        <v>GörögországKiadói tev.</v>
      </c>
      <c r="B992" t="s">
        <v>89</v>
      </c>
      <c r="C992">
        <v>37</v>
      </c>
      <c r="D992" s="267" t="s">
        <v>180</v>
      </c>
      <c r="E992" s="3" t="s">
        <v>135</v>
      </c>
      <c r="F992" s="3" t="s">
        <v>135</v>
      </c>
      <c r="G992" s="3" t="s">
        <v>136</v>
      </c>
      <c r="H992">
        <v>942.07166183023924</v>
      </c>
      <c r="I992">
        <v>1903.2107953516547</v>
      </c>
      <c r="J992">
        <v>2.0202399376435252</v>
      </c>
      <c r="K992">
        <v>414.41898815924878</v>
      </c>
      <c r="L992">
        <v>870.8334047951181</v>
      </c>
      <c r="M992">
        <v>2.1013356763963791</v>
      </c>
      <c r="N992">
        <v>0.43990176644749435</v>
      </c>
      <c r="O992">
        <v>0.4575601435857844</v>
      </c>
      <c r="P992">
        <v>1.0401416372589123</v>
      </c>
      <c r="Q992">
        <v>0.17747759091403165</v>
      </c>
      <c r="R992">
        <v>0.23479299856859226</v>
      </c>
      <c r="S992">
        <v>0.8225224090859683</v>
      </c>
      <c r="T992">
        <v>0.76520700143140774</v>
      </c>
      <c r="U992">
        <v>0.7287225333652454</v>
      </c>
      <c r="V992">
        <v>0.62753991789520192</v>
      </c>
    </row>
    <row r="993" spans="1:22" x14ac:dyDescent="0.25">
      <c r="A993" t="str">
        <f t="shared" si="17"/>
        <v>GörögországMűsorszolgáltatás</v>
      </c>
      <c r="B993" t="s">
        <v>89</v>
      </c>
      <c r="C993">
        <v>38</v>
      </c>
      <c r="D993" s="267" t="s">
        <v>181</v>
      </c>
      <c r="E993" s="3" t="s">
        <v>2289</v>
      </c>
      <c r="F993" s="3" t="s">
        <v>2289</v>
      </c>
      <c r="G993" s="3" t="s">
        <v>136</v>
      </c>
      <c r="H993">
        <v>1234.8527739675908</v>
      </c>
      <c r="I993">
        <v>1110.6269592078461</v>
      </c>
      <c r="J993">
        <v>0.89940030311418717</v>
      </c>
      <c r="K993">
        <v>713.75764502834852</v>
      </c>
      <c r="L993">
        <v>516.78746554742361</v>
      </c>
      <c r="M993">
        <v>0.72403773065982113</v>
      </c>
      <c r="N993">
        <v>0.57801031837588224</v>
      </c>
      <c r="O993">
        <v>0.46531147228410691</v>
      </c>
      <c r="P993">
        <v>0.80502277812541256</v>
      </c>
      <c r="Q993">
        <v>0.32259722603832613</v>
      </c>
      <c r="R993">
        <v>0.46638232564260057</v>
      </c>
      <c r="S993">
        <v>0.67740277396167392</v>
      </c>
      <c r="T993">
        <v>0.53361767435739949</v>
      </c>
      <c r="U993">
        <v>0.55582993937253422</v>
      </c>
      <c r="V993">
        <v>0.43821187349161195</v>
      </c>
    </row>
    <row r="994" spans="1:22" x14ac:dyDescent="0.25">
      <c r="A994" t="str">
        <f t="shared" si="17"/>
        <v>GörögországTávközlés</v>
      </c>
      <c r="B994" t="s">
        <v>89</v>
      </c>
      <c r="C994">
        <v>39</v>
      </c>
      <c r="D994" s="267" t="s">
        <v>142</v>
      </c>
      <c r="E994" s="3" t="s">
        <v>135</v>
      </c>
      <c r="F994" s="3" t="s">
        <v>135</v>
      </c>
      <c r="G994" s="3" t="s">
        <v>136</v>
      </c>
      <c r="H994">
        <v>4971.5523258523881</v>
      </c>
      <c r="I994">
        <v>7697.2029689186984</v>
      </c>
      <c r="J994">
        <v>1.5482494127423247</v>
      </c>
      <c r="K994">
        <v>3024.9729687917684</v>
      </c>
      <c r="L994">
        <v>4314.7089926447825</v>
      </c>
      <c r="M994">
        <v>1.4263628261009418</v>
      </c>
      <c r="N994">
        <v>0.60845642779654896</v>
      </c>
      <c r="O994">
        <v>0.56055543943268415</v>
      </c>
      <c r="P994">
        <v>0.92127457912256361</v>
      </c>
      <c r="Q994">
        <v>0.20411905606526218</v>
      </c>
      <c r="R994">
        <v>0.33838417276876803</v>
      </c>
      <c r="S994">
        <v>0.79588094393473807</v>
      </c>
      <c r="T994">
        <v>0.6616158272312318</v>
      </c>
      <c r="U994">
        <v>0.76772108479007428</v>
      </c>
      <c r="V994">
        <v>0.6234334021037683</v>
      </c>
    </row>
    <row r="995" spans="1:22" x14ac:dyDescent="0.25">
      <c r="A995" t="str">
        <f t="shared" si="17"/>
        <v>GörögországInfotech.</v>
      </c>
      <c r="B995" t="s">
        <v>89</v>
      </c>
      <c r="C995">
        <v>40</v>
      </c>
      <c r="D995" s="267" t="s">
        <v>182</v>
      </c>
      <c r="E995" s="3" t="s">
        <v>2289</v>
      </c>
      <c r="F995" s="3" t="s">
        <v>2289</v>
      </c>
      <c r="G995" s="3" t="s">
        <v>136</v>
      </c>
      <c r="H995">
        <v>648.36696831176516</v>
      </c>
      <c r="I995">
        <v>1672.8486917701784</v>
      </c>
      <c r="J995">
        <v>2.5800954914868437</v>
      </c>
      <c r="K995">
        <v>448.22285161548302</v>
      </c>
      <c r="L995">
        <v>967.68085450091644</v>
      </c>
      <c r="M995">
        <v>2.1589279774853178</v>
      </c>
      <c r="N995">
        <v>0.69131043609852205</v>
      </c>
      <c r="O995">
        <v>0.57846286951208592</v>
      </c>
      <c r="P995">
        <v>0.83676281928665452</v>
      </c>
      <c r="Q995">
        <v>0.30129880394902059</v>
      </c>
      <c r="R995">
        <v>0.3417904720488642</v>
      </c>
      <c r="S995">
        <v>0.69870119605097936</v>
      </c>
      <c r="T995">
        <v>0.65820952795113574</v>
      </c>
      <c r="U995">
        <v>5.3588482281832966E-2</v>
      </c>
      <c r="V995">
        <v>4.7972058243507726E-2</v>
      </c>
    </row>
    <row r="996" spans="1:22" x14ac:dyDescent="0.25">
      <c r="A996" t="str">
        <f t="shared" si="17"/>
        <v>GörögországPénzügyi tev.</v>
      </c>
      <c r="B996" t="s">
        <v>89</v>
      </c>
      <c r="C996">
        <v>41</v>
      </c>
      <c r="D996" s="267" t="s">
        <v>183</v>
      </c>
      <c r="E996" s="3" t="s">
        <v>1</v>
      </c>
      <c r="F996" s="3" t="s">
        <v>1</v>
      </c>
      <c r="G996" s="3" t="s">
        <v>136</v>
      </c>
      <c r="H996">
        <v>6194.5830218380806</v>
      </c>
      <c r="I996">
        <v>10020.352831792174</v>
      </c>
      <c r="J996">
        <v>1.6175992470303346</v>
      </c>
      <c r="K996">
        <v>4764.3884179843935</v>
      </c>
      <c r="L996">
        <v>7397.7609625667574</v>
      </c>
      <c r="M996">
        <v>1.5527199534450278</v>
      </c>
      <c r="N996">
        <v>0.7691217312268237</v>
      </c>
      <c r="O996">
        <v>0.7382735006192036</v>
      </c>
      <c r="P996">
        <v>0.95989161487036101</v>
      </c>
      <c r="Q996">
        <v>0.60084424847548101</v>
      </c>
      <c r="R996">
        <v>0.71031169388395354</v>
      </c>
      <c r="S996">
        <v>0.3991557515245191</v>
      </c>
      <c r="T996">
        <v>0.28968830611604646</v>
      </c>
      <c r="U996">
        <v>0.36461857459268776</v>
      </c>
      <c r="V996">
        <v>0.2329288654899177</v>
      </c>
    </row>
    <row r="997" spans="1:22" x14ac:dyDescent="0.25">
      <c r="A997" t="str">
        <f t="shared" si="17"/>
        <v>GörögországBiztosítás</v>
      </c>
      <c r="B997" t="s">
        <v>89</v>
      </c>
      <c r="C997">
        <v>42</v>
      </c>
      <c r="D997" s="267" t="s">
        <v>184</v>
      </c>
      <c r="E997" s="3" t="s">
        <v>135</v>
      </c>
      <c r="F997" s="3" t="s">
        <v>135</v>
      </c>
      <c r="G997" s="3" t="s">
        <v>136</v>
      </c>
      <c r="H997">
        <v>1296.4568284955626</v>
      </c>
      <c r="I997">
        <v>2534.248870965409</v>
      </c>
      <c r="J997">
        <v>1.9547499116543725</v>
      </c>
      <c r="K997">
        <v>348.8432633285662</v>
      </c>
      <c r="L997">
        <v>1152.4759534672396</v>
      </c>
      <c r="M997">
        <v>3.303707064515542</v>
      </c>
      <c r="N997">
        <v>0.26907433835137551</v>
      </c>
      <c r="O997">
        <v>0.45476036969810696</v>
      </c>
      <c r="P997">
        <v>1.6900919369882461</v>
      </c>
      <c r="Q997">
        <v>0.14696575564794501</v>
      </c>
      <c r="R997">
        <v>0.17846742446573288</v>
      </c>
      <c r="S997">
        <v>0.85303424435205488</v>
      </c>
      <c r="T997">
        <v>0.82153257553426695</v>
      </c>
      <c r="U997">
        <v>0.81874397539575472</v>
      </c>
      <c r="V997">
        <v>0.66372037388959959</v>
      </c>
    </row>
    <row r="998" spans="1:22" x14ac:dyDescent="0.25">
      <c r="A998" t="str">
        <f t="shared" si="17"/>
        <v>GörögországEgyéb pénzügy</v>
      </c>
      <c r="B998" t="s">
        <v>89</v>
      </c>
      <c r="C998">
        <v>43</v>
      </c>
      <c r="D998" s="267" t="s">
        <v>185</v>
      </c>
      <c r="E998" s="3" t="s">
        <v>1</v>
      </c>
      <c r="F998" s="3" t="s">
        <v>1</v>
      </c>
      <c r="G998" s="3" t="s">
        <v>136</v>
      </c>
      <c r="H998">
        <v>624.4457436752275</v>
      </c>
      <c r="I998">
        <v>1434.2498711675105</v>
      </c>
      <c r="J998">
        <v>2.296836651854032</v>
      </c>
      <c r="K998">
        <v>292.78098004163536</v>
      </c>
      <c r="L998">
        <v>931.14689704509942</v>
      </c>
      <c r="M998">
        <v>3.1803530984583914</v>
      </c>
      <c r="N998">
        <v>0.46886536261493028</v>
      </c>
      <c r="O998">
        <v>0.64922222812342012</v>
      </c>
      <c r="P998">
        <v>1.38466664396494</v>
      </c>
      <c r="Q998">
        <v>0.96142847642409923</v>
      </c>
      <c r="R998">
        <v>0.97094190790211532</v>
      </c>
      <c r="S998">
        <v>3.8571523575900671E-2</v>
      </c>
      <c r="T998">
        <v>2.9058092097884632E-2</v>
      </c>
      <c r="U998">
        <v>3.3997195516960302E-2</v>
      </c>
      <c r="V998">
        <v>2.3999841498016036E-2</v>
      </c>
    </row>
    <row r="999" spans="1:22" x14ac:dyDescent="0.25">
      <c r="A999" t="str">
        <f t="shared" si="17"/>
        <v>GörögországIngatlanügyletek</v>
      </c>
      <c r="B999" t="s">
        <v>89</v>
      </c>
      <c r="C999">
        <v>44</v>
      </c>
      <c r="D999" s="267" t="s">
        <v>143</v>
      </c>
      <c r="E999" s="3" t="s">
        <v>135</v>
      </c>
      <c r="F999" s="3" t="s">
        <v>135</v>
      </c>
      <c r="G999" s="3" t="s">
        <v>136</v>
      </c>
      <c r="H999">
        <v>14891.844169900993</v>
      </c>
      <c r="I999">
        <v>39380.892383711187</v>
      </c>
      <c r="J999">
        <v>2.6444604129894684</v>
      </c>
      <c r="K999">
        <v>13025.525554411057</v>
      </c>
      <c r="L999">
        <v>37144.628540721184</v>
      </c>
      <c r="M999">
        <v>2.8516798332288604</v>
      </c>
      <c r="N999">
        <v>0.87467511785665264</v>
      </c>
      <c r="O999">
        <v>0.94321449546646197</v>
      </c>
      <c r="P999">
        <v>1.0783598117867599</v>
      </c>
      <c r="Q999">
        <v>0.26266078317349573</v>
      </c>
      <c r="R999">
        <v>0.39483509315955578</v>
      </c>
      <c r="S999">
        <v>0.73733921682650438</v>
      </c>
      <c r="T999">
        <v>0.60516490684044422</v>
      </c>
      <c r="U999">
        <v>0.7351106239038111</v>
      </c>
      <c r="V999">
        <v>0.60301743702318478</v>
      </c>
    </row>
    <row r="1000" spans="1:22" x14ac:dyDescent="0.25">
      <c r="A1000" t="str">
        <f t="shared" si="17"/>
        <v>GörögországJogi tev.</v>
      </c>
      <c r="B1000" t="s">
        <v>89</v>
      </c>
      <c r="C1000">
        <v>45</v>
      </c>
      <c r="D1000" s="267" t="s">
        <v>186</v>
      </c>
      <c r="E1000" s="3" t="s">
        <v>1</v>
      </c>
      <c r="F1000" s="3" t="s">
        <v>1</v>
      </c>
      <c r="G1000" s="3" t="s">
        <v>136</v>
      </c>
      <c r="H1000">
        <v>2700.9748472559554</v>
      </c>
      <c r="I1000">
        <v>6783.4598396934662</v>
      </c>
      <c r="J1000">
        <v>2.5114857498895611</v>
      </c>
      <c r="K1000">
        <v>982.34000859304604</v>
      </c>
      <c r="L1000">
        <v>4751.6518479365295</v>
      </c>
      <c r="M1000">
        <v>4.8370745427971222</v>
      </c>
      <c r="N1000">
        <v>0.36369831788365242</v>
      </c>
      <c r="O1000">
        <v>0.70047615232159299</v>
      </c>
      <c r="P1000">
        <v>1.9259812814027812</v>
      </c>
      <c r="Q1000">
        <v>0.8443112894770084</v>
      </c>
      <c r="R1000">
        <v>0.85865883343117744</v>
      </c>
      <c r="S1000">
        <v>0.15568871052299152</v>
      </c>
      <c r="T1000">
        <v>0.14134116656882248</v>
      </c>
      <c r="U1000">
        <v>8.6204657840018961E-2</v>
      </c>
      <c r="V1000">
        <v>6.5330337589116633E-2</v>
      </c>
    </row>
    <row r="1001" spans="1:22" x14ac:dyDescent="0.25">
      <c r="A1001" t="str">
        <f t="shared" si="17"/>
        <v>GörögországMérnöki tev.</v>
      </c>
      <c r="B1001" t="s">
        <v>89</v>
      </c>
      <c r="C1001">
        <v>46</v>
      </c>
      <c r="D1001" s="267" t="s">
        <v>187</v>
      </c>
      <c r="E1001" s="3" t="s">
        <v>1</v>
      </c>
      <c r="F1001" s="3" t="s">
        <v>1</v>
      </c>
      <c r="G1001" s="3" t="s">
        <v>136</v>
      </c>
      <c r="H1001">
        <v>2369.3102235088768</v>
      </c>
      <c r="I1001">
        <v>1743.9235226876938</v>
      </c>
      <c r="J1001">
        <v>0.73604693272500032</v>
      </c>
      <c r="K1001">
        <v>1075.5313654205104</v>
      </c>
      <c r="L1001">
        <v>461.65526618321388</v>
      </c>
      <c r="M1001">
        <v>0.42923459140842096</v>
      </c>
      <c r="N1001">
        <v>0.4539428204668281</v>
      </c>
      <c r="O1001">
        <v>0.2647221969182007</v>
      </c>
      <c r="P1001">
        <v>0.58316198645010908</v>
      </c>
      <c r="Q1001">
        <v>0.97263564362062827</v>
      </c>
      <c r="R1001">
        <v>0.93322988672877871</v>
      </c>
      <c r="S1001">
        <v>2.7364356379371783E-2</v>
      </c>
      <c r="T1001">
        <v>6.6770113271221218E-2</v>
      </c>
      <c r="U1001">
        <v>1.5796330235046289E-2</v>
      </c>
      <c r="V1001">
        <v>2.319179902701022E-2</v>
      </c>
    </row>
    <row r="1002" spans="1:22" x14ac:dyDescent="0.25">
      <c r="A1002" t="str">
        <f t="shared" si="17"/>
        <v>GörögországK+F</v>
      </c>
      <c r="B1002" t="s">
        <v>89</v>
      </c>
      <c r="C1002">
        <v>47</v>
      </c>
      <c r="D1002" s="267" t="s">
        <v>188</v>
      </c>
      <c r="E1002" s="3" t="s">
        <v>2289</v>
      </c>
      <c r="F1002" s="3" t="s">
        <v>2289</v>
      </c>
      <c r="G1002" s="3" t="s">
        <v>136</v>
      </c>
      <c r="H1002">
        <v>494.67998705408365</v>
      </c>
      <c r="I1002">
        <v>1185.5544371925582</v>
      </c>
      <c r="J1002">
        <v>2.3966088546512005</v>
      </c>
      <c r="K1002">
        <v>349.85950571853874</v>
      </c>
      <c r="L1002">
        <v>749.14218081052877</v>
      </c>
      <c r="M1002">
        <v>2.1412657611573147</v>
      </c>
      <c r="N1002">
        <v>0.70724410704791341</v>
      </c>
      <c r="O1002">
        <v>0.63189184512229424</v>
      </c>
      <c r="P1002">
        <v>0.893456500839371</v>
      </c>
      <c r="Q1002">
        <v>0.10966711755472938</v>
      </c>
      <c r="R1002">
        <v>0.1410596680215962</v>
      </c>
      <c r="S1002">
        <v>0.89033288244527076</v>
      </c>
      <c r="T1002">
        <v>0.85894033197840369</v>
      </c>
      <c r="U1002">
        <v>0.29876015668501249</v>
      </c>
      <c r="V1002">
        <v>0.26275302617267959</v>
      </c>
    </row>
    <row r="1003" spans="1:22" x14ac:dyDescent="0.25">
      <c r="A1003" t="str">
        <f t="shared" si="17"/>
        <v>GörögországMarketing</v>
      </c>
      <c r="B1003" t="s">
        <v>89</v>
      </c>
      <c r="C1003">
        <v>48</v>
      </c>
      <c r="D1003" s="267" t="s">
        <v>13</v>
      </c>
      <c r="E1003" s="3" t="s">
        <v>1</v>
      </c>
      <c r="F1003" s="3" t="s">
        <v>1</v>
      </c>
      <c r="G1003" s="3" t="s">
        <v>136</v>
      </c>
      <c r="H1003">
        <v>1650.3802221757248</v>
      </c>
      <c r="I1003">
        <v>1410.0711735306577</v>
      </c>
      <c r="J1003">
        <v>0.85439170597411573</v>
      </c>
      <c r="K1003">
        <v>368.14637866055062</v>
      </c>
      <c r="L1003">
        <v>497.65732602229411</v>
      </c>
      <c r="M1003">
        <v>1.351791990547214</v>
      </c>
      <c r="N1003">
        <v>0.22306761418603094</v>
      </c>
      <c r="O1003">
        <v>0.35293064305131266</v>
      </c>
      <c r="P1003">
        <v>1.5821689057784081</v>
      </c>
      <c r="Q1003">
        <v>0.95224637690279512</v>
      </c>
      <c r="R1003">
        <v>0.93437531101074578</v>
      </c>
      <c r="S1003">
        <v>4.7753623097204857E-2</v>
      </c>
      <c r="T1003">
        <v>6.5624688989254262E-2</v>
      </c>
      <c r="U1003">
        <v>1.4251903557761311E-2</v>
      </c>
      <c r="V1003">
        <v>1.3312237953612343E-2</v>
      </c>
    </row>
    <row r="1004" spans="1:22" x14ac:dyDescent="0.25">
      <c r="A1004" t="str">
        <f t="shared" si="17"/>
        <v>GörögországEgyéb tudományos</v>
      </c>
      <c r="B1004" t="s">
        <v>89</v>
      </c>
      <c r="C1004">
        <v>49</v>
      </c>
      <c r="D1004" s="267" t="s">
        <v>189</v>
      </c>
      <c r="E1004" s="3" t="s">
        <v>1</v>
      </c>
      <c r="F1004" s="3" t="s">
        <v>1</v>
      </c>
      <c r="G1004" s="3" t="s">
        <v>136</v>
      </c>
      <c r="H1004">
        <v>1770.817633022124</v>
      </c>
      <c r="I1004">
        <v>1304.8538803027127</v>
      </c>
      <c r="J1004">
        <v>0.73686519490762847</v>
      </c>
      <c r="K1004">
        <v>795.03425623698786</v>
      </c>
      <c r="L1004">
        <v>547.60883453843701</v>
      </c>
      <c r="M1004">
        <v>0.68878646453594194</v>
      </c>
      <c r="N1004">
        <v>0.44896450171447722</v>
      </c>
      <c r="O1004">
        <v>0.41967061814721918</v>
      </c>
      <c r="P1004">
        <v>0.93475233909275146</v>
      </c>
      <c r="Q1004">
        <v>0.65037018609374986</v>
      </c>
      <c r="R1004">
        <v>0.77522399610711812</v>
      </c>
      <c r="S1004">
        <v>0.34962981390625014</v>
      </c>
      <c r="T1004">
        <v>0.22477600389288194</v>
      </c>
      <c r="U1004">
        <v>0.31333094984800025</v>
      </c>
      <c r="V1004">
        <v>0.14394202917152626</v>
      </c>
    </row>
    <row r="1005" spans="1:22" x14ac:dyDescent="0.25">
      <c r="A1005" t="str">
        <f t="shared" si="17"/>
        <v>GörögországAminisztratív</v>
      </c>
      <c r="B1005" t="s">
        <v>89</v>
      </c>
      <c r="C1005">
        <v>50</v>
      </c>
      <c r="D1005" s="267" t="s">
        <v>190</v>
      </c>
      <c r="E1005" s="3" t="s">
        <v>2289</v>
      </c>
      <c r="F1005" s="3" t="s">
        <v>2289</v>
      </c>
      <c r="G1005" s="3" t="s">
        <v>136</v>
      </c>
      <c r="H1005">
        <v>4272.4797683872639</v>
      </c>
      <c r="I1005">
        <v>7189.0511453633408</v>
      </c>
      <c r="J1005">
        <v>1.682641354689667</v>
      </c>
      <c r="K1005">
        <v>2104.7905350696597</v>
      </c>
      <c r="L1005">
        <v>3771.0863505883171</v>
      </c>
      <c r="M1005">
        <v>1.7916682385991014</v>
      </c>
      <c r="N1005">
        <v>0.49263908764257447</v>
      </c>
      <c r="O1005">
        <v>0.52455967753415156</v>
      </c>
      <c r="P1005">
        <v>1.0647950816171057</v>
      </c>
      <c r="Q1005">
        <v>0.5360106356180202</v>
      </c>
      <c r="R1005">
        <v>0.59808751458305798</v>
      </c>
      <c r="S1005">
        <v>0.46398936438197974</v>
      </c>
      <c r="T1005">
        <v>0.40191248541694213</v>
      </c>
      <c r="U1005">
        <v>0.45359869584409479</v>
      </c>
      <c r="V1005">
        <v>0.38258356962747536</v>
      </c>
    </row>
    <row r="1006" spans="1:22" x14ac:dyDescent="0.25">
      <c r="A1006" t="str">
        <f t="shared" si="17"/>
        <v>GörögországKözigazgatás és védelem</v>
      </c>
      <c r="B1006" t="s">
        <v>89</v>
      </c>
      <c r="C1006">
        <v>51</v>
      </c>
      <c r="D1006" s="267" t="s">
        <v>201</v>
      </c>
      <c r="E1006" s="3" t="s">
        <v>135</v>
      </c>
      <c r="F1006" s="3" t="s">
        <v>135</v>
      </c>
      <c r="G1006" s="3" t="s">
        <v>136</v>
      </c>
      <c r="H1006">
        <v>14202.931067192578</v>
      </c>
      <c r="I1006">
        <v>26401.834901330796</v>
      </c>
      <c r="J1006">
        <v>1.8589004464238039</v>
      </c>
      <c r="K1006">
        <v>9521.2950370777398</v>
      </c>
      <c r="L1006">
        <v>20637.8719057485</v>
      </c>
      <c r="M1006">
        <v>2.1675488287444815</v>
      </c>
      <c r="N1006">
        <v>0.67037536069375336</v>
      </c>
      <c r="O1006">
        <v>0.78168324220178498</v>
      </c>
      <c r="P1006">
        <v>1.1660381452457353</v>
      </c>
      <c r="Q1006">
        <v>6.5109529726711394E-3</v>
      </c>
      <c r="R1006">
        <v>9.0254223236600206E-3</v>
      </c>
      <c r="S1006">
        <v>0.99348904702732888</v>
      </c>
      <c r="T1006">
        <v>0.99097457767634001</v>
      </c>
      <c r="U1006">
        <v>0.99006277477280891</v>
      </c>
      <c r="V1006">
        <v>0.98675925028523592</v>
      </c>
    </row>
    <row r="1007" spans="1:22" x14ac:dyDescent="0.25">
      <c r="A1007" t="str">
        <f t="shared" si="17"/>
        <v>GörögországOktatás</v>
      </c>
      <c r="B1007" t="s">
        <v>89</v>
      </c>
      <c r="C1007">
        <v>52</v>
      </c>
      <c r="D1007" s="267" t="s">
        <v>144</v>
      </c>
      <c r="E1007" s="3" t="s">
        <v>135</v>
      </c>
      <c r="F1007" s="3" t="s">
        <v>135</v>
      </c>
      <c r="G1007" s="3" t="s">
        <v>136</v>
      </c>
      <c r="H1007">
        <v>5824.0348326807862</v>
      </c>
      <c r="I1007">
        <v>13875.530314416848</v>
      </c>
      <c r="J1007">
        <v>2.3824600492696542</v>
      </c>
      <c r="K1007">
        <v>5333.1414284758885</v>
      </c>
      <c r="L1007">
        <v>13069.529364433623</v>
      </c>
      <c r="M1007">
        <v>2.4506249346116906</v>
      </c>
      <c r="N1007">
        <v>0.91571248828212437</v>
      </c>
      <c r="O1007">
        <v>0.94191206161354568</v>
      </c>
      <c r="P1007">
        <v>1.0286111346811178</v>
      </c>
      <c r="Q1007">
        <v>1.2865986141110149E-2</v>
      </c>
      <c r="R1007">
        <v>2.8518508158281441E-2</v>
      </c>
      <c r="S1007">
        <v>0.98713401385888977</v>
      </c>
      <c r="T1007">
        <v>0.9714814918417185</v>
      </c>
      <c r="U1007">
        <v>0.9674862599772035</v>
      </c>
      <c r="V1007">
        <v>0.94087600992093401</v>
      </c>
    </row>
    <row r="1008" spans="1:22" x14ac:dyDescent="0.25">
      <c r="A1008" t="str">
        <f t="shared" si="17"/>
        <v>GörögországEgészségügy</v>
      </c>
      <c r="B1008" t="s">
        <v>89</v>
      </c>
      <c r="C1008">
        <v>53</v>
      </c>
      <c r="D1008" s="267" t="s">
        <v>191</v>
      </c>
      <c r="E1008" s="3" t="s">
        <v>135</v>
      </c>
      <c r="F1008" s="3" t="s">
        <v>135</v>
      </c>
      <c r="G1008" s="3" t="s">
        <v>136</v>
      </c>
      <c r="H1008">
        <v>8062.4710456031698</v>
      </c>
      <c r="I1008">
        <v>13480.699858803124</v>
      </c>
      <c r="J1008">
        <v>1.6720307933576715</v>
      </c>
      <c r="K1008">
        <v>5331.4781600287697</v>
      </c>
      <c r="L1008">
        <v>9120.6956212536516</v>
      </c>
      <c r="M1008">
        <v>1.7107254962860872</v>
      </c>
      <c r="N1008">
        <v>0.66127098378061966</v>
      </c>
      <c r="O1008">
        <v>0.6765743408564715</v>
      </c>
      <c r="P1008">
        <v>1.0231423386950376</v>
      </c>
      <c r="Q1008">
        <v>4.2620384886993865E-2</v>
      </c>
      <c r="R1008">
        <v>7.1680827113337828E-2</v>
      </c>
      <c r="S1008">
        <v>0.95737961511300618</v>
      </c>
      <c r="T1008">
        <v>0.9283191728866621</v>
      </c>
      <c r="U1008">
        <v>0.95417485028731019</v>
      </c>
      <c r="V1008">
        <v>0.92214347244819372</v>
      </c>
    </row>
    <row r="1009" spans="1:22" x14ac:dyDescent="0.25">
      <c r="A1009" t="str">
        <f t="shared" si="17"/>
        <v>GörögországEgyéb szolgáltatás</v>
      </c>
      <c r="B1009" t="s">
        <v>89</v>
      </c>
      <c r="C1009">
        <v>54</v>
      </c>
      <c r="D1009" s="267" t="s">
        <v>192</v>
      </c>
      <c r="E1009" s="3" t="s">
        <v>135</v>
      </c>
      <c r="F1009" s="3" t="s">
        <v>135</v>
      </c>
      <c r="G1009" s="3" t="s">
        <v>136</v>
      </c>
      <c r="H1009">
        <v>6612.2348081556138</v>
      </c>
      <c r="I1009">
        <v>13899.841847752179</v>
      </c>
      <c r="J1009">
        <v>2.1021397834523268</v>
      </c>
      <c r="K1009">
        <v>3962.8881908357939</v>
      </c>
      <c r="L1009">
        <v>8027.0747853409212</v>
      </c>
      <c r="M1009">
        <v>2.0255617617230754</v>
      </c>
      <c r="N1009">
        <v>0.59932659771064356</v>
      </c>
      <c r="O1009">
        <v>0.57749396527407426</v>
      </c>
      <c r="P1009">
        <v>0.96357139409469339</v>
      </c>
      <c r="Q1009">
        <v>0.13229298295300468</v>
      </c>
      <c r="R1009">
        <v>0.21494145758075786</v>
      </c>
      <c r="S1009">
        <v>0.86770701704699527</v>
      </c>
      <c r="T1009">
        <v>0.78505854241924222</v>
      </c>
      <c r="U1009">
        <v>0.85630107703737468</v>
      </c>
      <c r="V1009">
        <v>0.77530535043766391</v>
      </c>
    </row>
    <row r="1010" spans="1:22" x14ac:dyDescent="0.25">
      <c r="A1010" t="str">
        <f t="shared" si="17"/>
        <v>GörögországHáztartási</v>
      </c>
      <c r="B1010" t="s">
        <v>89</v>
      </c>
      <c r="C1010">
        <v>55</v>
      </c>
      <c r="D1010" s="267" t="s">
        <v>193</v>
      </c>
      <c r="E1010" s="3" t="s">
        <v>135</v>
      </c>
      <c r="F1010" s="3" t="s">
        <v>135</v>
      </c>
      <c r="G1010" s="3" t="s">
        <v>136</v>
      </c>
      <c r="H1010">
        <v>647.51977226615111</v>
      </c>
      <c r="I1010">
        <v>713.20946924868269</v>
      </c>
      <c r="J1010">
        <v>1.1014481716174236</v>
      </c>
      <c r="K1010">
        <v>646.51977226615111</v>
      </c>
      <c r="L1010">
        <v>712.20946924868269</v>
      </c>
      <c r="M1010">
        <v>1.101605085877388</v>
      </c>
      <c r="N1010">
        <v>0.99845564561449562</v>
      </c>
      <c r="O1010">
        <v>0.99859788737654676</v>
      </c>
      <c r="P1010">
        <v>1.0001424617735157</v>
      </c>
      <c r="Q1010">
        <v>8.5416568889459723E-4</v>
      </c>
      <c r="R1010">
        <v>1.4201445714889184E-3</v>
      </c>
      <c r="S1010">
        <v>0.99914583431110537</v>
      </c>
      <c r="T1010">
        <v>0.99857985542851091</v>
      </c>
      <c r="U1010">
        <v>0.99914357856488234</v>
      </c>
      <c r="V1010">
        <v>0.99857444613734447</v>
      </c>
    </row>
    <row r="1011" spans="1:22" x14ac:dyDescent="0.25">
      <c r="A1011" t="str">
        <f t="shared" si="17"/>
        <v>GörögországTerületen kívüli</v>
      </c>
      <c r="B1011" t="s">
        <v>89</v>
      </c>
      <c r="C1011">
        <v>56</v>
      </c>
      <c r="D1011" s="267" t="s">
        <v>194</v>
      </c>
      <c r="E1011" s="3">
        <v>0</v>
      </c>
      <c r="F1011" s="3">
        <v>0</v>
      </c>
      <c r="G1011" s="3" t="s">
        <v>136</v>
      </c>
      <c r="H1011">
        <v>2</v>
      </c>
      <c r="I1011">
        <v>2</v>
      </c>
      <c r="J1011">
        <v>1</v>
      </c>
      <c r="K1011">
        <v>1</v>
      </c>
      <c r="L1011">
        <v>1</v>
      </c>
      <c r="M1011">
        <v>1</v>
      </c>
      <c r="N1011">
        <v>0.5</v>
      </c>
      <c r="O1011">
        <v>0.5</v>
      </c>
      <c r="P1011">
        <v>1</v>
      </c>
      <c r="Q1011">
        <v>1</v>
      </c>
      <c r="R1011">
        <v>1</v>
      </c>
      <c r="S1011">
        <v>0</v>
      </c>
      <c r="T1011">
        <v>0</v>
      </c>
      <c r="U1011">
        <v>0</v>
      </c>
      <c r="V1011">
        <v>0</v>
      </c>
    </row>
    <row r="1012" spans="1:22" x14ac:dyDescent="0.25">
      <c r="A1012" t="str">
        <f>CONCATENATE(B1012,D1012)</f>
        <v>MagyarországNövényterm.</v>
      </c>
      <c r="B1012" t="s">
        <v>14</v>
      </c>
      <c r="C1012">
        <v>1</v>
      </c>
      <c r="D1012" s="267" t="s">
        <v>147</v>
      </c>
      <c r="E1012" s="3" t="s">
        <v>1</v>
      </c>
      <c r="F1012" s="3" t="s">
        <v>1</v>
      </c>
      <c r="G1012" s="3" t="s">
        <v>136</v>
      </c>
      <c r="H1012">
        <v>5651.5944980759832</v>
      </c>
      <c r="I1012">
        <v>12107.888275163567</v>
      </c>
      <c r="J1012">
        <v>2.1423844685399049</v>
      </c>
      <c r="K1012">
        <v>2179.3390439999998</v>
      </c>
      <c r="L1012">
        <v>4923.0401342400028</v>
      </c>
      <c r="M1012">
        <v>2.258960186940056</v>
      </c>
      <c r="N1012">
        <v>0.38561489943093569</v>
      </c>
      <c r="O1012">
        <v>0.40659775035572809</v>
      </c>
      <c r="P1012">
        <v>1.0544140046345654</v>
      </c>
      <c r="Q1012">
        <v>0.65212446051648376</v>
      </c>
      <c r="R1012">
        <v>0.60500697040162332</v>
      </c>
      <c r="S1012">
        <v>0.34787553948351629</v>
      </c>
      <c r="T1012">
        <v>0.39499302959837668</v>
      </c>
      <c r="U1012">
        <v>0.17302347492896711</v>
      </c>
      <c r="V1012">
        <v>0.1455272366092932</v>
      </c>
    </row>
    <row r="1013" spans="1:22" x14ac:dyDescent="0.25">
      <c r="A1013" t="str">
        <f t="shared" ref="A1013:A1067" si="18">CONCATENATE(B1013,D1013)</f>
        <v>MagyarországErdőgazd.</v>
      </c>
      <c r="B1013" t="s">
        <v>14</v>
      </c>
      <c r="C1013">
        <v>2</v>
      </c>
      <c r="D1013" s="267" t="s">
        <v>148</v>
      </c>
      <c r="E1013" s="3" t="s">
        <v>2289</v>
      </c>
      <c r="F1013" s="3" t="s">
        <v>2289</v>
      </c>
      <c r="G1013" s="3" t="s">
        <v>136</v>
      </c>
      <c r="H1013">
        <v>273.83791690641743</v>
      </c>
      <c r="I1013">
        <v>596.87272053754896</v>
      </c>
      <c r="J1013">
        <v>2.1796569564963746</v>
      </c>
      <c r="K1013">
        <v>131.93775599999995</v>
      </c>
      <c r="L1013">
        <v>260.77134576000003</v>
      </c>
      <c r="M1013">
        <v>1.9764724948027774</v>
      </c>
      <c r="N1013">
        <v>0.48180966861900626</v>
      </c>
      <c r="O1013">
        <v>0.43689606977706569</v>
      </c>
      <c r="P1013">
        <v>0.90678144967353025</v>
      </c>
      <c r="Q1013">
        <v>0.59748125864191659</v>
      </c>
      <c r="R1013">
        <v>0.54271580515502083</v>
      </c>
      <c r="S1013">
        <v>0.40251874135808319</v>
      </c>
      <c r="T1013">
        <v>0.45728419484497917</v>
      </c>
      <c r="U1013">
        <v>0.16402336363774261</v>
      </c>
      <c r="V1013">
        <v>0.23487260485395262</v>
      </c>
    </row>
    <row r="1014" spans="1:22" x14ac:dyDescent="0.25">
      <c r="A1014" t="str">
        <f t="shared" si="18"/>
        <v>MagyarországHalászat</v>
      </c>
      <c r="B1014" t="s">
        <v>14</v>
      </c>
      <c r="C1014">
        <v>3</v>
      </c>
      <c r="D1014" s="267" t="s">
        <v>149</v>
      </c>
      <c r="E1014" s="3" t="s">
        <v>2289</v>
      </c>
      <c r="F1014" s="3" t="s">
        <v>2289</v>
      </c>
      <c r="G1014" s="3" t="s">
        <v>136</v>
      </c>
      <c r="H1014">
        <v>20.31973764681964</v>
      </c>
      <c r="I1014">
        <v>54.151123053299173</v>
      </c>
      <c r="J1014">
        <v>2.6649518805069161</v>
      </c>
      <c r="K1014">
        <v>6.5182559999999903</v>
      </c>
      <c r="L1014">
        <v>23.711576399999998</v>
      </c>
      <c r="M1014">
        <v>3.637717880365551</v>
      </c>
      <c r="N1014">
        <v>0.32078445663496058</v>
      </c>
      <c r="O1014">
        <v>0.43787783268430963</v>
      </c>
      <c r="P1014">
        <v>1.3650219754337924</v>
      </c>
      <c r="Q1014">
        <v>0.41477148053281993</v>
      </c>
      <c r="R1014">
        <v>0.40250804988154837</v>
      </c>
      <c r="S1014">
        <v>0.58522851946718002</v>
      </c>
      <c r="T1014">
        <v>0.59749195011845158</v>
      </c>
      <c r="U1014">
        <v>0.32164059903601733</v>
      </c>
      <c r="V1014">
        <v>0.29893985843980714</v>
      </c>
    </row>
    <row r="1015" spans="1:22" x14ac:dyDescent="0.25">
      <c r="A1015" t="str">
        <f t="shared" si="18"/>
        <v>MagyarországBányászat</v>
      </c>
      <c r="B1015" t="s">
        <v>14</v>
      </c>
      <c r="C1015">
        <v>4</v>
      </c>
      <c r="D1015" s="267" t="s">
        <v>150</v>
      </c>
      <c r="E1015" s="3" t="s">
        <v>1</v>
      </c>
      <c r="F1015" s="3" t="s">
        <v>1</v>
      </c>
      <c r="G1015" s="3" t="s">
        <v>136</v>
      </c>
      <c r="H1015">
        <v>270.48983502675901</v>
      </c>
      <c r="I1015">
        <v>590.35149320951848</v>
      </c>
      <c r="J1015">
        <v>2.1825274622653241</v>
      </c>
      <c r="K1015">
        <v>102.45261000000005</v>
      </c>
      <c r="L1015">
        <v>267.86543591999992</v>
      </c>
      <c r="M1015">
        <v>2.6145301317360268</v>
      </c>
      <c r="N1015">
        <v>0.37876695066882871</v>
      </c>
      <c r="O1015">
        <v>0.45373889792963262</v>
      </c>
      <c r="P1015">
        <v>1.1979368768273422</v>
      </c>
      <c r="Q1015">
        <v>0.69309978054542609</v>
      </c>
      <c r="R1015">
        <v>0.81890786486182687</v>
      </c>
      <c r="S1015">
        <v>0.30690021945457396</v>
      </c>
      <c r="T1015">
        <v>0.18109213513817304</v>
      </c>
      <c r="U1015">
        <v>0.13241674845399051</v>
      </c>
      <c r="V1015">
        <v>0.12310724303801258</v>
      </c>
    </row>
    <row r="1016" spans="1:22" x14ac:dyDescent="0.25">
      <c r="A1016" t="str">
        <f t="shared" si="18"/>
        <v>MagyarországÉlelmiszergy.</v>
      </c>
      <c r="B1016" t="s">
        <v>14</v>
      </c>
      <c r="C1016">
        <v>5</v>
      </c>
      <c r="D1016" s="267" t="s">
        <v>151</v>
      </c>
      <c r="E1016" s="3" t="s">
        <v>2289</v>
      </c>
      <c r="F1016" s="3" t="s">
        <v>2289</v>
      </c>
      <c r="G1016" s="3" t="s">
        <v>136</v>
      </c>
      <c r="H1016">
        <v>6262.5599228925212</v>
      </c>
      <c r="I1016">
        <v>13424.593221608184</v>
      </c>
      <c r="J1016">
        <v>2.1436271088656822</v>
      </c>
      <c r="K1016">
        <v>1316.4991379999958</v>
      </c>
      <c r="L1016">
        <v>2769.3053740800019</v>
      </c>
      <c r="M1016">
        <v>2.1035375520921993</v>
      </c>
      <c r="N1016">
        <v>0.2102174117628143</v>
      </c>
      <c r="O1016">
        <v>0.20628598039175866</v>
      </c>
      <c r="P1016">
        <v>0.98129826003427623</v>
      </c>
      <c r="Q1016">
        <v>0.32293482905955184</v>
      </c>
      <c r="R1016">
        <v>0.30358682530310299</v>
      </c>
      <c r="S1016">
        <v>0.67706517094044827</v>
      </c>
      <c r="T1016">
        <v>0.69641317469689701</v>
      </c>
      <c r="U1016">
        <v>0.44424795493780006</v>
      </c>
      <c r="V1016">
        <v>0.34056738659876673</v>
      </c>
    </row>
    <row r="1017" spans="1:22" x14ac:dyDescent="0.25">
      <c r="A1017" t="str">
        <f t="shared" si="18"/>
        <v>MagyarországTextilgy.</v>
      </c>
      <c r="B1017" t="s">
        <v>14</v>
      </c>
      <c r="C1017">
        <v>6</v>
      </c>
      <c r="D1017" s="267" t="s">
        <v>152</v>
      </c>
      <c r="E1017" s="3" t="s">
        <v>2289</v>
      </c>
      <c r="F1017" s="3" t="s">
        <v>2289</v>
      </c>
      <c r="G1017" s="3" t="s">
        <v>136</v>
      </c>
      <c r="H1017">
        <v>1687.602086356362</v>
      </c>
      <c r="I1017">
        <v>1731.2681760520227</v>
      </c>
      <c r="J1017">
        <v>1.0258746359990218</v>
      </c>
      <c r="K1017">
        <v>650.49846599999955</v>
      </c>
      <c r="L1017">
        <v>578.36863656000003</v>
      </c>
      <c r="M1017">
        <v>0.8891160652790846</v>
      </c>
      <c r="N1017">
        <v>0.38545725396942726</v>
      </c>
      <c r="O1017">
        <v>0.33407223939095887</v>
      </c>
      <c r="P1017">
        <v>0.86669075740745039</v>
      </c>
      <c r="Q1017">
        <v>0.27544448303056901</v>
      </c>
      <c r="R1017">
        <v>0.29147790826232667</v>
      </c>
      <c r="S1017">
        <v>0.72455551696943088</v>
      </c>
      <c r="T1017">
        <v>0.70852209173767344</v>
      </c>
      <c r="U1017">
        <v>0.17442114961817454</v>
      </c>
      <c r="V1017">
        <v>0.24987317463604317</v>
      </c>
    </row>
    <row r="1018" spans="1:22" x14ac:dyDescent="0.25">
      <c r="A1018" t="str">
        <f t="shared" si="18"/>
        <v>MagyarországFafeldolg.</v>
      </c>
      <c r="B1018" t="s">
        <v>14</v>
      </c>
      <c r="C1018">
        <v>7</v>
      </c>
      <c r="D1018" s="267" t="s">
        <v>153</v>
      </c>
      <c r="E1018" s="3" t="s">
        <v>1</v>
      </c>
      <c r="F1018" s="3" t="s">
        <v>2289</v>
      </c>
      <c r="G1018" s="3" t="s">
        <v>0</v>
      </c>
      <c r="H1018">
        <v>661.67412928231329</v>
      </c>
      <c r="I1018">
        <v>1075.4330699268226</v>
      </c>
      <c r="J1018">
        <v>1.6253213210758204</v>
      </c>
      <c r="K1018">
        <v>201.78485399999991</v>
      </c>
      <c r="L1018">
        <v>304.70990904000013</v>
      </c>
      <c r="M1018">
        <v>1.5100732438520894</v>
      </c>
      <c r="N1018">
        <v>0.30496107535421768</v>
      </c>
      <c r="O1018">
        <v>0.28333693426475531</v>
      </c>
      <c r="P1018">
        <v>0.92909212736626945</v>
      </c>
      <c r="Q1018">
        <v>0.63253572037275407</v>
      </c>
      <c r="R1018">
        <v>0.52396318985501755</v>
      </c>
      <c r="S1018">
        <v>0.36746427962724587</v>
      </c>
      <c r="T1018">
        <v>0.47603681014498245</v>
      </c>
      <c r="U1018">
        <v>3.2350044979503785E-2</v>
      </c>
      <c r="V1018">
        <v>2.4082599652945458E-2</v>
      </c>
    </row>
    <row r="1019" spans="1:22" x14ac:dyDescent="0.25">
      <c r="A1019" t="str">
        <f t="shared" si="18"/>
        <v>MagyarországPapírgy.</v>
      </c>
      <c r="B1019" t="s">
        <v>14</v>
      </c>
      <c r="C1019">
        <v>8</v>
      </c>
      <c r="D1019" s="267" t="s">
        <v>154</v>
      </c>
      <c r="E1019" s="3" t="s">
        <v>1</v>
      </c>
      <c r="F1019" s="3" t="s">
        <v>2289</v>
      </c>
      <c r="G1019" s="3" t="s">
        <v>0</v>
      </c>
      <c r="H1019">
        <v>686.37734190032688</v>
      </c>
      <c r="I1019">
        <v>1841.6292761011473</v>
      </c>
      <c r="J1019">
        <v>2.6831149044086331</v>
      </c>
      <c r="K1019">
        <v>142.59040800000051</v>
      </c>
      <c r="L1019">
        <v>461.52935927999926</v>
      </c>
      <c r="M1019">
        <v>3.2367489914188168</v>
      </c>
      <c r="N1019">
        <v>0.20774346601421897</v>
      </c>
      <c r="O1019">
        <v>0.2506092649966381</v>
      </c>
      <c r="P1019">
        <v>1.2063400587505611</v>
      </c>
      <c r="Q1019">
        <v>0.74516364489824127</v>
      </c>
      <c r="R1019">
        <v>0.5872097053384292</v>
      </c>
      <c r="S1019">
        <v>0.25483635510175873</v>
      </c>
      <c r="T1019">
        <v>0.41279029466157074</v>
      </c>
      <c r="U1019">
        <v>8.793375898880372E-2</v>
      </c>
      <c r="V1019">
        <v>8.1307445819610358E-2</v>
      </c>
    </row>
    <row r="1020" spans="1:22" x14ac:dyDescent="0.25">
      <c r="A1020" t="str">
        <f t="shared" si="18"/>
        <v>MagyarországNyomdai tev.</v>
      </c>
      <c r="B1020" t="s">
        <v>14</v>
      </c>
      <c r="C1020">
        <v>9</v>
      </c>
      <c r="D1020" s="267" t="s">
        <v>155</v>
      </c>
      <c r="E1020" s="3" t="s">
        <v>1</v>
      </c>
      <c r="F1020" s="3" t="s">
        <v>1</v>
      </c>
      <c r="G1020" s="3" t="s">
        <v>136</v>
      </c>
      <c r="H1020">
        <v>604.63585782784298</v>
      </c>
      <c r="I1020">
        <v>961.26860194997471</v>
      </c>
      <c r="J1020">
        <v>1.5898306220265144</v>
      </c>
      <c r="K1020">
        <v>187.53150600000001</v>
      </c>
      <c r="L1020">
        <v>319.28143728000015</v>
      </c>
      <c r="M1020">
        <v>1.7025482495725286</v>
      </c>
      <c r="N1020">
        <v>0.31015611061128229</v>
      </c>
      <c r="O1020">
        <v>0.33214591284093126</v>
      </c>
      <c r="P1020">
        <v>1.0708991423264549</v>
      </c>
      <c r="Q1020">
        <v>0.9038336243007189</v>
      </c>
      <c r="R1020">
        <v>0.82915588619097713</v>
      </c>
      <c r="S1020">
        <v>9.6166375699281187E-2</v>
      </c>
      <c r="T1020">
        <v>0.17084411380902279</v>
      </c>
      <c r="U1020">
        <v>5.0581211191265976E-2</v>
      </c>
      <c r="V1020">
        <v>5.8686326880048469E-2</v>
      </c>
    </row>
    <row r="1021" spans="1:22" x14ac:dyDescent="0.25">
      <c r="A1021" t="str">
        <f t="shared" si="18"/>
        <v>MagyarországKokszgy.</v>
      </c>
      <c r="B1021" t="s">
        <v>14</v>
      </c>
      <c r="C1021">
        <v>10</v>
      </c>
      <c r="D1021" s="267" t="s">
        <v>156</v>
      </c>
      <c r="E1021" s="3" t="s">
        <v>2289</v>
      </c>
      <c r="F1021" s="3" t="s">
        <v>2289</v>
      </c>
      <c r="G1021" s="3" t="s">
        <v>136</v>
      </c>
      <c r="H1021">
        <v>2262.4254447567464</v>
      </c>
      <c r="I1021">
        <v>8109.2211174936419</v>
      </c>
      <c r="J1021">
        <v>3.5843042414003334</v>
      </c>
      <c r="K1021">
        <v>474.02878199999958</v>
      </c>
      <c r="L1021">
        <v>1194.3613639200009</v>
      </c>
      <c r="M1021">
        <v>2.5195967191713731</v>
      </c>
      <c r="N1021">
        <v>0.20952238806303147</v>
      </c>
      <c r="O1021">
        <v>0.14728435032354231</v>
      </c>
      <c r="P1021">
        <v>0.70295280463887311</v>
      </c>
      <c r="Q1021">
        <v>0.58699085209920299</v>
      </c>
      <c r="R1021">
        <v>0.51606156716869034</v>
      </c>
      <c r="S1021">
        <v>0.41300914790079701</v>
      </c>
      <c r="T1021">
        <v>0.48393843283130966</v>
      </c>
      <c r="U1021">
        <v>0.2442472860807729</v>
      </c>
      <c r="V1021">
        <v>0.19219850084714221</v>
      </c>
    </row>
    <row r="1022" spans="1:22" x14ac:dyDescent="0.25">
      <c r="A1022" t="str">
        <f t="shared" si="18"/>
        <v>MagyarországVegyi a. gy.</v>
      </c>
      <c r="B1022" t="s">
        <v>14</v>
      </c>
      <c r="C1022">
        <v>11</v>
      </c>
      <c r="D1022" s="267" t="s">
        <v>157</v>
      </c>
      <c r="E1022" s="3" t="s">
        <v>1</v>
      </c>
      <c r="F1022" s="3" t="s">
        <v>2289</v>
      </c>
      <c r="G1022" s="3" t="s">
        <v>0</v>
      </c>
      <c r="H1022">
        <v>1838.8526748841459</v>
      </c>
      <c r="I1022">
        <v>6800.4886198150461</v>
      </c>
      <c r="J1022">
        <v>3.6982237417380381</v>
      </c>
      <c r="K1022">
        <v>390.07421400000021</v>
      </c>
      <c r="L1022">
        <v>1237.9381156800021</v>
      </c>
      <c r="M1022">
        <v>3.1735963856354816</v>
      </c>
      <c r="N1022">
        <v>0.21212912775874024</v>
      </c>
      <c r="O1022">
        <v>0.18203664249550211</v>
      </c>
      <c r="P1022">
        <v>0.85814072031888489</v>
      </c>
      <c r="Q1022">
        <v>0.67124507059052163</v>
      </c>
      <c r="R1022">
        <v>0.54435903993163892</v>
      </c>
      <c r="S1022">
        <v>0.32875492940947837</v>
      </c>
      <c r="T1022">
        <v>0.45564096006836113</v>
      </c>
      <c r="U1022">
        <v>6.433211308282194E-2</v>
      </c>
      <c r="V1022">
        <v>4.2382357052752895E-2</v>
      </c>
    </row>
    <row r="1023" spans="1:22" x14ac:dyDescent="0.25">
      <c r="A1023" t="str">
        <f t="shared" si="18"/>
        <v>MagyarországGyógyszergy.</v>
      </c>
      <c r="B1023" t="s">
        <v>14</v>
      </c>
      <c r="C1023">
        <v>12</v>
      </c>
      <c r="D1023" s="267" t="s">
        <v>158</v>
      </c>
      <c r="E1023" s="3" t="s">
        <v>2289</v>
      </c>
      <c r="F1023" s="3" t="s">
        <v>2289</v>
      </c>
      <c r="G1023" s="3" t="s">
        <v>136</v>
      </c>
      <c r="H1023">
        <v>949.19967989130566</v>
      </c>
      <c r="I1023">
        <v>3882.9138208679351</v>
      </c>
      <c r="J1023">
        <v>4.0907239047031432</v>
      </c>
      <c r="K1023">
        <v>492.06072599999993</v>
      </c>
      <c r="L1023">
        <v>1822.0871220000004</v>
      </c>
      <c r="M1023">
        <v>3.7029720636554129</v>
      </c>
      <c r="N1023">
        <v>0.51839537709952299</v>
      </c>
      <c r="O1023">
        <v>0.46925767762538578</v>
      </c>
      <c r="P1023">
        <v>0.90521192579095167</v>
      </c>
      <c r="Q1023">
        <v>0.29361613811110215</v>
      </c>
      <c r="R1023">
        <v>0.17874466731088137</v>
      </c>
      <c r="S1023">
        <v>0.7063838618888979</v>
      </c>
      <c r="T1023">
        <v>0.82125533268911854</v>
      </c>
      <c r="U1023">
        <v>0.45781696511025899</v>
      </c>
      <c r="V1023">
        <v>0.21795500978363844</v>
      </c>
    </row>
    <row r="1024" spans="1:22" x14ac:dyDescent="0.25">
      <c r="A1024" t="str">
        <f t="shared" si="18"/>
        <v>MagyarországGumigy.</v>
      </c>
      <c r="B1024" t="s">
        <v>14</v>
      </c>
      <c r="C1024">
        <v>13</v>
      </c>
      <c r="D1024" s="267" t="s">
        <v>159</v>
      </c>
      <c r="E1024" s="3" t="s">
        <v>1</v>
      </c>
      <c r="F1024" s="3" t="s">
        <v>2289</v>
      </c>
      <c r="G1024" s="3" t="s">
        <v>0</v>
      </c>
      <c r="H1024">
        <v>1383.7987036152845</v>
      </c>
      <c r="I1024">
        <v>5867.6179573230402</v>
      </c>
      <c r="J1024">
        <v>4.2402250717488172</v>
      </c>
      <c r="K1024">
        <v>354.79308600000002</v>
      </c>
      <c r="L1024">
        <v>1709.4689791199994</v>
      </c>
      <c r="M1024">
        <v>4.8182139014963763</v>
      </c>
      <c r="N1024">
        <v>0.25639067667361937</v>
      </c>
      <c r="O1024">
        <v>0.29133951657273605</v>
      </c>
      <c r="P1024">
        <v>1.1363108844383054</v>
      </c>
      <c r="Q1024">
        <v>0.63111310077859495</v>
      </c>
      <c r="R1024">
        <v>0.45673998433719881</v>
      </c>
      <c r="S1024">
        <v>0.368886899221405</v>
      </c>
      <c r="T1024">
        <v>0.54326001566280124</v>
      </c>
      <c r="U1024">
        <v>4.9137247590680284E-2</v>
      </c>
      <c r="V1024">
        <v>2.1526091820465526E-2</v>
      </c>
    </row>
    <row r="1025" spans="1:22" x14ac:dyDescent="0.25">
      <c r="A1025" t="str">
        <f t="shared" si="18"/>
        <v>MagyarországNemfémgy.</v>
      </c>
      <c r="B1025" t="s">
        <v>14</v>
      </c>
      <c r="C1025">
        <v>14</v>
      </c>
      <c r="D1025" s="267" t="s">
        <v>160</v>
      </c>
      <c r="E1025" s="3" t="s">
        <v>1</v>
      </c>
      <c r="F1025" s="3" t="s">
        <v>2289</v>
      </c>
      <c r="G1025" s="3" t="s">
        <v>0</v>
      </c>
      <c r="H1025">
        <v>1170.2760160120476</v>
      </c>
      <c r="I1025">
        <v>2568.2027477999968</v>
      </c>
      <c r="J1025">
        <v>2.1945273701768815</v>
      </c>
      <c r="K1025">
        <v>438.70495800000009</v>
      </c>
      <c r="L1025">
        <v>843.14575272000002</v>
      </c>
      <c r="M1025">
        <v>1.9218970229189885</v>
      </c>
      <c r="N1025">
        <v>0.37487306583875485</v>
      </c>
      <c r="O1025">
        <v>0.32830186535789091</v>
      </c>
      <c r="P1025">
        <v>0.87576808065241019</v>
      </c>
      <c r="Q1025">
        <v>0.67727772327196001</v>
      </c>
      <c r="R1025">
        <v>0.55850645113746855</v>
      </c>
      <c r="S1025">
        <v>0.32272227672804005</v>
      </c>
      <c r="T1025">
        <v>0.44149354886253128</v>
      </c>
      <c r="U1025">
        <v>3.5259076159565604E-2</v>
      </c>
      <c r="V1025">
        <v>2.5422442018722981E-2</v>
      </c>
    </row>
    <row r="1026" spans="1:22" x14ac:dyDescent="0.25">
      <c r="A1026" t="str">
        <f t="shared" si="18"/>
        <v>MagyarországFémalapa. Gy.</v>
      </c>
      <c r="B1026" t="s">
        <v>14</v>
      </c>
      <c r="C1026">
        <v>15</v>
      </c>
      <c r="D1026" s="267" t="s">
        <v>161</v>
      </c>
      <c r="E1026" s="3" t="s">
        <v>1</v>
      </c>
      <c r="F1026" s="3" t="s">
        <v>1</v>
      </c>
      <c r="G1026" s="3" t="s">
        <v>136</v>
      </c>
      <c r="H1026">
        <v>1642.2411382486216</v>
      </c>
      <c r="I1026">
        <v>3368.142332548096</v>
      </c>
      <c r="J1026">
        <v>2.0509426137869573</v>
      </c>
      <c r="K1026">
        <v>274.40363400000064</v>
      </c>
      <c r="L1026">
        <v>632.80834847999949</v>
      </c>
      <c r="M1026">
        <v>2.3061223324760998</v>
      </c>
      <c r="N1026">
        <v>0.16709095126714468</v>
      </c>
      <c r="O1026">
        <v>0.18788052463366708</v>
      </c>
      <c r="P1026">
        <v>1.1244207014734393</v>
      </c>
      <c r="Q1026">
        <v>0.61832310428051429</v>
      </c>
      <c r="R1026">
        <v>0.69295212342689572</v>
      </c>
      <c r="S1026">
        <v>0.38167689571948576</v>
      </c>
      <c r="T1026">
        <v>0.30704787657310417</v>
      </c>
      <c r="U1026">
        <v>1.4111105862165092E-2</v>
      </c>
      <c r="V1026">
        <v>6.6711283927258867E-3</v>
      </c>
    </row>
    <row r="1027" spans="1:22" x14ac:dyDescent="0.25">
      <c r="A1027" t="str">
        <f t="shared" si="18"/>
        <v>MagyarországFémfeldolg.</v>
      </c>
      <c r="B1027" t="s">
        <v>14</v>
      </c>
      <c r="C1027">
        <v>16</v>
      </c>
      <c r="D1027" s="267" t="s">
        <v>162</v>
      </c>
      <c r="E1027" s="3" t="s">
        <v>1</v>
      </c>
      <c r="F1027" s="3" t="s">
        <v>2289</v>
      </c>
      <c r="G1027" s="3" t="s">
        <v>0</v>
      </c>
      <c r="H1027">
        <v>1901.7011706767294</v>
      </c>
      <c r="I1027">
        <v>5223.6108347155732</v>
      </c>
      <c r="J1027">
        <v>2.7468094962873302</v>
      </c>
      <c r="K1027">
        <v>656.46167399999956</v>
      </c>
      <c r="L1027">
        <v>1851.5316880799974</v>
      </c>
      <c r="M1027">
        <v>2.8204718743108201</v>
      </c>
      <c r="N1027">
        <v>0.3451970709816593</v>
      </c>
      <c r="O1027">
        <v>0.35445437010255643</v>
      </c>
      <c r="P1027">
        <v>1.0268174324149726</v>
      </c>
      <c r="Q1027">
        <v>0.66735307325112958</v>
      </c>
      <c r="R1027">
        <v>0.57931154279249297</v>
      </c>
      <c r="S1027">
        <v>0.33264692674887042</v>
      </c>
      <c r="T1027">
        <v>0.42068845720750692</v>
      </c>
      <c r="U1027">
        <v>3.5741141029378996E-2</v>
      </c>
      <c r="V1027">
        <v>1.9756238518981589E-2</v>
      </c>
    </row>
    <row r="1028" spans="1:22" x14ac:dyDescent="0.25">
      <c r="A1028" t="str">
        <f t="shared" si="18"/>
        <v>MagyarországSzámítógép gy.</v>
      </c>
      <c r="B1028" t="s">
        <v>14</v>
      </c>
      <c r="C1028">
        <v>17</v>
      </c>
      <c r="D1028" s="267" t="s">
        <v>163</v>
      </c>
      <c r="E1028" s="3" t="s">
        <v>2289</v>
      </c>
      <c r="F1028" s="3" t="s">
        <v>2289</v>
      </c>
      <c r="G1028" s="3" t="s">
        <v>136</v>
      </c>
      <c r="H1028">
        <v>5719.8940660511353</v>
      </c>
      <c r="I1028">
        <v>12628.707968125762</v>
      </c>
      <c r="J1028">
        <v>2.207856967680573</v>
      </c>
      <c r="K1028">
        <v>740.92147799999748</v>
      </c>
      <c r="L1028">
        <v>2119.3497439200059</v>
      </c>
      <c r="M1028">
        <v>2.8604242242253006</v>
      </c>
      <c r="N1028">
        <v>0.12953412588487154</v>
      </c>
      <c r="O1028">
        <v>0.16781999783898247</v>
      </c>
      <c r="P1028">
        <v>1.2955659112420999</v>
      </c>
      <c r="Q1028">
        <v>0.41880212523705584</v>
      </c>
      <c r="R1028">
        <v>0.39831621225635161</v>
      </c>
      <c r="S1028">
        <v>0.58119787476294416</v>
      </c>
      <c r="T1028">
        <v>0.6016837877436485</v>
      </c>
      <c r="U1028">
        <v>3.4939977245134354E-2</v>
      </c>
      <c r="V1028">
        <v>2.0167133262532444E-2</v>
      </c>
    </row>
    <row r="1029" spans="1:22" x14ac:dyDescent="0.25">
      <c r="A1029" t="str">
        <f t="shared" si="18"/>
        <v>MagyarországVillamos b. gy.</v>
      </c>
      <c r="B1029" t="s">
        <v>14</v>
      </c>
      <c r="C1029">
        <v>18</v>
      </c>
      <c r="D1029" s="267" t="s">
        <v>164</v>
      </c>
      <c r="E1029" s="3" t="s">
        <v>2289</v>
      </c>
      <c r="F1029" s="3" t="s">
        <v>2289</v>
      </c>
      <c r="G1029" s="3" t="s">
        <v>136</v>
      </c>
      <c r="H1029">
        <v>3196.0944830240128</v>
      </c>
      <c r="I1029">
        <v>4769.3133085692352</v>
      </c>
      <c r="J1029">
        <v>1.492231638927241</v>
      </c>
      <c r="K1029">
        <v>710.69626799999924</v>
      </c>
      <c r="L1029">
        <v>1242.4995252000006</v>
      </c>
      <c r="M1029">
        <v>1.7482848597145044</v>
      </c>
      <c r="N1029">
        <v>0.22236397321006848</v>
      </c>
      <c r="O1029">
        <v>0.26051958527604946</v>
      </c>
      <c r="P1029">
        <v>1.1715908000525568</v>
      </c>
      <c r="Q1029">
        <v>0.49701694955940129</v>
      </c>
      <c r="R1029">
        <v>0.48323393431151196</v>
      </c>
      <c r="S1029">
        <v>0.50298305044059877</v>
      </c>
      <c r="T1029">
        <v>0.51676606568848804</v>
      </c>
      <c r="U1029">
        <v>6.9114184955156088E-2</v>
      </c>
      <c r="V1029">
        <v>3.9233284107253241E-2</v>
      </c>
    </row>
    <row r="1030" spans="1:22" x14ac:dyDescent="0.25">
      <c r="A1030" t="str">
        <f t="shared" si="18"/>
        <v>MagyarországEgyéb gépgy.</v>
      </c>
      <c r="B1030" t="s">
        <v>14</v>
      </c>
      <c r="C1030">
        <v>19</v>
      </c>
      <c r="D1030" s="267" t="s">
        <v>165</v>
      </c>
      <c r="E1030" s="3" t="s">
        <v>2289</v>
      </c>
      <c r="F1030" s="3" t="s">
        <v>2289</v>
      </c>
      <c r="G1030" s="3" t="s">
        <v>136</v>
      </c>
      <c r="H1030">
        <v>1243.3431025138432</v>
      </c>
      <c r="I1030">
        <v>9747.5856930937935</v>
      </c>
      <c r="J1030">
        <v>7.8398196550780845</v>
      </c>
      <c r="K1030">
        <v>423.4304640000002</v>
      </c>
      <c r="L1030">
        <v>3509.3994528000007</v>
      </c>
      <c r="M1030">
        <v>8.2880183434321797</v>
      </c>
      <c r="N1030">
        <v>0.34055801905675975</v>
      </c>
      <c r="O1030">
        <v>0.36002755587841873</v>
      </c>
      <c r="P1030">
        <v>1.0571695151257443</v>
      </c>
      <c r="Q1030">
        <v>0.54309295525137391</v>
      </c>
      <c r="R1030">
        <v>0.43258782701650778</v>
      </c>
      <c r="S1030">
        <v>0.45690704474862626</v>
      </c>
      <c r="T1030">
        <v>0.56741217298349222</v>
      </c>
      <c r="U1030">
        <v>1.102702565237609E-2</v>
      </c>
      <c r="V1030">
        <v>1.0800663478548529E-2</v>
      </c>
    </row>
    <row r="1031" spans="1:22" x14ac:dyDescent="0.25">
      <c r="A1031" t="str">
        <f t="shared" si="18"/>
        <v>MagyarországKözúti jármű gy.</v>
      </c>
      <c r="B1031" t="s">
        <v>14</v>
      </c>
      <c r="C1031">
        <v>20</v>
      </c>
      <c r="D1031" s="267" t="s">
        <v>166</v>
      </c>
      <c r="E1031" s="3" t="s">
        <v>2289</v>
      </c>
      <c r="F1031" s="3" t="s">
        <v>2289</v>
      </c>
      <c r="G1031" s="3" t="s">
        <v>136</v>
      </c>
      <c r="H1031">
        <v>6807.6390060342974</v>
      </c>
      <c r="I1031">
        <v>29072.344948351398</v>
      </c>
      <c r="J1031">
        <v>4.2705473839875534</v>
      </c>
      <c r="K1031">
        <v>1180.3380360000017</v>
      </c>
      <c r="L1031">
        <v>5144.4989354400077</v>
      </c>
      <c r="M1031">
        <v>4.3584962769428204</v>
      </c>
      <c r="N1031">
        <v>0.17338434587288618</v>
      </c>
      <c r="O1031">
        <v>0.17695507344108258</v>
      </c>
      <c r="P1031">
        <v>1.0205942903912111</v>
      </c>
      <c r="Q1031">
        <v>0.26523735404370008</v>
      </c>
      <c r="R1031">
        <v>0.2041012624841583</v>
      </c>
      <c r="S1031">
        <v>0.73476264595629981</v>
      </c>
      <c r="T1031">
        <v>0.79589873751584173</v>
      </c>
      <c r="U1031">
        <v>0.12021984375112178</v>
      </c>
      <c r="V1031">
        <v>3.2789567997767631E-2</v>
      </c>
    </row>
    <row r="1032" spans="1:22" x14ac:dyDescent="0.25">
      <c r="A1032" t="str">
        <f t="shared" si="18"/>
        <v>MagyarországEgyéb jármű gy.</v>
      </c>
      <c r="B1032" t="s">
        <v>14</v>
      </c>
      <c r="C1032">
        <v>21</v>
      </c>
      <c r="D1032" s="267" t="s">
        <v>167</v>
      </c>
      <c r="E1032" s="3" t="s">
        <v>2289</v>
      </c>
      <c r="F1032" s="3" t="s">
        <v>2289</v>
      </c>
      <c r="G1032" s="3" t="s">
        <v>136</v>
      </c>
      <c r="H1032">
        <v>131.43963650532336</v>
      </c>
      <c r="I1032">
        <v>756.12580069989906</v>
      </c>
      <c r="J1032">
        <v>5.7526467723400589</v>
      </c>
      <c r="K1032">
        <v>39.365712000000023</v>
      </c>
      <c r="L1032">
        <v>234.98796768000011</v>
      </c>
      <c r="M1032">
        <v>5.9693564714388998</v>
      </c>
      <c r="N1032">
        <v>0.29949650688820717</v>
      </c>
      <c r="O1032">
        <v>0.31077893051987676</v>
      </c>
      <c r="P1032">
        <v>1.0376713029106579</v>
      </c>
      <c r="Q1032">
        <v>0.36563770692965214</v>
      </c>
      <c r="R1032">
        <v>0.24420874675699475</v>
      </c>
      <c r="S1032">
        <v>0.63436229307034786</v>
      </c>
      <c r="T1032">
        <v>0.75579125324300533</v>
      </c>
      <c r="U1032">
        <v>0.1042516931289918</v>
      </c>
      <c r="V1032">
        <v>4.9145430537381164E-2</v>
      </c>
    </row>
    <row r="1033" spans="1:22" x14ac:dyDescent="0.25">
      <c r="A1033" t="str">
        <f t="shared" si="18"/>
        <v>MagyarországBútorgy.</v>
      </c>
      <c r="B1033" t="s">
        <v>14</v>
      </c>
      <c r="C1033">
        <v>22</v>
      </c>
      <c r="D1033" s="267" t="s">
        <v>168</v>
      </c>
      <c r="E1033" s="3" t="s">
        <v>2289</v>
      </c>
      <c r="F1033" s="3" t="s">
        <v>2289</v>
      </c>
      <c r="G1033" s="3" t="s">
        <v>136</v>
      </c>
      <c r="H1033">
        <v>694.25118639920834</v>
      </c>
      <c r="I1033">
        <v>2330.1738992470287</v>
      </c>
      <c r="J1033">
        <v>3.3563844684697908</v>
      </c>
      <c r="K1033">
        <v>242.42433000000011</v>
      </c>
      <c r="L1033">
        <v>832.85566080000024</v>
      </c>
      <c r="M1033">
        <v>3.4355283597153794</v>
      </c>
      <c r="N1033">
        <v>0.34918821134084638</v>
      </c>
      <c r="O1033">
        <v>0.35742210530687379</v>
      </c>
      <c r="P1033">
        <v>1.023580102931912</v>
      </c>
      <c r="Q1033">
        <v>0.29878041546446571</v>
      </c>
      <c r="R1033">
        <v>0.25108542125089339</v>
      </c>
      <c r="S1033">
        <v>0.70121958453553412</v>
      </c>
      <c r="T1033">
        <v>0.74891457874910661</v>
      </c>
      <c r="U1033">
        <v>0.30501068667833936</v>
      </c>
      <c r="V1033">
        <v>0.19888257894253167</v>
      </c>
    </row>
    <row r="1034" spans="1:22" x14ac:dyDescent="0.25">
      <c r="A1034" t="str">
        <f t="shared" si="18"/>
        <v>MagyarországGépjavítás</v>
      </c>
      <c r="B1034" t="s">
        <v>14</v>
      </c>
      <c r="C1034">
        <v>23</v>
      </c>
      <c r="D1034" s="267" t="s">
        <v>169</v>
      </c>
      <c r="E1034" s="3" t="s">
        <v>2289</v>
      </c>
      <c r="F1034" s="3" t="s">
        <v>2289</v>
      </c>
      <c r="G1034" s="3" t="s">
        <v>136</v>
      </c>
      <c r="H1034">
        <v>342.62117052373185</v>
      </c>
      <c r="I1034">
        <v>1289.5307225912738</v>
      </c>
      <c r="J1034">
        <v>3.7637216655937897</v>
      </c>
      <c r="K1034">
        <v>144.68962799999991</v>
      </c>
      <c r="L1034">
        <v>616.93171439999992</v>
      </c>
      <c r="M1034">
        <v>4.263828188154581</v>
      </c>
      <c r="N1034">
        <v>0.42230206551109167</v>
      </c>
      <c r="O1034">
        <v>0.47841567757322906</v>
      </c>
      <c r="P1034">
        <v>1.1328755330481886</v>
      </c>
      <c r="Q1034">
        <v>0.55873784216525757</v>
      </c>
      <c r="R1034">
        <v>0.52698820949873182</v>
      </c>
      <c r="S1034">
        <v>0.44126215783474243</v>
      </c>
      <c r="T1034">
        <v>0.47301179050126818</v>
      </c>
      <c r="U1034">
        <v>1.9427012806697872E-2</v>
      </c>
      <c r="V1034">
        <v>1.1232161038643428E-2</v>
      </c>
    </row>
    <row r="1035" spans="1:22" x14ac:dyDescent="0.25">
      <c r="A1035" t="str">
        <f t="shared" si="18"/>
        <v>MagyarországVillamosene., gáz, gőzellátás</v>
      </c>
      <c r="B1035" t="s">
        <v>14</v>
      </c>
      <c r="C1035">
        <v>24</v>
      </c>
      <c r="D1035" s="267" t="s">
        <v>170</v>
      </c>
      <c r="E1035" s="3" t="s">
        <v>2289</v>
      </c>
      <c r="F1035" s="3" t="s">
        <v>2289</v>
      </c>
      <c r="G1035" s="3" t="s">
        <v>136</v>
      </c>
      <c r="H1035">
        <v>2373.9296007005469</v>
      </c>
      <c r="I1035">
        <v>6084.9805983552751</v>
      </c>
      <c r="J1035">
        <v>2.5632523376260177</v>
      </c>
      <c r="K1035">
        <v>1192.751898</v>
      </c>
      <c r="L1035">
        <v>2375.8611897599999</v>
      </c>
      <c r="M1035">
        <v>1.9919156647277874</v>
      </c>
      <c r="N1035">
        <v>0.5024377713846353</v>
      </c>
      <c r="O1035">
        <v>0.39044679787511194</v>
      </c>
      <c r="P1035">
        <v>0.77710478811954209</v>
      </c>
      <c r="Q1035">
        <v>0.55334568305177778</v>
      </c>
      <c r="R1035">
        <v>0.58404981678139645</v>
      </c>
      <c r="S1035">
        <v>0.44665431694822211</v>
      </c>
      <c r="T1035">
        <v>0.4159501832186035</v>
      </c>
      <c r="U1035">
        <v>0.25801159270846347</v>
      </c>
      <c r="V1035">
        <v>0.24136100201346</v>
      </c>
    </row>
    <row r="1036" spans="1:22" x14ac:dyDescent="0.25">
      <c r="A1036" t="str">
        <f t="shared" si="18"/>
        <v>MagyarországVízellátás</v>
      </c>
      <c r="B1036" t="s">
        <v>14</v>
      </c>
      <c r="C1036">
        <v>25</v>
      </c>
      <c r="D1036" s="267" t="s">
        <v>171</v>
      </c>
      <c r="E1036" s="3" t="s">
        <v>2289</v>
      </c>
      <c r="F1036" s="3" t="s">
        <v>2289</v>
      </c>
      <c r="G1036" s="3" t="s">
        <v>136</v>
      </c>
      <c r="H1036">
        <v>409.21269490883554</v>
      </c>
      <c r="I1036">
        <v>1021.2216325409613</v>
      </c>
      <c r="J1036">
        <v>2.4955766163815354</v>
      </c>
      <c r="K1036">
        <v>195.04244400000007</v>
      </c>
      <c r="L1036">
        <v>468.39085632000007</v>
      </c>
      <c r="M1036">
        <v>2.4014816811873003</v>
      </c>
      <c r="N1036">
        <v>0.47662852698998415</v>
      </c>
      <c r="O1036">
        <v>0.45865739756664708</v>
      </c>
      <c r="P1036">
        <v>0.96229531300438775</v>
      </c>
      <c r="Q1036">
        <v>0.42819949912246935</v>
      </c>
      <c r="R1036">
        <v>0.39339103761426514</v>
      </c>
      <c r="S1036">
        <v>0.57180050087753065</v>
      </c>
      <c r="T1036">
        <v>0.60660896238573481</v>
      </c>
      <c r="U1036">
        <v>0.48806283209094187</v>
      </c>
      <c r="V1036">
        <v>0.45726489803646092</v>
      </c>
    </row>
    <row r="1037" spans="1:22" x14ac:dyDescent="0.25">
      <c r="A1037" t="str">
        <f t="shared" si="18"/>
        <v>MagyarországSzennyvíz k.</v>
      </c>
      <c r="B1037" t="s">
        <v>14</v>
      </c>
      <c r="C1037">
        <v>26</v>
      </c>
      <c r="D1037" s="267" t="s">
        <v>172</v>
      </c>
      <c r="E1037" s="3" t="s">
        <v>2289</v>
      </c>
      <c r="F1037" s="3" t="s">
        <v>2289</v>
      </c>
      <c r="G1037" s="3" t="s">
        <v>136</v>
      </c>
      <c r="H1037">
        <v>478.8747765686436</v>
      </c>
      <c r="I1037">
        <v>1808.8810018135321</v>
      </c>
      <c r="J1037">
        <v>3.7773570259327296</v>
      </c>
      <c r="K1037">
        <v>210.77236200000002</v>
      </c>
      <c r="L1037">
        <v>745.71077183999978</v>
      </c>
      <c r="M1037">
        <v>3.5379912468789421</v>
      </c>
      <c r="N1037">
        <v>0.44014087254768403</v>
      </c>
      <c r="O1037">
        <v>0.41224976717228584</v>
      </c>
      <c r="P1037">
        <v>0.9366314125430909</v>
      </c>
      <c r="Q1037">
        <v>0.53021747328693924</v>
      </c>
      <c r="R1037">
        <v>0.43970334286420482</v>
      </c>
      <c r="S1037">
        <v>0.46978252671306087</v>
      </c>
      <c r="T1037">
        <v>0.56029665713579513</v>
      </c>
      <c r="U1037">
        <v>0.3461721880023067</v>
      </c>
      <c r="V1037">
        <v>0.29436108445600428</v>
      </c>
    </row>
    <row r="1038" spans="1:22" x14ac:dyDescent="0.25">
      <c r="A1038" t="str">
        <f t="shared" si="18"/>
        <v>MagyarországÉpítőipar</v>
      </c>
      <c r="B1038" t="s">
        <v>14</v>
      </c>
      <c r="C1038">
        <v>27</v>
      </c>
      <c r="D1038" s="267" t="s">
        <v>139</v>
      </c>
      <c r="E1038" s="3" t="s">
        <v>2289</v>
      </c>
      <c r="F1038" s="3" t="s">
        <v>2289</v>
      </c>
      <c r="G1038" s="3" t="s">
        <v>136</v>
      </c>
      <c r="H1038">
        <v>5115.0376914379685</v>
      </c>
      <c r="I1038">
        <v>13350.793522877131</v>
      </c>
      <c r="J1038">
        <v>2.6101065775575703</v>
      </c>
      <c r="K1038">
        <v>2074.8227940000011</v>
      </c>
      <c r="L1038">
        <v>5078.240047199999</v>
      </c>
      <c r="M1038">
        <v>2.4475536233192146</v>
      </c>
      <c r="N1038">
        <v>0.40563196581582084</v>
      </c>
      <c r="O1038">
        <v>0.3803699037437907</v>
      </c>
      <c r="P1038">
        <v>0.93772171771220691</v>
      </c>
      <c r="Q1038">
        <v>0.1348072690372428</v>
      </c>
      <c r="R1038">
        <v>0.18281724055653206</v>
      </c>
      <c r="S1038">
        <v>0.86519273096275717</v>
      </c>
      <c r="T1038">
        <v>0.81718275944346797</v>
      </c>
      <c r="U1038">
        <v>2.1881055157268483E-2</v>
      </c>
      <c r="V1038">
        <v>2.1722324670508504E-2</v>
      </c>
    </row>
    <row r="1039" spans="1:22" x14ac:dyDescent="0.25">
      <c r="A1039" t="str">
        <f t="shared" si="18"/>
        <v>MagyarországGépj. Ker. jav.</v>
      </c>
      <c r="B1039" t="s">
        <v>14</v>
      </c>
      <c r="C1039">
        <v>28</v>
      </c>
      <c r="D1039" s="267" t="s">
        <v>173</v>
      </c>
      <c r="E1039" s="3" t="s">
        <v>2289</v>
      </c>
      <c r="F1039" s="3" t="s">
        <v>2289</v>
      </c>
      <c r="G1039" s="3" t="s">
        <v>136</v>
      </c>
      <c r="H1039">
        <v>1187.3010456816041</v>
      </c>
      <c r="I1039">
        <v>2809.3587912400008</v>
      </c>
      <c r="J1039">
        <v>2.3661722538340797</v>
      </c>
      <c r="K1039">
        <v>505.13637599999998</v>
      </c>
      <c r="L1039">
        <v>1253.8405934400005</v>
      </c>
      <c r="M1039">
        <v>2.4821823432490251</v>
      </c>
      <c r="N1039">
        <v>0.42544928081825445</v>
      </c>
      <c r="O1039">
        <v>0.4463084591934865</v>
      </c>
      <c r="P1039">
        <v>1.0490285900474767</v>
      </c>
      <c r="Q1039">
        <v>0.39276398116734845</v>
      </c>
      <c r="R1039">
        <v>0.40741864874484812</v>
      </c>
      <c r="S1039">
        <v>0.60723601883265144</v>
      </c>
      <c r="T1039">
        <v>0.59258135125515199</v>
      </c>
      <c r="U1039">
        <v>0.29803761208866375</v>
      </c>
      <c r="V1039">
        <v>0.29369085311760629</v>
      </c>
    </row>
    <row r="1040" spans="1:22" x14ac:dyDescent="0.25">
      <c r="A1040" t="str">
        <f t="shared" si="18"/>
        <v>MagyarországNagyker.</v>
      </c>
      <c r="B1040" t="s">
        <v>14</v>
      </c>
      <c r="C1040">
        <v>29</v>
      </c>
      <c r="D1040" s="267" t="s">
        <v>174</v>
      </c>
      <c r="E1040" s="3" t="s">
        <v>2289</v>
      </c>
      <c r="F1040" s="3" t="s">
        <v>2289</v>
      </c>
      <c r="G1040" s="3" t="s">
        <v>136</v>
      </c>
      <c r="H1040">
        <v>4656.6499385846546</v>
      </c>
      <c r="I1040">
        <v>12894.105318603033</v>
      </c>
      <c r="J1040">
        <v>2.7689659924323355</v>
      </c>
      <c r="K1040">
        <v>1901.6762820000001</v>
      </c>
      <c r="L1040">
        <v>5939.4849904799985</v>
      </c>
      <c r="M1040">
        <v>3.1232891984294087</v>
      </c>
      <c r="N1040">
        <v>0.40837862134382319</v>
      </c>
      <c r="O1040">
        <v>0.46063568147770423</v>
      </c>
      <c r="P1040">
        <v>1.1279622815756671</v>
      </c>
      <c r="Q1040">
        <v>0.50968111966035423</v>
      </c>
      <c r="R1040">
        <v>0.46540430266525556</v>
      </c>
      <c r="S1040">
        <v>0.49031888033964588</v>
      </c>
      <c r="T1040">
        <v>0.53459569733474455</v>
      </c>
      <c r="U1040">
        <v>0.16512457848988188</v>
      </c>
      <c r="V1040">
        <v>0.13958501916760099</v>
      </c>
    </row>
    <row r="1041" spans="1:22" x14ac:dyDescent="0.25">
      <c r="A1041" t="str">
        <f t="shared" si="18"/>
        <v>MagyarországKisker.</v>
      </c>
      <c r="B1041" t="s">
        <v>14</v>
      </c>
      <c r="C1041">
        <v>30</v>
      </c>
      <c r="D1041" s="267" t="s">
        <v>175</v>
      </c>
      <c r="E1041" s="3" t="s">
        <v>135</v>
      </c>
      <c r="F1041" s="3" t="s">
        <v>135</v>
      </c>
      <c r="G1041" s="3" t="s">
        <v>136</v>
      </c>
      <c r="H1041">
        <v>3197.8948061799802</v>
      </c>
      <c r="I1041">
        <v>9465.5535428045805</v>
      </c>
      <c r="J1041">
        <v>2.9599327421628301</v>
      </c>
      <c r="K1041">
        <v>1587.1490819999997</v>
      </c>
      <c r="L1041">
        <v>4682.4053224799982</v>
      </c>
      <c r="M1041">
        <v>2.9501988033660966</v>
      </c>
      <c r="N1041">
        <v>0.49631059750083401</v>
      </c>
      <c r="O1041">
        <v>0.49467844657002835</v>
      </c>
      <c r="P1041">
        <v>0.99671143243963689</v>
      </c>
      <c r="Q1041">
        <v>0.19819809575182754</v>
      </c>
      <c r="R1041">
        <v>0.20710512319668284</v>
      </c>
      <c r="S1041">
        <v>0.80180190424817255</v>
      </c>
      <c r="T1041">
        <v>0.79289487680331716</v>
      </c>
      <c r="U1041">
        <v>0.76384127601297214</v>
      </c>
      <c r="V1041">
        <v>0.73143189060937086</v>
      </c>
    </row>
    <row r="1042" spans="1:22" x14ac:dyDescent="0.25">
      <c r="A1042" t="str">
        <f t="shared" si="18"/>
        <v>MagyarországSzf. Szállítás</v>
      </c>
      <c r="B1042" t="s">
        <v>14</v>
      </c>
      <c r="C1042">
        <v>31</v>
      </c>
      <c r="D1042" s="267" t="s">
        <v>176</v>
      </c>
      <c r="E1042" s="3" t="s">
        <v>2289</v>
      </c>
      <c r="F1042" s="3" t="s">
        <v>2289</v>
      </c>
      <c r="G1042" s="3" t="s">
        <v>136</v>
      </c>
      <c r="H1042">
        <v>3147.8444241284869</v>
      </c>
      <c r="I1042">
        <v>9110.9136047358588</v>
      </c>
      <c r="J1042">
        <v>2.8943341465353098</v>
      </c>
      <c r="K1042">
        <v>1569.5761199999999</v>
      </c>
      <c r="L1042">
        <v>3729.5057680799991</v>
      </c>
      <c r="M1042">
        <v>2.3761229038576346</v>
      </c>
      <c r="N1042">
        <v>0.49861934343675618</v>
      </c>
      <c r="O1042">
        <v>0.40934487252095109</v>
      </c>
      <c r="P1042">
        <v>0.82095666345297236</v>
      </c>
      <c r="Q1042">
        <v>0.3958016116097357</v>
      </c>
      <c r="R1042">
        <v>0.44186735374124247</v>
      </c>
      <c r="S1042">
        <v>0.60419838839026418</v>
      </c>
      <c r="T1042">
        <v>0.55813264625875747</v>
      </c>
      <c r="U1042">
        <v>0.21603474675044251</v>
      </c>
      <c r="V1042">
        <v>0.22299385999701274</v>
      </c>
    </row>
    <row r="1043" spans="1:22" x14ac:dyDescent="0.25">
      <c r="A1043" t="str">
        <f t="shared" si="18"/>
        <v>MagyarországVízi szállítás</v>
      </c>
      <c r="B1043" t="s">
        <v>14</v>
      </c>
      <c r="C1043">
        <v>32</v>
      </c>
      <c r="D1043" s="267" t="s">
        <v>140</v>
      </c>
      <c r="E1043" s="3" t="s">
        <v>2289</v>
      </c>
      <c r="F1043" s="3" t="s">
        <v>2289</v>
      </c>
      <c r="G1043" s="3" t="s">
        <v>136</v>
      </c>
      <c r="H1043">
        <v>32.221248109682236</v>
      </c>
      <c r="I1043">
        <v>97.663266843400208</v>
      </c>
      <c r="J1043">
        <v>3.0310206020248218</v>
      </c>
      <c r="K1043">
        <v>9.4891860000000001</v>
      </c>
      <c r="L1043">
        <v>16.466731440000014</v>
      </c>
      <c r="M1043">
        <v>1.7353154885993398</v>
      </c>
      <c r="N1043">
        <v>0.29450088238973504</v>
      </c>
      <c r="O1043">
        <v>0.16860721509965326</v>
      </c>
      <c r="P1043">
        <v>0.57251853961008758</v>
      </c>
      <c r="Q1043">
        <v>0.55957881926891317</v>
      </c>
      <c r="R1043">
        <v>0.5848248715441835</v>
      </c>
      <c r="S1043">
        <v>0.44042118073108688</v>
      </c>
      <c r="T1043">
        <v>0.41517512845581667</v>
      </c>
      <c r="U1043">
        <v>0.13510842655164249</v>
      </c>
      <c r="V1043">
        <v>8.2304033450083691E-2</v>
      </c>
    </row>
    <row r="1044" spans="1:22" x14ac:dyDescent="0.25">
      <c r="A1044" t="str">
        <f t="shared" si="18"/>
        <v>MagyarországLégi szállítás</v>
      </c>
      <c r="B1044" t="s">
        <v>14</v>
      </c>
      <c r="C1044">
        <v>33</v>
      </c>
      <c r="D1044" s="267" t="s">
        <v>141</v>
      </c>
      <c r="E1044" s="3" t="s">
        <v>2289</v>
      </c>
      <c r="F1044" s="3" t="s">
        <v>2289</v>
      </c>
      <c r="G1044" s="3" t="s">
        <v>136</v>
      </c>
      <c r="H1044">
        <v>386.44149798305182</v>
      </c>
      <c r="I1044">
        <v>1514.680857698545</v>
      </c>
      <c r="J1044">
        <v>3.9195605689453528</v>
      </c>
      <c r="K1044">
        <v>41.126921999999951</v>
      </c>
      <c r="L1044">
        <v>377.59770119999951</v>
      </c>
      <c r="M1044">
        <v>9.1812779278741061</v>
      </c>
      <c r="N1044">
        <v>0.10642470390642067</v>
      </c>
      <c r="O1044">
        <v>0.24929192131848399</v>
      </c>
      <c r="P1044">
        <v>2.3424253220162736</v>
      </c>
      <c r="Q1044">
        <v>8.969070983410779E-2</v>
      </c>
      <c r="R1044">
        <v>0.31688240579985666</v>
      </c>
      <c r="S1044">
        <v>0.91030929016589224</v>
      </c>
      <c r="T1044">
        <v>0.6831175942001434</v>
      </c>
      <c r="U1044">
        <v>0.10409975424098082</v>
      </c>
      <c r="V1044">
        <v>9.7184790281219152E-2</v>
      </c>
    </row>
    <row r="1045" spans="1:22" x14ac:dyDescent="0.25">
      <c r="A1045" t="str">
        <f t="shared" si="18"/>
        <v>MagyarországRaktározás</v>
      </c>
      <c r="B1045" t="s">
        <v>14</v>
      </c>
      <c r="C1045">
        <v>34</v>
      </c>
      <c r="D1045" s="267" t="s">
        <v>177</v>
      </c>
      <c r="E1045" s="3" t="s">
        <v>2289</v>
      </c>
      <c r="F1045" s="3" t="s">
        <v>1</v>
      </c>
      <c r="G1045" s="3" t="s">
        <v>0</v>
      </c>
      <c r="H1045">
        <v>908.14035039158739</v>
      </c>
      <c r="I1045">
        <v>5323.4405602374645</v>
      </c>
      <c r="J1045">
        <v>5.8619139188584812</v>
      </c>
      <c r="K1045">
        <v>437.32445400000023</v>
      </c>
      <c r="L1045">
        <v>2627.3934199199985</v>
      </c>
      <c r="M1045">
        <v>6.0078813244685305</v>
      </c>
      <c r="N1045">
        <v>0.48156042599739923</v>
      </c>
      <c r="O1045">
        <v>0.49355175289170455</v>
      </c>
      <c r="P1045">
        <v>1.0249009807429028</v>
      </c>
      <c r="Q1045">
        <v>0.52197535249622318</v>
      </c>
      <c r="R1045">
        <v>0.60665046743328277</v>
      </c>
      <c r="S1045">
        <v>0.47802464750377677</v>
      </c>
      <c r="T1045">
        <v>0.39334953256671729</v>
      </c>
      <c r="U1045">
        <v>7.1066736401636313E-2</v>
      </c>
      <c r="V1045">
        <v>8.1334560533899106E-2</v>
      </c>
    </row>
    <row r="1046" spans="1:22" x14ac:dyDescent="0.25">
      <c r="A1046" t="str">
        <f t="shared" si="18"/>
        <v>MagyarországPostai tev.</v>
      </c>
      <c r="B1046" t="s">
        <v>14</v>
      </c>
      <c r="C1046">
        <v>35</v>
      </c>
      <c r="D1046" s="267" t="s">
        <v>178</v>
      </c>
      <c r="E1046" s="3" t="s">
        <v>1</v>
      </c>
      <c r="F1046" s="3" t="s">
        <v>1</v>
      </c>
      <c r="G1046" s="3" t="s">
        <v>136</v>
      </c>
      <c r="H1046">
        <v>362.35027725698126</v>
      </c>
      <c r="I1046">
        <v>964.4516785407726</v>
      </c>
      <c r="J1046">
        <v>2.6616556936060434</v>
      </c>
      <c r="K1046">
        <v>274.91242800000003</v>
      </c>
      <c r="L1046">
        <v>653.17747559999998</v>
      </c>
      <c r="M1046">
        <v>2.375947425701685</v>
      </c>
      <c r="N1046">
        <v>0.75869247315362276</v>
      </c>
      <c r="O1046">
        <v>0.67725267126733157</v>
      </c>
      <c r="P1046">
        <v>0.89265769100387404</v>
      </c>
      <c r="Q1046">
        <v>0.72763393511543406</v>
      </c>
      <c r="R1046">
        <v>0.70332699832849221</v>
      </c>
      <c r="S1046">
        <v>0.27236606488456605</v>
      </c>
      <c r="T1046">
        <v>0.29667300167150773</v>
      </c>
      <c r="U1046">
        <v>0.16183517190322463</v>
      </c>
      <c r="V1046">
        <v>0.16187912082593503</v>
      </c>
    </row>
    <row r="1047" spans="1:22" x14ac:dyDescent="0.25">
      <c r="A1047" t="str">
        <f t="shared" si="18"/>
        <v>MagyarországVendéglátás</v>
      </c>
      <c r="B1047" t="s">
        <v>14</v>
      </c>
      <c r="C1047">
        <v>36</v>
      </c>
      <c r="D1047" s="267" t="s">
        <v>179</v>
      </c>
      <c r="E1047" s="3" t="s">
        <v>135</v>
      </c>
      <c r="F1047" s="3" t="s">
        <v>135</v>
      </c>
      <c r="G1047" s="3" t="s">
        <v>136</v>
      </c>
      <c r="H1047">
        <v>1887.9886633290064</v>
      </c>
      <c r="I1047">
        <v>5161.8268778804277</v>
      </c>
      <c r="J1047">
        <v>2.7340348902195251</v>
      </c>
      <c r="K1047">
        <v>786.37137000000007</v>
      </c>
      <c r="L1047">
        <v>1946.4985975200009</v>
      </c>
      <c r="M1047">
        <v>2.475291791866737</v>
      </c>
      <c r="N1047">
        <v>0.41651276052337433</v>
      </c>
      <c r="O1047">
        <v>0.37709490139260166</v>
      </c>
      <c r="P1047">
        <v>0.90536218126608736</v>
      </c>
      <c r="Q1047">
        <v>0.14971590097237164</v>
      </c>
      <c r="R1047">
        <v>0.16059386869464257</v>
      </c>
      <c r="S1047">
        <v>0.85028409902762836</v>
      </c>
      <c r="T1047">
        <v>0.83940613130535757</v>
      </c>
      <c r="U1047">
        <v>0.77097083676504874</v>
      </c>
      <c r="V1047">
        <v>0.8006611746946064</v>
      </c>
    </row>
    <row r="1048" spans="1:22" x14ac:dyDescent="0.25">
      <c r="A1048" t="str">
        <f t="shared" si="18"/>
        <v>MagyarországKiadói tev.</v>
      </c>
      <c r="B1048" t="s">
        <v>14</v>
      </c>
      <c r="C1048">
        <v>37</v>
      </c>
      <c r="D1048" s="267" t="s">
        <v>180</v>
      </c>
      <c r="E1048" s="3" t="s">
        <v>2289</v>
      </c>
      <c r="F1048" s="3" t="s">
        <v>2289</v>
      </c>
      <c r="G1048" s="3" t="s">
        <v>136</v>
      </c>
      <c r="H1048">
        <v>662.60636613657471</v>
      </c>
      <c r="I1048">
        <v>1072.4524255360598</v>
      </c>
      <c r="J1048">
        <v>1.618536253717503</v>
      </c>
      <c r="K1048">
        <v>189.32117999999991</v>
      </c>
      <c r="L1048">
        <v>530.35969368000008</v>
      </c>
      <c r="M1048">
        <v>2.8013753858918498</v>
      </c>
      <c r="N1048">
        <v>0.2857219454498533</v>
      </c>
      <c r="O1048">
        <v>0.49452980948306641</v>
      </c>
      <c r="P1048">
        <v>1.730807931831966</v>
      </c>
      <c r="Q1048">
        <v>0.39150918031646403</v>
      </c>
      <c r="R1048">
        <v>0.38833231368866888</v>
      </c>
      <c r="S1048">
        <v>0.60849081968353591</v>
      </c>
      <c r="T1048">
        <v>0.61166768631133106</v>
      </c>
      <c r="U1048">
        <v>0.25754124895196212</v>
      </c>
      <c r="V1048">
        <v>0.25352866164306426</v>
      </c>
    </row>
    <row r="1049" spans="1:22" x14ac:dyDescent="0.25">
      <c r="A1049" t="str">
        <f t="shared" si="18"/>
        <v>MagyarországMűsorszolgáltatás</v>
      </c>
      <c r="B1049" t="s">
        <v>14</v>
      </c>
      <c r="C1049">
        <v>38</v>
      </c>
      <c r="D1049" s="267" t="s">
        <v>181</v>
      </c>
      <c r="E1049" s="3" t="s">
        <v>2289</v>
      </c>
      <c r="F1049" s="3" t="s">
        <v>2289</v>
      </c>
      <c r="G1049" s="3" t="s">
        <v>136</v>
      </c>
      <c r="H1049">
        <v>549.40145303519068</v>
      </c>
      <c r="I1049">
        <v>1828.6600561632154</v>
      </c>
      <c r="J1049">
        <v>3.3284587182300092</v>
      </c>
      <c r="K1049">
        <v>203.47846199999989</v>
      </c>
      <c r="L1049">
        <v>848.79690408000022</v>
      </c>
      <c r="M1049">
        <v>4.1714336531598155</v>
      </c>
      <c r="N1049">
        <v>0.37036389488210281</v>
      </c>
      <c r="O1049">
        <v>0.46416330975200215</v>
      </c>
      <c r="P1049">
        <v>1.2532628481503532</v>
      </c>
      <c r="Q1049">
        <v>0.42580806185596026</v>
      </c>
      <c r="R1049">
        <v>0.57936746221817348</v>
      </c>
      <c r="S1049">
        <v>0.57419193814403968</v>
      </c>
      <c r="T1049">
        <v>0.42063253778182641</v>
      </c>
      <c r="U1049">
        <v>9.2928138962727641E-2</v>
      </c>
      <c r="V1049">
        <v>0.16822305245166896</v>
      </c>
    </row>
    <row r="1050" spans="1:22" x14ac:dyDescent="0.25">
      <c r="A1050" t="str">
        <f t="shared" si="18"/>
        <v>MagyarországTávközlés</v>
      </c>
      <c r="B1050" t="s">
        <v>14</v>
      </c>
      <c r="C1050">
        <v>39</v>
      </c>
      <c r="D1050" s="267" t="s">
        <v>142</v>
      </c>
      <c r="E1050" s="3" t="s">
        <v>2289</v>
      </c>
      <c r="F1050" s="3" t="s">
        <v>2289</v>
      </c>
      <c r="G1050" s="3" t="s">
        <v>136</v>
      </c>
      <c r="H1050">
        <v>2001.2469150851916</v>
      </c>
      <c r="I1050">
        <v>3277.7754762329973</v>
      </c>
      <c r="J1050">
        <v>1.6378665978323144</v>
      </c>
      <c r="K1050">
        <v>1191.6097799999995</v>
      </c>
      <c r="L1050">
        <v>1901.7416510400001</v>
      </c>
      <c r="M1050">
        <v>1.5959433053998606</v>
      </c>
      <c r="N1050">
        <v>0.59543366239206597</v>
      </c>
      <c r="O1050">
        <v>0.58019277550565718</v>
      </c>
      <c r="P1050">
        <v>0.97440371976085327</v>
      </c>
      <c r="Q1050">
        <v>0.3670608398760894</v>
      </c>
      <c r="R1050">
        <v>0.30720979375696639</v>
      </c>
      <c r="S1050">
        <v>0.6329391601239106</v>
      </c>
      <c r="T1050">
        <v>0.69279020624303367</v>
      </c>
      <c r="U1050">
        <v>0.5337699589874052</v>
      </c>
      <c r="V1050">
        <v>0.57705075872713574</v>
      </c>
    </row>
    <row r="1051" spans="1:22" x14ac:dyDescent="0.25">
      <c r="A1051" t="str">
        <f t="shared" si="18"/>
        <v>MagyarországInfotech.</v>
      </c>
      <c r="B1051" t="s">
        <v>14</v>
      </c>
      <c r="C1051">
        <v>40</v>
      </c>
      <c r="D1051" s="267" t="s">
        <v>182</v>
      </c>
      <c r="E1051" s="3" t="s">
        <v>1</v>
      </c>
      <c r="F1051" s="3" t="s">
        <v>2289</v>
      </c>
      <c r="G1051" s="3" t="s">
        <v>0</v>
      </c>
      <c r="H1051">
        <v>827.51252683391874</v>
      </c>
      <c r="I1051">
        <v>4262.7211839138317</v>
      </c>
      <c r="J1051">
        <v>5.1512467131139363</v>
      </c>
      <c r="K1051">
        <v>456.08578800000009</v>
      </c>
      <c r="L1051">
        <v>2757.3139065599999</v>
      </c>
      <c r="M1051">
        <v>6.0456036541967393</v>
      </c>
      <c r="N1051">
        <v>0.55115272966923468</v>
      </c>
      <c r="O1051">
        <v>0.64684359769182997</v>
      </c>
      <c r="P1051">
        <v>1.1736195121087809</v>
      </c>
      <c r="Q1051">
        <v>0.65269209993218236</v>
      </c>
      <c r="R1051">
        <v>0.51212640154245803</v>
      </c>
      <c r="S1051">
        <v>0.34730790006781775</v>
      </c>
      <c r="T1051">
        <v>0.48787359845754191</v>
      </c>
      <c r="U1051">
        <v>2.3092482221277338E-2</v>
      </c>
      <c r="V1051">
        <v>1.7904436401278007E-2</v>
      </c>
    </row>
    <row r="1052" spans="1:22" x14ac:dyDescent="0.25">
      <c r="A1052" t="str">
        <f t="shared" si="18"/>
        <v>MagyarországPénzügyi tev.</v>
      </c>
      <c r="B1052" t="s">
        <v>14</v>
      </c>
      <c r="C1052">
        <v>41</v>
      </c>
      <c r="D1052" s="267" t="s">
        <v>183</v>
      </c>
      <c r="E1052" s="3" t="s">
        <v>1</v>
      </c>
      <c r="F1052" s="3" t="s">
        <v>1</v>
      </c>
      <c r="G1052" s="3" t="s">
        <v>136</v>
      </c>
      <c r="H1052">
        <v>1942.0204372370083</v>
      </c>
      <c r="I1052">
        <v>6181.0458701848383</v>
      </c>
      <c r="J1052">
        <v>3.1827913608256688</v>
      </c>
      <c r="K1052">
        <v>1039.1886179999997</v>
      </c>
      <c r="L1052">
        <v>3266.1587366399999</v>
      </c>
      <c r="M1052">
        <v>3.1429893284685697</v>
      </c>
      <c r="N1052">
        <v>0.53510694227219135</v>
      </c>
      <c r="O1052">
        <v>0.5284152237722074</v>
      </c>
      <c r="P1052">
        <v>0.98749461468100319</v>
      </c>
      <c r="Q1052">
        <v>0.62310483828665408</v>
      </c>
      <c r="R1052">
        <v>0.64530208737679784</v>
      </c>
      <c r="S1052">
        <v>0.37689516171334614</v>
      </c>
      <c r="T1052">
        <v>0.35469791262320227</v>
      </c>
      <c r="U1052">
        <v>0.29271916041850143</v>
      </c>
      <c r="V1052">
        <v>0.32235166393229031</v>
      </c>
    </row>
    <row r="1053" spans="1:22" x14ac:dyDescent="0.25">
      <c r="A1053" t="str">
        <f t="shared" si="18"/>
        <v>MagyarországBiztosítás</v>
      </c>
      <c r="B1053" t="s">
        <v>14</v>
      </c>
      <c r="C1053">
        <v>42</v>
      </c>
      <c r="D1053" s="267" t="s">
        <v>184</v>
      </c>
      <c r="E1053" s="3" t="s">
        <v>2289</v>
      </c>
      <c r="F1053" s="3" t="s">
        <v>2289</v>
      </c>
      <c r="G1053" s="3" t="s">
        <v>136</v>
      </c>
      <c r="H1053">
        <v>651.61211907229813</v>
      </c>
      <c r="I1053">
        <v>1408.0929025077412</v>
      </c>
      <c r="J1053">
        <v>2.1609372528436808</v>
      </c>
      <c r="K1053">
        <v>262.12853399999995</v>
      </c>
      <c r="L1053">
        <v>353.73106272000001</v>
      </c>
      <c r="M1053">
        <v>1.3494565331067701</v>
      </c>
      <c r="N1053">
        <v>0.40227694717095352</v>
      </c>
      <c r="O1053">
        <v>0.2512128724532473</v>
      </c>
      <c r="P1053">
        <v>0.62447742586276189</v>
      </c>
      <c r="Q1053">
        <v>0.40513900521447238</v>
      </c>
      <c r="R1053">
        <v>0.47505649007674244</v>
      </c>
      <c r="S1053">
        <v>0.59486099478552756</v>
      </c>
      <c r="T1053">
        <v>0.52494350992325756</v>
      </c>
      <c r="U1053">
        <v>0.57735304064426052</v>
      </c>
      <c r="V1053">
        <v>0.50085123014411936</v>
      </c>
    </row>
    <row r="1054" spans="1:22" x14ac:dyDescent="0.25">
      <c r="A1054" t="str">
        <f t="shared" si="18"/>
        <v>MagyarországEgyéb pénzügy</v>
      </c>
      <c r="B1054" t="s">
        <v>14</v>
      </c>
      <c r="C1054">
        <v>43</v>
      </c>
      <c r="D1054" s="267" t="s">
        <v>185</v>
      </c>
      <c r="E1054" s="3" t="s">
        <v>1</v>
      </c>
      <c r="F1054" s="3" t="s">
        <v>1</v>
      </c>
      <c r="G1054" s="3" t="s">
        <v>136</v>
      </c>
      <c r="H1054">
        <v>321.78196166426721</v>
      </c>
      <c r="I1054">
        <v>1003.8029881830765</v>
      </c>
      <c r="J1054">
        <v>3.1195129241905715</v>
      </c>
      <c r="K1054">
        <v>179.65765200000004</v>
      </c>
      <c r="L1054">
        <v>676.89766655999995</v>
      </c>
      <c r="M1054">
        <v>3.7677085224290909</v>
      </c>
      <c r="N1054">
        <v>0.55832107887839511</v>
      </c>
      <c r="O1054">
        <v>0.6743331854243747</v>
      </c>
      <c r="P1054">
        <v>1.2077874379721343</v>
      </c>
      <c r="Q1054">
        <v>0.90162472810936478</v>
      </c>
      <c r="R1054">
        <v>0.86445105309968773</v>
      </c>
      <c r="S1054">
        <v>9.8375271890635274E-2</v>
      </c>
      <c r="T1054">
        <v>0.1355489469003123</v>
      </c>
      <c r="U1054">
        <v>8.0492826529687561E-2</v>
      </c>
      <c r="V1054">
        <v>0.12490043481957418</v>
      </c>
    </row>
    <row r="1055" spans="1:22" x14ac:dyDescent="0.25">
      <c r="A1055" t="str">
        <f t="shared" si="18"/>
        <v>MagyarországIngatlanügyletek</v>
      </c>
      <c r="B1055" t="s">
        <v>14</v>
      </c>
      <c r="C1055">
        <v>44</v>
      </c>
      <c r="D1055" s="267" t="s">
        <v>143</v>
      </c>
      <c r="E1055" s="3" t="s">
        <v>2289</v>
      </c>
      <c r="F1055" s="3" t="s">
        <v>2289</v>
      </c>
      <c r="G1055" s="3" t="s">
        <v>136</v>
      </c>
      <c r="H1055">
        <v>4873.6309626703451</v>
      </c>
      <c r="I1055">
        <v>13106.609432371166</v>
      </c>
      <c r="J1055">
        <v>2.6892904967079887</v>
      </c>
      <c r="K1055">
        <v>3496.9411620000001</v>
      </c>
      <c r="L1055">
        <v>9233.4773704799973</v>
      </c>
      <c r="M1055">
        <v>2.6404440174221029</v>
      </c>
      <c r="N1055">
        <v>0.7175227646050506</v>
      </c>
      <c r="O1055">
        <v>0.70449015957359873</v>
      </c>
      <c r="P1055">
        <v>0.98183666682878634</v>
      </c>
      <c r="Q1055">
        <v>0.37060381930175529</v>
      </c>
      <c r="R1055">
        <v>0.35233659310649551</v>
      </c>
      <c r="S1055">
        <v>0.62939618069824466</v>
      </c>
      <c r="T1055">
        <v>0.64766340689350466</v>
      </c>
      <c r="U1055">
        <v>0.56386974035638882</v>
      </c>
      <c r="V1055">
        <v>0.59666080623374473</v>
      </c>
    </row>
    <row r="1056" spans="1:22" x14ac:dyDescent="0.25">
      <c r="A1056" t="str">
        <f t="shared" si="18"/>
        <v>MagyarországJogi tev.</v>
      </c>
      <c r="B1056" t="s">
        <v>14</v>
      </c>
      <c r="C1056">
        <v>45</v>
      </c>
      <c r="D1056" s="267" t="s">
        <v>186</v>
      </c>
      <c r="E1056" s="3" t="s">
        <v>1</v>
      </c>
      <c r="F1056" s="3" t="s">
        <v>1</v>
      </c>
      <c r="G1056" s="3" t="s">
        <v>136</v>
      </c>
      <c r="H1056">
        <v>1252.8073874984311</v>
      </c>
      <c r="I1056">
        <v>4578.9315236157163</v>
      </c>
      <c r="J1056">
        <v>3.6549365603269566</v>
      </c>
      <c r="K1056">
        <v>703.6478699999999</v>
      </c>
      <c r="L1056">
        <v>2905.0062304800003</v>
      </c>
      <c r="M1056">
        <v>4.1284943141801893</v>
      </c>
      <c r="N1056">
        <v>0.56165686523051495</v>
      </c>
      <c r="O1056">
        <v>0.63442884338791894</v>
      </c>
      <c r="P1056">
        <v>1.1295666138212999</v>
      </c>
      <c r="Q1056">
        <v>0.7748961580787993</v>
      </c>
      <c r="R1056">
        <v>0.71431104629040043</v>
      </c>
      <c r="S1056">
        <v>0.22510384192120075</v>
      </c>
      <c r="T1056">
        <v>0.28568895370959968</v>
      </c>
      <c r="U1056">
        <v>2.7707144335556853E-2</v>
      </c>
      <c r="V1056">
        <v>3.1965193336602735E-2</v>
      </c>
    </row>
    <row r="1057" spans="1:22" x14ac:dyDescent="0.25">
      <c r="A1057" t="str">
        <f t="shared" si="18"/>
        <v>MagyarországMérnöki tev.</v>
      </c>
      <c r="B1057" t="s">
        <v>14</v>
      </c>
      <c r="C1057">
        <v>46</v>
      </c>
      <c r="D1057" s="267" t="s">
        <v>187</v>
      </c>
      <c r="E1057" s="3" t="s">
        <v>1</v>
      </c>
      <c r="F1057" s="3" t="s">
        <v>1</v>
      </c>
      <c r="G1057" s="3" t="s">
        <v>136</v>
      </c>
      <c r="H1057">
        <v>751.23255754043817</v>
      </c>
      <c r="I1057">
        <v>2338.8616567550653</v>
      </c>
      <c r="J1057">
        <v>3.1133656725589485</v>
      </c>
      <c r="K1057">
        <v>429.10903200000007</v>
      </c>
      <c r="L1057">
        <v>1383.1968264000002</v>
      </c>
      <c r="M1057">
        <v>3.2234157830544103</v>
      </c>
      <c r="N1057">
        <v>0.5712066492497585</v>
      </c>
      <c r="O1057">
        <v>0.59139745286134038</v>
      </c>
      <c r="P1057">
        <v>1.0353476340622105</v>
      </c>
      <c r="Q1057">
        <v>0.76242645852386737</v>
      </c>
      <c r="R1057">
        <v>0.65079449788375299</v>
      </c>
      <c r="S1057">
        <v>0.23757354147613258</v>
      </c>
      <c r="T1057">
        <v>0.3492055021162469</v>
      </c>
      <c r="U1057">
        <v>2.5702114249187627E-2</v>
      </c>
      <c r="V1057">
        <v>2.3304638508000453E-2</v>
      </c>
    </row>
    <row r="1058" spans="1:22" x14ac:dyDescent="0.25">
      <c r="A1058" t="str">
        <f t="shared" si="18"/>
        <v>MagyarországK+F</v>
      </c>
      <c r="B1058" t="s">
        <v>14</v>
      </c>
      <c r="C1058">
        <v>47</v>
      </c>
      <c r="D1058" s="267" t="s">
        <v>188</v>
      </c>
      <c r="E1058" s="3" t="s">
        <v>1</v>
      </c>
      <c r="F1058" s="3" t="s">
        <v>2289</v>
      </c>
      <c r="G1058" s="3" t="s">
        <v>0</v>
      </c>
      <c r="H1058">
        <v>402.93638252880123</v>
      </c>
      <c r="I1058">
        <v>1824.7877790106497</v>
      </c>
      <c r="J1058">
        <v>4.5287242803898877</v>
      </c>
      <c r="K1058">
        <v>269.16625800000003</v>
      </c>
      <c r="L1058">
        <v>1089.5049395999997</v>
      </c>
      <c r="M1058">
        <v>4.0477025155210935</v>
      </c>
      <c r="N1058">
        <v>0.6680117995568704</v>
      </c>
      <c r="O1058">
        <v>0.59705843722314911</v>
      </c>
      <c r="P1058">
        <v>0.89378426791145216</v>
      </c>
      <c r="Q1058">
        <v>0.60600398098934916</v>
      </c>
      <c r="R1058">
        <v>0.21734086105048045</v>
      </c>
      <c r="S1058">
        <v>0.39399601901065084</v>
      </c>
      <c r="T1058">
        <v>0.78265913894951955</v>
      </c>
      <c r="U1058">
        <v>0.21152416195497789</v>
      </c>
      <c r="V1058">
        <v>0.10752142199532329</v>
      </c>
    </row>
    <row r="1059" spans="1:22" x14ac:dyDescent="0.25">
      <c r="A1059" t="str">
        <f t="shared" si="18"/>
        <v>MagyarországMarketing</v>
      </c>
      <c r="B1059" t="s">
        <v>14</v>
      </c>
      <c r="C1059">
        <v>48</v>
      </c>
      <c r="D1059" s="267" t="s">
        <v>13</v>
      </c>
      <c r="E1059" s="3" t="s">
        <v>1</v>
      </c>
      <c r="F1059" s="3" t="s">
        <v>1</v>
      </c>
      <c r="G1059" s="3" t="s">
        <v>136</v>
      </c>
      <c r="H1059">
        <v>318.67227140657235</v>
      </c>
      <c r="I1059">
        <v>928.29205977259221</v>
      </c>
      <c r="J1059">
        <v>2.9129991626671758</v>
      </c>
      <c r="K1059">
        <v>129.31550999999999</v>
      </c>
      <c r="L1059">
        <v>483.61278384000002</v>
      </c>
      <c r="M1059">
        <v>3.7397894795450295</v>
      </c>
      <c r="N1059">
        <v>0.40579467246780032</v>
      </c>
      <c r="O1059">
        <v>0.52097050572475301</v>
      </c>
      <c r="P1059">
        <v>1.2838278594357146</v>
      </c>
      <c r="Q1059">
        <v>0.72074259711554134</v>
      </c>
      <c r="R1059">
        <v>0.74576208953021406</v>
      </c>
      <c r="S1059">
        <v>0.27925740288445866</v>
      </c>
      <c r="T1059">
        <v>0.25423791046978594</v>
      </c>
      <c r="U1059">
        <v>1.0139976692577726E-2</v>
      </c>
      <c r="V1059">
        <v>1.1271893230140847E-2</v>
      </c>
    </row>
    <row r="1060" spans="1:22" x14ac:dyDescent="0.25">
      <c r="A1060" t="str">
        <f t="shared" si="18"/>
        <v>MagyarországEgyéb tudományos</v>
      </c>
      <c r="B1060" t="s">
        <v>14</v>
      </c>
      <c r="C1060">
        <v>49</v>
      </c>
      <c r="D1060" s="267" t="s">
        <v>189</v>
      </c>
      <c r="E1060" s="3" t="s">
        <v>1</v>
      </c>
      <c r="F1060" s="3" t="s">
        <v>1</v>
      </c>
      <c r="G1060" s="3" t="s">
        <v>136</v>
      </c>
      <c r="H1060">
        <v>393.03802758952213</v>
      </c>
      <c r="I1060">
        <v>1292.1409220225651</v>
      </c>
      <c r="J1060">
        <v>3.2875722737242126</v>
      </c>
      <c r="K1060">
        <v>239.51744400000001</v>
      </c>
      <c r="L1060">
        <v>817.16854704000025</v>
      </c>
      <c r="M1060">
        <v>3.4117287383878403</v>
      </c>
      <c r="N1060">
        <v>0.60940017806659996</v>
      </c>
      <c r="O1060">
        <v>0.6324144163477935</v>
      </c>
      <c r="P1060">
        <v>1.0377653947430885</v>
      </c>
      <c r="Q1060">
        <v>0.72522744787056626</v>
      </c>
      <c r="R1060">
        <v>0.68818448185840164</v>
      </c>
      <c r="S1060">
        <v>0.27477255212943391</v>
      </c>
      <c r="T1060">
        <v>0.3118155181415983</v>
      </c>
      <c r="U1060">
        <v>5.374421466237618E-2</v>
      </c>
      <c r="V1060">
        <v>2.6345733163399474E-2</v>
      </c>
    </row>
    <row r="1061" spans="1:22" x14ac:dyDescent="0.25">
      <c r="A1061" t="str">
        <f t="shared" si="18"/>
        <v>MagyarországAminisztratív</v>
      </c>
      <c r="B1061" t="s">
        <v>14</v>
      </c>
      <c r="C1061">
        <v>50</v>
      </c>
      <c r="D1061" s="267" t="s">
        <v>190</v>
      </c>
      <c r="E1061" s="3" t="s">
        <v>1</v>
      </c>
      <c r="F1061" s="3" t="s">
        <v>1</v>
      </c>
      <c r="G1061" s="3" t="s">
        <v>136</v>
      </c>
      <c r="H1061">
        <v>1836.778361948466</v>
      </c>
      <c r="I1061">
        <v>6849.9276667352715</v>
      </c>
      <c r="J1061">
        <v>3.7293163991048028</v>
      </c>
      <c r="K1061">
        <v>1054.363488</v>
      </c>
      <c r="L1061">
        <v>3864.7672819200006</v>
      </c>
      <c r="M1061">
        <v>3.6654980240742181</v>
      </c>
      <c r="N1061">
        <v>0.57402869602706152</v>
      </c>
      <c r="O1061">
        <v>0.5642055609854314</v>
      </c>
      <c r="P1061">
        <v>0.98288737983028107</v>
      </c>
      <c r="Q1061">
        <v>0.81934738437728283</v>
      </c>
      <c r="R1061">
        <v>0.6905925411870304</v>
      </c>
      <c r="S1061">
        <v>0.18065261562271709</v>
      </c>
      <c r="T1061">
        <v>0.30940745881296955</v>
      </c>
      <c r="U1061">
        <v>6.2362342735340491E-2</v>
      </c>
      <c r="V1061">
        <v>6.4410439527972846E-2</v>
      </c>
    </row>
    <row r="1062" spans="1:22" x14ac:dyDescent="0.25">
      <c r="A1062" t="str">
        <f t="shared" si="18"/>
        <v>MagyarországKözigazgatás és védelem</v>
      </c>
      <c r="B1062" t="s">
        <v>14</v>
      </c>
      <c r="C1062">
        <v>51</v>
      </c>
      <c r="D1062" s="267" t="s">
        <v>201</v>
      </c>
      <c r="E1062" s="3" t="s">
        <v>135</v>
      </c>
      <c r="F1062" s="3" t="s">
        <v>135</v>
      </c>
      <c r="G1062" s="3" t="s">
        <v>136</v>
      </c>
      <c r="H1062">
        <v>4742.2624912775345</v>
      </c>
      <c r="I1062">
        <v>14361.634462452676</v>
      </c>
      <c r="J1062">
        <v>3.028435159139355</v>
      </c>
      <c r="K1062">
        <v>3474.4830660000002</v>
      </c>
      <c r="L1062">
        <v>9773.2786219200007</v>
      </c>
      <c r="M1062">
        <v>2.8128727169683665</v>
      </c>
      <c r="N1062">
        <v>0.73266359093167721</v>
      </c>
      <c r="O1062">
        <v>0.68051297695059998</v>
      </c>
      <c r="P1062">
        <v>0.92882051923071418</v>
      </c>
      <c r="Q1062">
        <v>0.11183761992739123</v>
      </c>
      <c r="R1062">
        <v>0.11804057781912422</v>
      </c>
      <c r="S1062">
        <v>0.88816238007260861</v>
      </c>
      <c r="T1062">
        <v>0.88195942218087564</v>
      </c>
      <c r="U1062">
        <v>0.8463077022191543</v>
      </c>
      <c r="V1062">
        <v>0.86196125870361739</v>
      </c>
    </row>
    <row r="1063" spans="1:22" x14ac:dyDescent="0.25">
      <c r="A1063" t="str">
        <f t="shared" si="18"/>
        <v>MagyarországOktatás</v>
      </c>
      <c r="B1063" t="s">
        <v>14</v>
      </c>
      <c r="C1063">
        <v>52</v>
      </c>
      <c r="D1063" s="267" t="s">
        <v>144</v>
      </c>
      <c r="E1063" s="3" t="s">
        <v>135</v>
      </c>
      <c r="F1063" s="3" t="s">
        <v>135</v>
      </c>
      <c r="G1063" s="3" t="s">
        <v>136</v>
      </c>
      <c r="H1063">
        <v>2468.5902073504158</v>
      </c>
      <c r="I1063">
        <v>7072.0153408204451</v>
      </c>
      <c r="J1063">
        <v>2.8647992363264585</v>
      </c>
      <c r="K1063">
        <v>1908.8065139999997</v>
      </c>
      <c r="L1063">
        <v>5430.8296807199995</v>
      </c>
      <c r="M1063">
        <v>2.8451441468205303</v>
      </c>
      <c r="N1063">
        <v>0.77323749738469449</v>
      </c>
      <c r="O1063">
        <v>0.76793239536298197</v>
      </c>
      <c r="P1063">
        <v>0.99313910404027761</v>
      </c>
      <c r="Q1063">
        <v>7.8294741261775616E-2</v>
      </c>
      <c r="R1063">
        <v>0.10530546208475368</v>
      </c>
      <c r="S1063">
        <v>0.92170525873822451</v>
      </c>
      <c r="T1063">
        <v>0.89469453791524622</v>
      </c>
      <c r="U1063">
        <v>0.91795850965885384</v>
      </c>
      <c r="V1063">
        <v>0.88822198802602093</v>
      </c>
    </row>
    <row r="1064" spans="1:22" x14ac:dyDescent="0.25">
      <c r="A1064" t="str">
        <f t="shared" si="18"/>
        <v>MagyarországEgészségügy</v>
      </c>
      <c r="B1064" t="s">
        <v>14</v>
      </c>
      <c r="C1064">
        <v>53</v>
      </c>
      <c r="D1064" s="267" t="s">
        <v>191</v>
      </c>
      <c r="E1064" s="3" t="s">
        <v>135</v>
      </c>
      <c r="F1064" s="3" t="s">
        <v>135</v>
      </c>
      <c r="G1064" s="3" t="s">
        <v>136</v>
      </c>
      <c r="H1064">
        <v>2725.3532980604518</v>
      </c>
      <c r="I1064">
        <v>8170.8239969295628</v>
      </c>
      <c r="J1064">
        <v>2.9980788188982621</v>
      </c>
      <c r="K1064">
        <v>1663.7421480000005</v>
      </c>
      <c r="L1064">
        <v>5083.3183303199985</v>
      </c>
      <c r="M1064">
        <v>3.0553522590208475</v>
      </c>
      <c r="N1064">
        <v>0.61046842961022096</v>
      </c>
      <c r="O1064">
        <v>0.6221304402383665</v>
      </c>
      <c r="P1064">
        <v>1.0191033803919911</v>
      </c>
      <c r="Q1064">
        <v>7.3732912769066794E-2</v>
      </c>
      <c r="R1064">
        <v>7.1235173110661215E-2</v>
      </c>
      <c r="S1064">
        <v>0.92626708723093332</v>
      </c>
      <c r="T1064">
        <v>0.92876482688933881</v>
      </c>
      <c r="U1064">
        <v>0.9220377122604777</v>
      </c>
      <c r="V1064">
        <v>0.92304230954990263</v>
      </c>
    </row>
    <row r="1065" spans="1:22" x14ac:dyDescent="0.25">
      <c r="A1065" t="str">
        <f t="shared" si="18"/>
        <v>MagyarországEgyéb szolgáltatás</v>
      </c>
      <c r="B1065" t="s">
        <v>14</v>
      </c>
      <c r="C1065">
        <v>54</v>
      </c>
      <c r="D1065" s="267" t="s">
        <v>192</v>
      </c>
      <c r="E1065" s="3" t="s">
        <v>135</v>
      </c>
      <c r="F1065" s="3" t="s">
        <v>135</v>
      </c>
      <c r="G1065" s="3" t="s">
        <v>136</v>
      </c>
      <c r="H1065">
        <v>2317.5139621802914</v>
      </c>
      <c r="I1065">
        <v>6449.1783440357094</v>
      </c>
      <c r="J1065">
        <v>2.7828002114681518</v>
      </c>
      <c r="K1065">
        <v>1238.7319320000001</v>
      </c>
      <c r="L1065">
        <v>3438.7643680800002</v>
      </c>
      <c r="M1065">
        <v>2.776035943892984</v>
      </c>
      <c r="N1065">
        <v>0.53450894027607709</v>
      </c>
      <c r="O1065">
        <v>0.53320968728678708</v>
      </c>
      <c r="P1065">
        <v>0.99756925863837009</v>
      </c>
      <c r="Q1065">
        <v>0.18538480357587026</v>
      </c>
      <c r="R1065">
        <v>0.16854142268962402</v>
      </c>
      <c r="S1065">
        <v>0.81461519642412983</v>
      </c>
      <c r="T1065">
        <v>0.83145857731037598</v>
      </c>
      <c r="U1065">
        <v>0.77567266403917012</v>
      </c>
      <c r="V1065">
        <v>0.79685514240059308</v>
      </c>
    </row>
    <row r="1066" spans="1:22" x14ac:dyDescent="0.25">
      <c r="A1066" t="str">
        <f t="shared" si="18"/>
        <v>MagyarországHáztartási</v>
      </c>
      <c r="B1066" t="s">
        <v>14</v>
      </c>
      <c r="C1066">
        <v>55</v>
      </c>
      <c r="D1066" s="267" t="s">
        <v>193</v>
      </c>
      <c r="E1066" s="3" t="s">
        <v>135</v>
      </c>
      <c r="F1066" s="3" t="s">
        <v>135</v>
      </c>
      <c r="G1066" s="3" t="s">
        <v>136</v>
      </c>
      <c r="H1066">
        <v>8.101566</v>
      </c>
      <c r="I1066">
        <v>16.48396056</v>
      </c>
      <c r="J1066">
        <v>2.0346634909843355</v>
      </c>
      <c r="K1066">
        <v>8.101566</v>
      </c>
      <c r="L1066">
        <v>16.48396056</v>
      </c>
      <c r="M1066">
        <v>2.0346634909843355</v>
      </c>
      <c r="N1066">
        <v>1</v>
      </c>
      <c r="O1066">
        <v>1</v>
      </c>
      <c r="P1066">
        <v>1</v>
      </c>
      <c r="Q1066">
        <v>7.1596685734288176E-3</v>
      </c>
      <c r="R1066">
        <v>5.4351801627702491E-3</v>
      </c>
      <c r="S1066">
        <v>0.99284033142657124</v>
      </c>
      <c r="T1066">
        <v>0.99456481983722977</v>
      </c>
      <c r="U1066">
        <v>0.99270393613477204</v>
      </c>
      <c r="V1066">
        <v>0.99417984064691411</v>
      </c>
    </row>
    <row r="1067" spans="1:22" x14ac:dyDescent="0.25">
      <c r="A1067" t="str">
        <f t="shared" si="18"/>
        <v>MagyarországTerületen kívüli</v>
      </c>
      <c r="B1067" t="s">
        <v>14</v>
      </c>
      <c r="C1067">
        <v>56</v>
      </c>
      <c r="D1067" s="267" t="s">
        <v>194</v>
      </c>
      <c r="E1067" s="3">
        <v>0</v>
      </c>
      <c r="F1067" s="3">
        <v>0</v>
      </c>
      <c r="G1067" s="3" t="s">
        <v>136</v>
      </c>
      <c r="H1067">
        <v>1</v>
      </c>
      <c r="I1067">
        <v>1</v>
      </c>
      <c r="J1067">
        <v>1</v>
      </c>
      <c r="K1067">
        <v>1</v>
      </c>
      <c r="L1067">
        <v>1</v>
      </c>
      <c r="M1067">
        <v>1</v>
      </c>
      <c r="N1067">
        <v>1</v>
      </c>
      <c r="O1067">
        <v>1</v>
      </c>
      <c r="P1067">
        <v>1</v>
      </c>
      <c r="Q1067" t="e">
        <v>#DIV/0!</v>
      </c>
      <c r="R1067" t="e">
        <v>#DIV/0!</v>
      </c>
      <c r="S1067" t="e">
        <v>#DIV/0!</v>
      </c>
      <c r="T1067" t="e">
        <v>#DIV/0!</v>
      </c>
      <c r="U1067" t="e">
        <v>#DIV/0!</v>
      </c>
      <c r="V1067" t="e">
        <v>#DIV/0!</v>
      </c>
    </row>
    <row r="1068" spans="1:22" x14ac:dyDescent="0.25">
      <c r="A1068" t="str">
        <f>CONCATENATE(B1068,D1068)</f>
        <v>HorvátországNövényterm.</v>
      </c>
      <c r="B1068" t="s">
        <v>90</v>
      </c>
      <c r="C1068">
        <v>1</v>
      </c>
      <c r="D1068" s="267" t="s">
        <v>147</v>
      </c>
      <c r="E1068" s="3" t="s">
        <v>2289</v>
      </c>
      <c r="F1068" s="3" t="s">
        <v>2289</v>
      </c>
      <c r="G1068" s="3" t="s">
        <v>136</v>
      </c>
      <c r="H1068">
        <v>2104.0531167874442</v>
      </c>
      <c r="I1068">
        <v>3515.8463533553563</v>
      </c>
      <c r="J1068">
        <v>1.6709874505086149</v>
      </c>
      <c r="K1068">
        <v>1003.5837599999994</v>
      </c>
      <c r="L1068">
        <v>1639.0300231349652</v>
      </c>
      <c r="M1068">
        <v>1.6331771083411775</v>
      </c>
      <c r="N1068">
        <v>0.47697643752088958</v>
      </c>
      <c r="O1068">
        <v>0.46618363216320674</v>
      </c>
      <c r="P1068">
        <v>0.9773724559356034</v>
      </c>
      <c r="Q1068">
        <v>0.49336700703804159</v>
      </c>
      <c r="R1068">
        <v>0.41383459979586285</v>
      </c>
      <c r="S1068">
        <v>0.50663299296195841</v>
      </c>
      <c r="T1068">
        <v>0.58616540020413732</v>
      </c>
      <c r="U1068">
        <v>0.36112950303294927</v>
      </c>
      <c r="V1068">
        <v>0.34652896247403808</v>
      </c>
    </row>
    <row r="1069" spans="1:22" x14ac:dyDescent="0.25">
      <c r="A1069" t="str">
        <f t="shared" ref="A1069:A1123" si="19">CONCATENATE(B1069,D1069)</f>
        <v>HorvátországErdőgazd.</v>
      </c>
      <c r="B1069" t="s">
        <v>90</v>
      </c>
      <c r="C1069">
        <v>2</v>
      </c>
      <c r="D1069" s="267" t="s">
        <v>148</v>
      </c>
      <c r="E1069" s="3" t="s">
        <v>2289</v>
      </c>
      <c r="F1069" s="3" t="s">
        <v>2289</v>
      </c>
      <c r="G1069" s="3" t="s">
        <v>136</v>
      </c>
      <c r="H1069">
        <v>227.57503566218401</v>
      </c>
      <c r="I1069">
        <v>425.69239790412485</v>
      </c>
      <c r="J1069">
        <v>1.8705584145706975</v>
      </c>
      <c r="K1069">
        <v>117.94371999999997</v>
      </c>
      <c r="L1069">
        <v>280.70451848165294</v>
      </c>
      <c r="M1069">
        <v>2.3799869843146628</v>
      </c>
      <c r="N1069">
        <v>0.51826299689161648</v>
      </c>
      <c r="O1069">
        <v>0.65940693294897335</v>
      </c>
      <c r="P1069">
        <v>1.27234036947244</v>
      </c>
      <c r="Q1069">
        <v>0.5199683507692866</v>
      </c>
      <c r="R1069">
        <v>0.37289889866132336</v>
      </c>
      <c r="S1069">
        <v>0.48003164923071334</v>
      </c>
      <c r="T1069">
        <v>0.62710110133867669</v>
      </c>
      <c r="U1069">
        <v>0.24281390751354323</v>
      </c>
      <c r="V1069">
        <v>0.21749899386943156</v>
      </c>
    </row>
    <row r="1070" spans="1:22" x14ac:dyDescent="0.25">
      <c r="A1070" t="str">
        <f t="shared" si="19"/>
        <v>HorvátországHalászat</v>
      </c>
      <c r="B1070" t="s">
        <v>90</v>
      </c>
      <c r="C1070">
        <v>3</v>
      </c>
      <c r="D1070" s="267" t="s">
        <v>149</v>
      </c>
      <c r="E1070" s="3" t="s">
        <v>135</v>
      </c>
      <c r="F1070" s="3" t="s">
        <v>2289</v>
      </c>
      <c r="G1070" s="3" t="s">
        <v>0</v>
      </c>
      <c r="H1070">
        <v>82.662200677040644</v>
      </c>
      <c r="I1070">
        <v>304.63935565371605</v>
      </c>
      <c r="J1070">
        <v>3.6853525935504083</v>
      </c>
      <c r="K1070">
        <v>39.991879999999981</v>
      </c>
      <c r="L1070">
        <v>165.47688558881319</v>
      </c>
      <c r="M1070">
        <v>4.1377621054277336</v>
      </c>
      <c r="N1070">
        <v>0.48379887871903332</v>
      </c>
      <c r="O1070">
        <v>0.54318945506473226</v>
      </c>
      <c r="P1070">
        <v>1.1227588135444813</v>
      </c>
      <c r="Q1070">
        <v>0.13826410669045053</v>
      </c>
      <c r="R1070">
        <v>9.8918671474658215E-2</v>
      </c>
      <c r="S1070">
        <v>0.86173589330954947</v>
      </c>
      <c r="T1070">
        <v>0.90108132852534195</v>
      </c>
      <c r="U1070">
        <v>0.67047634716829818</v>
      </c>
      <c r="V1070">
        <v>0.49845548916545351</v>
      </c>
    </row>
    <row r="1071" spans="1:22" x14ac:dyDescent="0.25">
      <c r="A1071" t="str">
        <f t="shared" si="19"/>
        <v>HorvátországBányászat</v>
      </c>
      <c r="B1071" t="s">
        <v>90</v>
      </c>
      <c r="C1071">
        <v>4</v>
      </c>
      <c r="D1071" s="267" t="s">
        <v>150</v>
      </c>
      <c r="E1071" s="3" t="s">
        <v>2289</v>
      </c>
      <c r="F1071" s="3" t="s">
        <v>2289</v>
      </c>
      <c r="G1071" s="3" t="s">
        <v>136</v>
      </c>
      <c r="H1071">
        <v>1888.4849757368816</v>
      </c>
      <c r="I1071">
        <v>4392.4967249265428</v>
      </c>
      <c r="J1071">
        <v>2.3259368125036857</v>
      </c>
      <c r="K1071">
        <v>543.53859999999975</v>
      </c>
      <c r="L1071">
        <v>1327.204454514251</v>
      </c>
      <c r="M1071">
        <v>2.4417850995573298</v>
      </c>
      <c r="N1071">
        <v>0.28781727521444139</v>
      </c>
      <c r="O1071">
        <v>0.3021526338272788</v>
      </c>
      <c r="P1071">
        <v>1.0498071514371634</v>
      </c>
      <c r="Q1071">
        <v>0.5299601063491719</v>
      </c>
      <c r="R1071">
        <v>0.58022700793121973</v>
      </c>
      <c r="S1071">
        <v>0.47003989365082799</v>
      </c>
      <c r="T1071">
        <v>0.41977299206878022</v>
      </c>
      <c r="U1071">
        <v>0.18488721002298061</v>
      </c>
      <c r="V1071">
        <v>0.10386501686342105</v>
      </c>
    </row>
    <row r="1072" spans="1:22" x14ac:dyDescent="0.25">
      <c r="A1072" t="str">
        <f t="shared" si="19"/>
        <v>HorvátországÉlelmiszergy.</v>
      </c>
      <c r="B1072" t="s">
        <v>90</v>
      </c>
      <c r="C1072">
        <v>5</v>
      </c>
      <c r="D1072" s="267" t="s">
        <v>151</v>
      </c>
      <c r="E1072" s="3" t="s">
        <v>135</v>
      </c>
      <c r="F1072" s="3" t="s">
        <v>135</v>
      </c>
      <c r="G1072" s="3" t="s">
        <v>136</v>
      </c>
      <c r="H1072">
        <v>2589.4049753429122</v>
      </c>
      <c r="I1072">
        <v>6445.3750781011895</v>
      </c>
      <c r="J1072">
        <v>2.4891336579159988</v>
      </c>
      <c r="K1072">
        <v>822.83523999999943</v>
      </c>
      <c r="L1072">
        <v>2065.9689546403729</v>
      </c>
      <c r="M1072">
        <v>2.5107929925805976</v>
      </c>
      <c r="N1072">
        <v>0.31777000810428746</v>
      </c>
      <c r="O1072">
        <v>0.32053510146519021</v>
      </c>
      <c r="P1072">
        <v>1.0087015554973182</v>
      </c>
      <c r="Q1072">
        <v>0.14060492726972837</v>
      </c>
      <c r="R1072">
        <v>0.1236305236116378</v>
      </c>
      <c r="S1072">
        <v>0.8593950727302716</v>
      </c>
      <c r="T1072">
        <v>0.87636947638836216</v>
      </c>
      <c r="U1072">
        <v>0.71610555564763945</v>
      </c>
      <c r="V1072">
        <v>0.60727132656490934</v>
      </c>
    </row>
    <row r="1073" spans="1:22" x14ac:dyDescent="0.25">
      <c r="A1073" t="str">
        <f t="shared" si="19"/>
        <v>HorvátországTextilgy.</v>
      </c>
      <c r="B1073" t="s">
        <v>90</v>
      </c>
      <c r="C1073">
        <v>6</v>
      </c>
      <c r="D1073" s="267" t="s">
        <v>152</v>
      </c>
      <c r="E1073" s="3" t="s">
        <v>2289</v>
      </c>
      <c r="F1073" s="3" t="s">
        <v>2289</v>
      </c>
      <c r="G1073" s="3" t="s">
        <v>136</v>
      </c>
      <c r="H1073">
        <v>629.98757671806152</v>
      </c>
      <c r="I1073">
        <v>1146.6387857039083</v>
      </c>
      <c r="J1073">
        <v>1.8200974560123173</v>
      </c>
      <c r="K1073">
        <v>311.06847999999985</v>
      </c>
      <c r="L1073">
        <v>458.54658682404533</v>
      </c>
      <c r="M1073">
        <v>1.4741017374182224</v>
      </c>
      <c r="N1073">
        <v>0.49376922894340247</v>
      </c>
      <c r="O1073">
        <v>0.39990500281442065</v>
      </c>
      <c r="P1073">
        <v>0.80990264150352542</v>
      </c>
      <c r="Q1073">
        <v>0.13208741942011226</v>
      </c>
      <c r="R1073">
        <v>0.13268881668420551</v>
      </c>
      <c r="S1073">
        <v>0.86791258057988763</v>
      </c>
      <c r="T1073">
        <v>0.86731118331579449</v>
      </c>
      <c r="U1073">
        <v>0.56111587670816754</v>
      </c>
      <c r="V1073">
        <v>0.51016820724969003</v>
      </c>
    </row>
    <row r="1074" spans="1:22" x14ac:dyDescent="0.25">
      <c r="A1074" t="str">
        <f t="shared" si="19"/>
        <v>HorvátországFafeldolg.</v>
      </c>
      <c r="B1074" t="s">
        <v>90</v>
      </c>
      <c r="C1074">
        <v>7</v>
      </c>
      <c r="D1074" s="267" t="s">
        <v>153</v>
      </c>
      <c r="E1074" s="3" t="s">
        <v>2289</v>
      </c>
      <c r="F1074" s="3" t="s">
        <v>2289</v>
      </c>
      <c r="G1074" s="3" t="s">
        <v>136</v>
      </c>
      <c r="H1074">
        <v>342.93268355064197</v>
      </c>
      <c r="I1074">
        <v>829.39441305356218</v>
      </c>
      <c r="J1074">
        <v>2.4185341696399809</v>
      </c>
      <c r="K1074">
        <v>118.49787999999994</v>
      </c>
      <c r="L1074">
        <v>242.58742376123675</v>
      </c>
      <c r="M1074">
        <v>2.0471878801649184</v>
      </c>
      <c r="N1074">
        <v>0.34554268427582224</v>
      </c>
      <c r="O1074">
        <v>0.29248741002258294</v>
      </c>
      <c r="P1074">
        <v>0.84645811742641597</v>
      </c>
      <c r="Q1074">
        <v>0.30912840099524408</v>
      </c>
      <c r="R1074">
        <v>0.26693462012069041</v>
      </c>
      <c r="S1074">
        <v>0.69087159900475592</v>
      </c>
      <c r="T1074">
        <v>0.73306537987930953</v>
      </c>
      <c r="U1074">
        <v>0.22188550912811361</v>
      </c>
      <c r="V1074">
        <v>0.13260469920986545</v>
      </c>
    </row>
    <row r="1075" spans="1:22" x14ac:dyDescent="0.25">
      <c r="A1075" t="str">
        <f t="shared" si="19"/>
        <v>HorvátországPapírgy.</v>
      </c>
      <c r="B1075" t="s">
        <v>90</v>
      </c>
      <c r="C1075">
        <v>8</v>
      </c>
      <c r="D1075" s="267" t="s">
        <v>154</v>
      </c>
      <c r="E1075" s="3" t="s">
        <v>2289</v>
      </c>
      <c r="F1075" s="3" t="s">
        <v>2289</v>
      </c>
      <c r="G1075" s="3" t="s">
        <v>136</v>
      </c>
      <c r="H1075">
        <v>268.02872252297317</v>
      </c>
      <c r="I1075">
        <v>483.42001593476596</v>
      </c>
      <c r="J1075">
        <v>1.8036127299503555</v>
      </c>
      <c r="K1075">
        <v>87.095479999999938</v>
      </c>
      <c r="L1075">
        <v>132.0910771171844</v>
      </c>
      <c r="M1075">
        <v>1.5166237916960157</v>
      </c>
      <c r="N1075">
        <v>0.32494830845054246</v>
      </c>
      <c r="O1075">
        <v>0.27324287940739533</v>
      </c>
      <c r="P1075">
        <v>0.84088106416157338</v>
      </c>
      <c r="Q1075">
        <v>0.56476541184387541</v>
      </c>
      <c r="R1075">
        <v>0.573829555482822</v>
      </c>
      <c r="S1075">
        <v>0.43523458815612465</v>
      </c>
      <c r="T1075">
        <v>0.42617044451717789</v>
      </c>
      <c r="U1075">
        <v>0.23315454601678617</v>
      </c>
      <c r="V1075">
        <v>0.22434047317579159</v>
      </c>
    </row>
    <row r="1076" spans="1:22" x14ac:dyDescent="0.25">
      <c r="A1076" t="str">
        <f t="shared" si="19"/>
        <v>HorvátországNyomdai tev.</v>
      </c>
      <c r="B1076" t="s">
        <v>90</v>
      </c>
      <c r="C1076">
        <v>9</v>
      </c>
      <c r="D1076" s="267" t="s">
        <v>155</v>
      </c>
      <c r="E1076" s="3" t="s">
        <v>2289</v>
      </c>
      <c r="F1076" s="3" t="s">
        <v>2289</v>
      </c>
      <c r="G1076" s="3" t="s">
        <v>136</v>
      </c>
      <c r="H1076">
        <v>222.31052173657326</v>
      </c>
      <c r="I1076">
        <v>628.95856322912368</v>
      </c>
      <c r="J1076">
        <v>2.8291893623209061</v>
      </c>
      <c r="K1076">
        <v>89.035039999999967</v>
      </c>
      <c r="L1076">
        <v>222.19921771767767</v>
      </c>
      <c r="M1076">
        <v>2.4956378715354961</v>
      </c>
      <c r="N1076">
        <v>0.40049854277928415</v>
      </c>
      <c r="O1076">
        <v>0.3532811709834891</v>
      </c>
      <c r="P1076">
        <v>0.88210351161797695</v>
      </c>
      <c r="Q1076">
        <v>0.39956275976822875</v>
      </c>
      <c r="R1076">
        <v>0.32391284476032406</v>
      </c>
      <c r="S1076">
        <v>0.60043724023177136</v>
      </c>
      <c r="T1076">
        <v>0.67608715523967589</v>
      </c>
      <c r="U1076">
        <v>0.42534259396395591</v>
      </c>
      <c r="V1076">
        <v>0.40079038329355121</v>
      </c>
    </row>
    <row r="1077" spans="1:22" x14ac:dyDescent="0.25">
      <c r="A1077" t="str">
        <f t="shared" si="19"/>
        <v>HorvátországKokszgy.</v>
      </c>
      <c r="B1077" t="s">
        <v>90</v>
      </c>
      <c r="C1077">
        <v>10</v>
      </c>
      <c r="D1077" s="267" t="s">
        <v>156</v>
      </c>
      <c r="E1077" s="3" t="s">
        <v>1</v>
      </c>
      <c r="F1077" s="3" t="s">
        <v>1</v>
      </c>
      <c r="G1077" s="3" t="s">
        <v>136</v>
      </c>
      <c r="H1077">
        <v>54.307680718643681</v>
      </c>
      <c r="I1077">
        <v>43.971763073330898</v>
      </c>
      <c r="J1077">
        <v>0.80967852965658893</v>
      </c>
      <c r="K1077">
        <v>43.316840000000809</v>
      </c>
      <c r="L1077">
        <v>10.794445401173368</v>
      </c>
      <c r="M1077">
        <v>0.2491974345583188</v>
      </c>
      <c r="N1077">
        <v>0.79761903706431447</v>
      </c>
      <c r="O1077">
        <v>0.2454858447038312</v>
      </c>
      <c r="P1077">
        <v>0.30777330191034158</v>
      </c>
      <c r="Q1077">
        <v>0.73338054736596403</v>
      </c>
      <c r="R1077">
        <v>0.75723524025162159</v>
      </c>
      <c r="S1077">
        <v>0.26661945263403608</v>
      </c>
      <c r="T1077">
        <v>0.24276475974837841</v>
      </c>
      <c r="U1077">
        <v>0.20471042146186391</v>
      </c>
      <c r="V1077">
        <v>0.21810695493056262</v>
      </c>
    </row>
    <row r="1078" spans="1:22" x14ac:dyDescent="0.25">
      <c r="A1078" t="str">
        <f t="shared" si="19"/>
        <v>HorvátországVegyi a. gy.</v>
      </c>
      <c r="B1078" t="s">
        <v>90</v>
      </c>
      <c r="C1078">
        <v>11</v>
      </c>
      <c r="D1078" s="267" t="s">
        <v>157</v>
      </c>
      <c r="E1078" s="3" t="s">
        <v>2289</v>
      </c>
      <c r="F1078" s="3" t="s">
        <v>2289</v>
      </c>
      <c r="G1078" s="3" t="s">
        <v>136</v>
      </c>
      <c r="H1078">
        <v>504.65504187578665</v>
      </c>
      <c r="I1078">
        <v>1050.7370868594485</v>
      </c>
      <c r="J1078">
        <v>2.082089743825589</v>
      </c>
      <c r="K1078">
        <v>196.91151999999991</v>
      </c>
      <c r="L1078">
        <v>240.72497492888567</v>
      </c>
      <c r="M1078">
        <v>1.222503258970759</v>
      </c>
      <c r="N1078">
        <v>0.3901903352993088</v>
      </c>
      <c r="O1078">
        <v>0.22910105481133186</v>
      </c>
      <c r="P1078">
        <v>0.5871520488471148</v>
      </c>
      <c r="Q1078">
        <v>0.57502947588619036</v>
      </c>
      <c r="R1078">
        <v>0.53919085852738269</v>
      </c>
      <c r="S1078">
        <v>0.42497052411380976</v>
      </c>
      <c r="T1078">
        <v>0.46080914147261737</v>
      </c>
      <c r="U1078">
        <v>0.12125721817206475</v>
      </c>
      <c r="V1078">
        <v>0.10917781116514279</v>
      </c>
    </row>
    <row r="1079" spans="1:22" x14ac:dyDescent="0.25">
      <c r="A1079" t="str">
        <f t="shared" si="19"/>
        <v>HorvátországGyógyszergy.</v>
      </c>
      <c r="B1079" t="s">
        <v>90</v>
      </c>
      <c r="C1079">
        <v>12</v>
      </c>
      <c r="D1079" s="267" t="s">
        <v>158</v>
      </c>
      <c r="E1079" s="3" t="s">
        <v>2289</v>
      </c>
      <c r="F1079" s="3" t="s">
        <v>2289</v>
      </c>
      <c r="G1079" s="3" t="s">
        <v>136</v>
      </c>
      <c r="H1079">
        <v>698.61106412850722</v>
      </c>
      <c r="I1079">
        <v>924.48677731429666</v>
      </c>
      <c r="J1079">
        <v>1.3233211221290369</v>
      </c>
      <c r="K1079">
        <v>312.54623999999984</v>
      </c>
      <c r="L1079">
        <v>480.50413303905174</v>
      </c>
      <c r="M1079">
        <v>1.5373857418315191</v>
      </c>
      <c r="N1079">
        <v>0.44738232193601213</v>
      </c>
      <c r="O1079">
        <v>0.51975230455426547</v>
      </c>
      <c r="P1079">
        <v>1.1617631700445334</v>
      </c>
      <c r="Q1079">
        <v>0.3505388814889126</v>
      </c>
      <c r="R1079">
        <v>0.2599369029162002</v>
      </c>
      <c r="S1079">
        <v>0.64946111851108745</v>
      </c>
      <c r="T1079">
        <v>0.74006309708379991</v>
      </c>
      <c r="U1079">
        <v>0.35757186935408947</v>
      </c>
      <c r="V1079">
        <v>0.31132002728915975</v>
      </c>
    </row>
    <row r="1080" spans="1:22" x14ac:dyDescent="0.25">
      <c r="A1080" t="str">
        <f t="shared" si="19"/>
        <v>HorvátországGumigy.</v>
      </c>
      <c r="B1080" t="s">
        <v>90</v>
      </c>
      <c r="C1080">
        <v>13</v>
      </c>
      <c r="D1080" s="267" t="s">
        <v>159</v>
      </c>
      <c r="E1080" s="3" t="s">
        <v>1</v>
      </c>
      <c r="F1080" s="3" t="s">
        <v>2289</v>
      </c>
      <c r="G1080" s="3" t="s">
        <v>0</v>
      </c>
      <c r="H1080">
        <v>313.1004079357283</v>
      </c>
      <c r="I1080">
        <v>855.96632192403717</v>
      </c>
      <c r="J1080">
        <v>2.7338396892147956</v>
      </c>
      <c r="K1080">
        <v>99.564079999999933</v>
      </c>
      <c r="L1080">
        <v>269.83367448626035</v>
      </c>
      <c r="M1080">
        <v>2.7101508343798337</v>
      </c>
      <c r="N1080">
        <v>0.31799409223522301</v>
      </c>
      <c r="O1080">
        <v>0.31523865784781047</v>
      </c>
      <c r="P1080">
        <v>0.9913349510110574</v>
      </c>
      <c r="Q1080">
        <v>0.63813087379692013</v>
      </c>
      <c r="R1080">
        <v>0.51006392565427239</v>
      </c>
      <c r="S1080">
        <v>0.36186912620307971</v>
      </c>
      <c r="T1080">
        <v>0.48993607434572745</v>
      </c>
      <c r="U1080">
        <v>0.18994128541474234</v>
      </c>
      <c r="V1080">
        <v>0.16243133633054438</v>
      </c>
    </row>
    <row r="1081" spans="1:22" x14ac:dyDescent="0.25">
      <c r="A1081" t="str">
        <f t="shared" si="19"/>
        <v>HorvátországNemfémgy.</v>
      </c>
      <c r="B1081" t="s">
        <v>90</v>
      </c>
      <c r="C1081">
        <v>14</v>
      </c>
      <c r="D1081" s="267" t="s">
        <v>160</v>
      </c>
      <c r="E1081" s="3" t="s">
        <v>2289</v>
      </c>
      <c r="F1081" s="3" t="s">
        <v>2289</v>
      </c>
      <c r="G1081" s="3" t="s">
        <v>136</v>
      </c>
      <c r="H1081">
        <v>573.46326002566275</v>
      </c>
      <c r="I1081">
        <v>1193.0384675937012</v>
      </c>
      <c r="J1081">
        <v>2.0804095933544411</v>
      </c>
      <c r="K1081">
        <v>216.67655999999985</v>
      </c>
      <c r="L1081">
        <v>427.26277548705491</v>
      </c>
      <c r="M1081">
        <v>1.971892001087036</v>
      </c>
      <c r="N1081">
        <v>0.37783860816175646</v>
      </c>
      <c r="O1081">
        <v>0.35812992379769826</v>
      </c>
      <c r="P1081">
        <v>0.94783835230617641</v>
      </c>
      <c r="Q1081">
        <v>0.56104036985416017</v>
      </c>
      <c r="R1081">
        <v>0.47973494619841778</v>
      </c>
      <c r="S1081">
        <v>0.43895963014583966</v>
      </c>
      <c r="T1081">
        <v>0.52026505380158228</v>
      </c>
      <c r="U1081">
        <v>9.0152967645642956E-2</v>
      </c>
      <c r="V1081">
        <v>6.525813431685884E-2</v>
      </c>
    </row>
    <row r="1082" spans="1:22" x14ac:dyDescent="0.25">
      <c r="A1082" t="str">
        <f t="shared" si="19"/>
        <v>HorvátországFémalapa. Gy.</v>
      </c>
      <c r="B1082" t="s">
        <v>90</v>
      </c>
      <c r="C1082">
        <v>15</v>
      </c>
      <c r="D1082" s="267" t="s">
        <v>161</v>
      </c>
      <c r="E1082" s="3" t="s">
        <v>1</v>
      </c>
      <c r="F1082" s="3" t="s">
        <v>1</v>
      </c>
      <c r="G1082" s="3" t="s">
        <v>136</v>
      </c>
      <c r="H1082">
        <v>211.87384734307088</v>
      </c>
      <c r="I1082">
        <v>494.07572638622253</v>
      </c>
      <c r="J1082">
        <v>2.3319335188462595</v>
      </c>
      <c r="K1082">
        <v>45.533479999999962</v>
      </c>
      <c r="L1082">
        <v>98.510359561142863</v>
      </c>
      <c r="M1082">
        <v>2.1634709132959515</v>
      </c>
      <c r="N1082">
        <v>0.21490844939569692</v>
      </c>
      <c r="O1082">
        <v>0.19938311942922007</v>
      </c>
      <c r="P1082">
        <v>0.9277584012628044</v>
      </c>
      <c r="Q1082">
        <v>0.72769849902173733</v>
      </c>
      <c r="R1082">
        <v>0.71257513908368553</v>
      </c>
      <c r="S1082">
        <v>0.27230150097826261</v>
      </c>
      <c r="T1082">
        <v>0.28742486091631447</v>
      </c>
      <c r="U1082">
        <v>0.15091388561126734</v>
      </c>
      <c r="V1082">
        <v>0.10571133366038414</v>
      </c>
    </row>
    <row r="1083" spans="1:22" x14ac:dyDescent="0.25">
      <c r="A1083" t="str">
        <f t="shared" si="19"/>
        <v>HorvátországFémfeldolg.</v>
      </c>
      <c r="B1083" t="s">
        <v>90</v>
      </c>
      <c r="C1083">
        <v>16</v>
      </c>
      <c r="D1083" s="267" t="s">
        <v>162</v>
      </c>
      <c r="E1083" s="3" t="s">
        <v>2289</v>
      </c>
      <c r="F1083" s="3" t="s">
        <v>2289</v>
      </c>
      <c r="G1083" s="3" t="s">
        <v>136</v>
      </c>
      <c r="H1083">
        <v>546.95593741003609</v>
      </c>
      <c r="I1083">
        <v>1882.4245168733628</v>
      </c>
      <c r="J1083">
        <v>3.4416383260909131</v>
      </c>
      <c r="K1083">
        <v>214.36755999999986</v>
      </c>
      <c r="L1083">
        <v>764.24096099928443</v>
      </c>
      <c r="M1083">
        <v>3.5650961414091058</v>
      </c>
      <c r="N1083">
        <v>0.39192839009131203</v>
      </c>
      <c r="O1083">
        <v>0.40598757302027721</v>
      </c>
      <c r="P1083">
        <v>1.035871815577559</v>
      </c>
      <c r="Q1083">
        <v>0.56548127831332384</v>
      </c>
      <c r="R1083">
        <v>0.33173668359764436</v>
      </c>
      <c r="S1083">
        <v>0.43451872168667621</v>
      </c>
      <c r="T1083">
        <v>0.6682633164023557</v>
      </c>
      <c r="U1083">
        <v>7.2606807943389265E-2</v>
      </c>
      <c r="V1083">
        <v>4.8208369074474886E-2</v>
      </c>
    </row>
    <row r="1084" spans="1:22" x14ac:dyDescent="0.25">
      <c r="A1084" t="str">
        <f t="shared" si="19"/>
        <v>HorvátországSzámítógép gy.</v>
      </c>
      <c r="B1084" t="s">
        <v>90</v>
      </c>
      <c r="C1084">
        <v>17</v>
      </c>
      <c r="D1084" s="267" t="s">
        <v>163</v>
      </c>
      <c r="E1084" s="3" t="s">
        <v>2289</v>
      </c>
      <c r="F1084" s="3" t="s">
        <v>2289</v>
      </c>
      <c r="G1084" s="3" t="s">
        <v>136</v>
      </c>
      <c r="H1084">
        <v>295.82909508709105</v>
      </c>
      <c r="I1084">
        <v>509.85703149783933</v>
      </c>
      <c r="J1084">
        <v>1.7234850796123999</v>
      </c>
      <c r="K1084">
        <v>133.36783999999994</v>
      </c>
      <c r="L1084">
        <v>230.54717314227713</v>
      </c>
      <c r="M1084">
        <v>1.7286564222849918</v>
      </c>
      <c r="N1084">
        <v>0.45082732636807382</v>
      </c>
      <c r="O1084">
        <v>0.45218004048112093</v>
      </c>
      <c r="P1084">
        <v>1.0030005149065491</v>
      </c>
      <c r="Q1084">
        <v>0.2530069851433529</v>
      </c>
      <c r="R1084">
        <v>0.17801940315416548</v>
      </c>
      <c r="S1084">
        <v>0.74699301485664715</v>
      </c>
      <c r="T1084">
        <v>0.82198059684583447</v>
      </c>
      <c r="U1084">
        <v>0.25996686507891875</v>
      </c>
      <c r="V1084">
        <v>0.26138430564889681</v>
      </c>
    </row>
    <row r="1085" spans="1:22" x14ac:dyDescent="0.25">
      <c r="A1085" t="str">
        <f t="shared" si="19"/>
        <v>HorvátországVillamos b. gy.</v>
      </c>
      <c r="B1085" t="s">
        <v>90</v>
      </c>
      <c r="C1085">
        <v>18</v>
      </c>
      <c r="D1085" s="267" t="s">
        <v>164</v>
      </c>
      <c r="E1085" s="3" t="s">
        <v>2289</v>
      </c>
      <c r="F1085" s="3" t="s">
        <v>2289</v>
      </c>
      <c r="G1085" s="3" t="s">
        <v>136</v>
      </c>
      <c r="H1085">
        <v>414.60405857808826</v>
      </c>
      <c r="I1085">
        <v>981.81195436046517</v>
      </c>
      <c r="J1085">
        <v>2.3680712574972214</v>
      </c>
      <c r="K1085">
        <v>131.52063999999993</v>
      </c>
      <c r="L1085">
        <v>274.83835078860784</v>
      </c>
      <c r="M1085">
        <v>2.0896974861786561</v>
      </c>
      <c r="N1085">
        <v>0.3172198565808993</v>
      </c>
      <c r="O1085">
        <v>0.27992972541023159</v>
      </c>
      <c r="P1085">
        <v>0.88244704611939151</v>
      </c>
      <c r="Q1085">
        <v>0.21553623297253105</v>
      </c>
      <c r="R1085">
        <v>0.16099547489491994</v>
      </c>
      <c r="S1085">
        <v>0.78446376702746901</v>
      </c>
      <c r="T1085">
        <v>0.83900452510508006</v>
      </c>
      <c r="U1085">
        <v>0.29747479475673172</v>
      </c>
      <c r="V1085">
        <v>0.24155875050173081</v>
      </c>
    </row>
    <row r="1086" spans="1:22" x14ac:dyDescent="0.25">
      <c r="A1086" t="str">
        <f t="shared" si="19"/>
        <v>HorvátországEgyéb gépgy.</v>
      </c>
      <c r="B1086" t="s">
        <v>90</v>
      </c>
      <c r="C1086">
        <v>19</v>
      </c>
      <c r="D1086" s="267" t="s">
        <v>165</v>
      </c>
      <c r="E1086" s="3" t="s">
        <v>2289</v>
      </c>
      <c r="F1086" s="3" t="s">
        <v>2289</v>
      </c>
      <c r="G1086" s="3" t="s">
        <v>136</v>
      </c>
      <c r="H1086">
        <v>338.96121446658105</v>
      </c>
      <c r="I1086">
        <v>887.12424999635527</v>
      </c>
      <c r="J1086">
        <v>2.6171851295506223</v>
      </c>
      <c r="K1086">
        <v>107.78411999999993</v>
      </c>
      <c r="L1086">
        <v>323.10981956771582</v>
      </c>
      <c r="M1086">
        <v>2.9977497572714427</v>
      </c>
      <c r="N1086">
        <v>0.31798363765488163</v>
      </c>
      <c r="O1086">
        <v>0.36422160657770691</v>
      </c>
      <c r="P1086">
        <v>1.1454098999050035</v>
      </c>
      <c r="Q1086">
        <v>0.31781602964839956</v>
      </c>
      <c r="R1086">
        <v>0.27714545038300969</v>
      </c>
      <c r="S1086">
        <v>0.6821839703516005</v>
      </c>
      <c r="T1086">
        <v>0.72285454961699025</v>
      </c>
      <c r="U1086">
        <v>4.8261847404049908E-2</v>
      </c>
      <c r="V1086">
        <v>4.5853224718245628E-2</v>
      </c>
    </row>
    <row r="1087" spans="1:22" x14ac:dyDescent="0.25">
      <c r="A1087" t="str">
        <f t="shared" si="19"/>
        <v>HorvátországKözúti jármű gy.</v>
      </c>
      <c r="B1087" t="s">
        <v>90</v>
      </c>
      <c r="C1087">
        <v>20</v>
      </c>
      <c r="D1087" s="267" t="s">
        <v>166</v>
      </c>
      <c r="E1087" s="3" t="s">
        <v>2289</v>
      </c>
      <c r="F1087" s="3" t="s">
        <v>2289</v>
      </c>
      <c r="G1087" s="3" t="s">
        <v>136</v>
      </c>
      <c r="H1087">
        <v>56.431962172332035</v>
      </c>
      <c r="I1087">
        <v>177.77555385107598</v>
      </c>
      <c r="J1087">
        <v>3.1502635564608696</v>
      </c>
      <c r="K1087">
        <v>21.242799999999992</v>
      </c>
      <c r="L1087">
        <v>48.033343828131464</v>
      </c>
      <c r="M1087">
        <v>2.2611587845355361</v>
      </c>
      <c r="N1087">
        <v>0.37643206406909419</v>
      </c>
      <c r="O1087">
        <v>0.27019093901048613</v>
      </c>
      <c r="P1087">
        <v>0.71776813082769841</v>
      </c>
      <c r="Q1087">
        <v>0.20898083743368376</v>
      </c>
      <c r="R1087">
        <v>0.20875956419449801</v>
      </c>
      <c r="S1087">
        <v>0.79101916256631621</v>
      </c>
      <c r="T1087">
        <v>0.79124043580550185</v>
      </c>
      <c r="U1087">
        <v>0.41287358814162689</v>
      </c>
      <c r="V1087">
        <v>0.40680737278210538</v>
      </c>
    </row>
    <row r="1088" spans="1:22" x14ac:dyDescent="0.25">
      <c r="A1088" t="str">
        <f t="shared" si="19"/>
        <v>HorvátországEgyéb jármű gy.</v>
      </c>
      <c r="B1088" t="s">
        <v>90</v>
      </c>
      <c r="C1088">
        <v>21</v>
      </c>
      <c r="D1088" s="267" t="s">
        <v>167</v>
      </c>
      <c r="E1088" s="3" t="s">
        <v>2289</v>
      </c>
      <c r="F1088" s="3" t="s">
        <v>2289</v>
      </c>
      <c r="G1088" s="3" t="s">
        <v>136</v>
      </c>
      <c r="H1088">
        <v>419.22205418649588</v>
      </c>
      <c r="I1088">
        <v>528.87550169109693</v>
      </c>
      <c r="J1088">
        <v>1.2615641195628042</v>
      </c>
      <c r="K1088">
        <v>114.43403999999994</v>
      </c>
      <c r="L1088">
        <v>198.4509806812454</v>
      </c>
      <c r="M1088">
        <v>1.7341953555187382</v>
      </c>
      <c r="N1088">
        <v>0.27296760477465865</v>
      </c>
      <c r="O1088">
        <v>0.3752319403086205</v>
      </c>
      <c r="P1088">
        <v>1.3746390917646933</v>
      </c>
      <c r="Q1088">
        <v>0.15109834857683302</v>
      </c>
      <c r="R1088">
        <v>7.2308998748078807E-2</v>
      </c>
      <c r="S1088">
        <v>0.84890165142316709</v>
      </c>
      <c r="T1088">
        <v>0.92769100125192117</v>
      </c>
      <c r="U1088">
        <v>2.0698413423559242E-2</v>
      </c>
      <c r="V1088">
        <v>3.1717896528140284E-2</v>
      </c>
    </row>
    <row r="1089" spans="1:22" x14ac:dyDescent="0.25">
      <c r="A1089" t="str">
        <f t="shared" si="19"/>
        <v>HorvátországBútorgy.</v>
      </c>
      <c r="B1089" t="s">
        <v>90</v>
      </c>
      <c r="C1089">
        <v>22</v>
      </c>
      <c r="D1089" s="267" t="s">
        <v>168</v>
      </c>
      <c r="E1089" s="3" t="s">
        <v>2289</v>
      </c>
      <c r="F1089" s="3" t="s">
        <v>2289</v>
      </c>
      <c r="G1089" s="3" t="s">
        <v>136</v>
      </c>
      <c r="H1089">
        <v>375.72049250648934</v>
      </c>
      <c r="I1089">
        <v>682.77680181873063</v>
      </c>
      <c r="J1089">
        <v>1.8172466379563736</v>
      </c>
      <c r="K1089">
        <v>122.28463999999994</v>
      </c>
      <c r="L1089">
        <v>253.62951293332779</v>
      </c>
      <c r="M1089">
        <v>2.0740913407712358</v>
      </c>
      <c r="N1089">
        <v>0.32546704914661495</v>
      </c>
      <c r="O1089">
        <v>0.37146767766234606</v>
      </c>
      <c r="P1089">
        <v>1.1413372832560047</v>
      </c>
      <c r="Q1089">
        <v>0.2796125337761533</v>
      </c>
      <c r="R1089">
        <v>0.1933952848653577</v>
      </c>
      <c r="S1089">
        <v>0.72038746622384675</v>
      </c>
      <c r="T1089">
        <v>0.80660471513464216</v>
      </c>
      <c r="U1089">
        <v>0.3085248635889784</v>
      </c>
      <c r="V1089">
        <v>0.28997891958889516</v>
      </c>
    </row>
    <row r="1090" spans="1:22" x14ac:dyDescent="0.25">
      <c r="A1090" t="str">
        <f t="shared" si="19"/>
        <v>HorvátországGépjavítás</v>
      </c>
      <c r="B1090" t="s">
        <v>90</v>
      </c>
      <c r="C1090">
        <v>23</v>
      </c>
      <c r="D1090" s="267" t="s">
        <v>169</v>
      </c>
      <c r="E1090" s="3" t="s">
        <v>1</v>
      </c>
      <c r="F1090" s="3" t="s">
        <v>2289</v>
      </c>
      <c r="G1090" s="3" t="s">
        <v>0</v>
      </c>
      <c r="H1090">
        <v>128.74984526697244</v>
      </c>
      <c r="I1090">
        <v>594.56342935640089</v>
      </c>
      <c r="J1090">
        <v>4.6179739332775824</v>
      </c>
      <c r="K1090">
        <v>35.096799999999966</v>
      </c>
      <c r="L1090">
        <v>243.50423687189175</v>
      </c>
      <c r="M1090">
        <v>6.9380751769931157</v>
      </c>
      <c r="N1090">
        <v>0.27259683246394684</v>
      </c>
      <c r="O1090">
        <v>0.40955131925197386</v>
      </c>
      <c r="P1090">
        <v>1.5024067431382953</v>
      </c>
      <c r="Q1090">
        <v>0.66860309175763588</v>
      </c>
      <c r="R1090">
        <v>0.46208062473006867</v>
      </c>
      <c r="S1090">
        <v>0.33139690824236395</v>
      </c>
      <c r="T1090">
        <v>0.53791937526993139</v>
      </c>
      <c r="U1090">
        <v>2.0549944628058554E-2</v>
      </c>
      <c r="V1090">
        <v>2.1783206586363041E-2</v>
      </c>
    </row>
    <row r="1091" spans="1:22" x14ac:dyDescent="0.25">
      <c r="A1091" t="str">
        <f t="shared" si="19"/>
        <v>HorvátországVillamosene., gáz, gőzellátás</v>
      </c>
      <c r="B1091" t="s">
        <v>90</v>
      </c>
      <c r="C1091">
        <v>24</v>
      </c>
      <c r="D1091" s="267" t="s">
        <v>170</v>
      </c>
      <c r="E1091" s="3" t="s">
        <v>1</v>
      </c>
      <c r="F1091" s="3" t="s">
        <v>2289</v>
      </c>
      <c r="G1091" s="3" t="s">
        <v>0</v>
      </c>
      <c r="H1091">
        <v>877.05056513711475</v>
      </c>
      <c r="I1091">
        <v>4540.9822019428666</v>
      </c>
      <c r="J1091">
        <v>5.1775603168706095</v>
      </c>
      <c r="K1091">
        <v>340.34659999999985</v>
      </c>
      <c r="L1091">
        <v>1243.4070142875396</v>
      </c>
      <c r="M1091">
        <v>3.653355180535196</v>
      </c>
      <c r="N1091">
        <v>0.3880581274658792</v>
      </c>
      <c r="O1091">
        <v>0.27381895787998156</v>
      </c>
      <c r="P1091">
        <v>0.70561325353005944</v>
      </c>
      <c r="Q1091">
        <v>0.62106267643163171</v>
      </c>
      <c r="R1091">
        <v>0.59809573896518298</v>
      </c>
      <c r="S1091">
        <v>0.3789373235683684</v>
      </c>
      <c r="T1091">
        <v>0.40190426103481691</v>
      </c>
      <c r="U1091">
        <v>0.20480505822474446</v>
      </c>
      <c r="V1091">
        <v>0.1922363479978578</v>
      </c>
    </row>
    <row r="1092" spans="1:22" x14ac:dyDescent="0.25">
      <c r="A1092" t="str">
        <f t="shared" si="19"/>
        <v>HorvátországVízellátás</v>
      </c>
      <c r="B1092" t="s">
        <v>90</v>
      </c>
      <c r="C1092">
        <v>25</v>
      </c>
      <c r="D1092" s="267" t="s">
        <v>171</v>
      </c>
      <c r="E1092" s="3" t="s">
        <v>2289</v>
      </c>
      <c r="F1092" s="3" t="s">
        <v>2289</v>
      </c>
      <c r="G1092" s="3" t="s">
        <v>136</v>
      </c>
      <c r="H1092">
        <v>223.69592290696593</v>
      </c>
      <c r="I1092">
        <v>444.09617613597703</v>
      </c>
      <c r="J1092">
        <v>1.9852671893384239</v>
      </c>
      <c r="K1092">
        <v>124.96307999999998</v>
      </c>
      <c r="L1092">
        <v>297.8531949752425</v>
      </c>
      <c r="M1092">
        <v>2.3835295590925138</v>
      </c>
      <c r="N1092">
        <v>0.55862922478015631</v>
      </c>
      <c r="O1092">
        <v>0.67069524796818636</v>
      </c>
      <c r="P1092">
        <v>1.200608951728461</v>
      </c>
      <c r="Q1092">
        <v>0.41464956619931465</v>
      </c>
      <c r="R1092">
        <v>0.48853686669358604</v>
      </c>
      <c r="S1092">
        <v>0.5853504338006853</v>
      </c>
      <c r="T1092">
        <v>0.51146313330641402</v>
      </c>
      <c r="U1092">
        <v>0.4800534498441712</v>
      </c>
      <c r="V1092">
        <v>0.4366674103072376</v>
      </c>
    </row>
    <row r="1093" spans="1:22" x14ac:dyDescent="0.25">
      <c r="A1093" t="str">
        <f t="shared" si="19"/>
        <v>HorvátországSzennyvíz k.</v>
      </c>
      <c r="B1093" t="s">
        <v>90</v>
      </c>
      <c r="C1093">
        <v>26</v>
      </c>
      <c r="D1093" s="267" t="s">
        <v>172</v>
      </c>
      <c r="E1093" s="3" t="s">
        <v>2289</v>
      </c>
      <c r="F1093" s="3" t="s">
        <v>2289</v>
      </c>
      <c r="G1093" s="3" t="s">
        <v>136</v>
      </c>
      <c r="H1093">
        <v>329.72519973721103</v>
      </c>
      <c r="I1093">
        <v>729.32166971204356</v>
      </c>
      <c r="J1093">
        <v>2.2119075833248671</v>
      </c>
      <c r="K1093">
        <v>184.16583999999995</v>
      </c>
      <c r="L1093">
        <v>352.03206992035541</v>
      </c>
      <c r="M1093">
        <v>1.9114949326126687</v>
      </c>
      <c r="N1093">
        <v>0.55854341781210226</v>
      </c>
      <c r="O1093">
        <v>0.48268423185526277</v>
      </c>
      <c r="P1093">
        <v>0.86418390488963026</v>
      </c>
      <c r="Q1093">
        <v>0.46571252429917115</v>
      </c>
      <c r="R1093">
        <v>0.40368500055410966</v>
      </c>
      <c r="S1093">
        <v>0.5342874757008288</v>
      </c>
      <c r="T1093">
        <v>0.59631499944589028</v>
      </c>
      <c r="U1093">
        <v>0.2722670530429746</v>
      </c>
      <c r="V1093">
        <v>0.212102428352549</v>
      </c>
    </row>
    <row r="1094" spans="1:22" x14ac:dyDescent="0.25">
      <c r="A1094" t="str">
        <f t="shared" si="19"/>
        <v>HorvátországÉpítőipar</v>
      </c>
      <c r="B1094" t="s">
        <v>90</v>
      </c>
      <c r="C1094">
        <v>27</v>
      </c>
      <c r="D1094" s="267" t="s">
        <v>139</v>
      </c>
      <c r="E1094" s="3" t="s">
        <v>2289</v>
      </c>
      <c r="F1094" s="3" t="s">
        <v>2289</v>
      </c>
      <c r="G1094" s="3" t="s">
        <v>136</v>
      </c>
      <c r="H1094">
        <v>2463.7954052811551</v>
      </c>
      <c r="I1094">
        <v>6877.5957099301759</v>
      </c>
      <c r="J1094">
        <v>2.7914638103423774</v>
      </c>
      <c r="K1094">
        <v>902.08011999999951</v>
      </c>
      <c r="L1094">
        <v>2442.9085535315057</v>
      </c>
      <c r="M1094">
        <v>2.7080837936341031</v>
      </c>
      <c r="N1094">
        <v>0.36613434624741453</v>
      </c>
      <c r="O1094">
        <v>0.35519804544549294</v>
      </c>
      <c r="P1094">
        <v>0.97013036085248494</v>
      </c>
      <c r="Q1094">
        <v>0.13042579217807204</v>
      </c>
      <c r="R1094">
        <v>0.16404084332103372</v>
      </c>
      <c r="S1094">
        <v>0.86957420782192796</v>
      </c>
      <c r="T1094">
        <v>0.83595915667896625</v>
      </c>
      <c r="U1094">
        <v>7.9461656197732267E-2</v>
      </c>
      <c r="V1094">
        <v>8.0611945344526439E-2</v>
      </c>
    </row>
    <row r="1095" spans="1:22" x14ac:dyDescent="0.25">
      <c r="A1095" t="str">
        <f t="shared" si="19"/>
        <v>HorvátországGépj. Ker. jav.</v>
      </c>
      <c r="B1095" t="s">
        <v>90</v>
      </c>
      <c r="C1095">
        <v>28</v>
      </c>
      <c r="D1095" s="267" t="s">
        <v>173</v>
      </c>
      <c r="E1095" s="3" t="s">
        <v>1</v>
      </c>
      <c r="F1095" s="3" t="s">
        <v>2289</v>
      </c>
      <c r="G1095" s="3" t="s">
        <v>0</v>
      </c>
      <c r="H1095">
        <v>453.94940687449741</v>
      </c>
      <c r="I1095">
        <v>971.40769823630092</v>
      </c>
      <c r="J1095">
        <v>2.1399030013599387</v>
      </c>
      <c r="K1095">
        <v>234.13259999999991</v>
      </c>
      <c r="L1095">
        <v>532.92982876328404</v>
      </c>
      <c r="M1095">
        <v>2.2761880607966778</v>
      </c>
      <c r="N1095">
        <v>0.51576804915779995</v>
      </c>
      <c r="O1095">
        <v>0.54861602366429418</v>
      </c>
      <c r="P1095">
        <v>1.0636874939425423</v>
      </c>
      <c r="Q1095">
        <v>0.61472215058418711</v>
      </c>
      <c r="R1095">
        <v>0.56449462976420306</v>
      </c>
      <c r="S1095">
        <v>0.38527784941581289</v>
      </c>
      <c r="T1095">
        <v>0.43550537023579694</v>
      </c>
      <c r="U1095">
        <v>0.37904505527545584</v>
      </c>
      <c r="V1095">
        <v>0.42342027435560492</v>
      </c>
    </row>
    <row r="1096" spans="1:22" x14ac:dyDescent="0.25">
      <c r="A1096" t="str">
        <f t="shared" si="19"/>
        <v>HorvátországNagyker.</v>
      </c>
      <c r="B1096" t="s">
        <v>90</v>
      </c>
      <c r="C1096">
        <v>29</v>
      </c>
      <c r="D1096" s="267" t="s">
        <v>174</v>
      </c>
      <c r="E1096" s="3" t="s">
        <v>1</v>
      </c>
      <c r="F1096" s="3" t="s">
        <v>1</v>
      </c>
      <c r="G1096" s="3" t="s">
        <v>136</v>
      </c>
      <c r="H1096">
        <v>2265.7755517167125</v>
      </c>
      <c r="I1096">
        <v>5108.0629887193381</v>
      </c>
      <c r="J1096">
        <v>2.2544435104567646</v>
      </c>
      <c r="K1096">
        <v>1012.4503199999995</v>
      </c>
      <c r="L1096">
        <v>2710.3862944525386</v>
      </c>
      <c r="M1096">
        <v>2.6770560894805584</v>
      </c>
      <c r="N1096">
        <v>0.44684493096983735</v>
      </c>
      <c r="O1096">
        <v>0.53060941112867321</v>
      </c>
      <c r="P1096">
        <v>1.187457604088811</v>
      </c>
      <c r="Q1096">
        <v>0.93290689579708141</v>
      </c>
      <c r="R1096">
        <v>0.89977100119031139</v>
      </c>
      <c r="S1096">
        <v>6.7093104202918447E-2</v>
      </c>
      <c r="T1096">
        <v>0.10022899880968866</v>
      </c>
      <c r="U1096">
        <v>5.0363710016245629E-2</v>
      </c>
      <c r="V1096">
        <v>7.5418101028463413E-2</v>
      </c>
    </row>
    <row r="1097" spans="1:22" x14ac:dyDescent="0.25">
      <c r="A1097" t="str">
        <f t="shared" si="19"/>
        <v>HorvátországKisker.</v>
      </c>
      <c r="B1097" t="s">
        <v>90</v>
      </c>
      <c r="C1097">
        <v>30</v>
      </c>
      <c r="D1097" s="267" t="s">
        <v>175</v>
      </c>
      <c r="E1097" s="3" t="s">
        <v>1</v>
      </c>
      <c r="F1097" s="3" t="s">
        <v>2289</v>
      </c>
      <c r="G1097" s="3" t="s">
        <v>0</v>
      </c>
      <c r="H1097">
        <v>1433.6119215209601</v>
      </c>
      <c r="I1097">
        <v>4453.4591756991076</v>
      </c>
      <c r="J1097">
        <v>3.106460757507028</v>
      </c>
      <c r="K1097">
        <v>769.45115999999973</v>
      </c>
      <c r="L1097">
        <v>2312.7570084894246</v>
      </c>
      <c r="M1097">
        <v>3.0057229473660492</v>
      </c>
      <c r="N1097">
        <v>0.53672207132852723</v>
      </c>
      <c r="O1097">
        <v>0.51931698871503995</v>
      </c>
      <c r="P1097">
        <v>0.96757151691115451</v>
      </c>
      <c r="Q1097">
        <v>0.74918047734584714</v>
      </c>
      <c r="R1097">
        <v>0.5845941797971872</v>
      </c>
      <c r="S1097">
        <v>0.25081952265415286</v>
      </c>
      <c r="T1097">
        <v>0.41540582020281291</v>
      </c>
      <c r="U1097">
        <v>0.11935032248069155</v>
      </c>
      <c r="V1097">
        <v>0.12784232383449695</v>
      </c>
    </row>
    <row r="1098" spans="1:22" x14ac:dyDescent="0.25">
      <c r="A1098" t="str">
        <f t="shared" si="19"/>
        <v>HorvátországSzf. Szállítás</v>
      </c>
      <c r="B1098" t="s">
        <v>90</v>
      </c>
      <c r="C1098">
        <v>31</v>
      </c>
      <c r="D1098" s="267" t="s">
        <v>176</v>
      </c>
      <c r="E1098" s="3" t="s">
        <v>2289</v>
      </c>
      <c r="F1098" s="3" t="s">
        <v>2289</v>
      </c>
      <c r="G1098" s="3" t="s">
        <v>136</v>
      </c>
      <c r="H1098">
        <v>899.58639781516911</v>
      </c>
      <c r="I1098">
        <v>2285.9309794680876</v>
      </c>
      <c r="J1098">
        <v>2.5410910892160463</v>
      </c>
      <c r="K1098">
        <v>469.55823999999984</v>
      </c>
      <c r="L1098">
        <v>974.21772641391658</v>
      </c>
      <c r="M1098">
        <v>2.0747537651855859</v>
      </c>
      <c r="N1098">
        <v>0.52197125383444964</v>
      </c>
      <c r="O1098">
        <v>0.42617985195712554</v>
      </c>
      <c r="P1098">
        <v>0.81648146105052433</v>
      </c>
      <c r="Q1098">
        <v>0.29211065028207328</v>
      </c>
      <c r="R1098">
        <v>0.2590667786220503</v>
      </c>
      <c r="S1098">
        <v>0.70788934971792672</v>
      </c>
      <c r="T1098">
        <v>0.74093322137794992</v>
      </c>
      <c r="U1098">
        <v>0.26754325746917257</v>
      </c>
      <c r="V1098">
        <v>0.31252429373323093</v>
      </c>
    </row>
    <row r="1099" spans="1:22" x14ac:dyDescent="0.25">
      <c r="A1099" t="str">
        <f t="shared" si="19"/>
        <v>HorvátországVízi szállítás</v>
      </c>
      <c r="B1099" t="s">
        <v>90</v>
      </c>
      <c r="C1099">
        <v>32</v>
      </c>
      <c r="D1099" s="267" t="s">
        <v>140</v>
      </c>
      <c r="E1099" s="3" t="s">
        <v>2289</v>
      </c>
      <c r="F1099" s="3" t="s">
        <v>2289</v>
      </c>
      <c r="G1099" s="3" t="s">
        <v>136</v>
      </c>
      <c r="H1099">
        <v>318.82671491167127</v>
      </c>
      <c r="I1099">
        <v>501.11882727185349</v>
      </c>
      <c r="J1099">
        <v>1.5717592153803202</v>
      </c>
      <c r="K1099">
        <v>112.86391999999994</v>
      </c>
      <c r="L1099">
        <v>214.64660433890674</v>
      </c>
      <c r="M1099">
        <v>1.9018177318217093</v>
      </c>
      <c r="N1099">
        <v>0.35399768815253796</v>
      </c>
      <c r="O1099">
        <v>0.42833474349280926</v>
      </c>
      <c r="P1099">
        <v>1.2099930531417464</v>
      </c>
      <c r="Q1099">
        <v>0.20154628904543886</v>
      </c>
      <c r="R1099">
        <v>0.24484211913571158</v>
      </c>
      <c r="S1099">
        <v>0.79845371095456108</v>
      </c>
      <c r="T1099">
        <v>0.75515788086428848</v>
      </c>
      <c r="U1099">
        <v>4.1001133999724873E-3</v>
      </c>
      <c r="V1099">
        <v>8.422585692486724E-3</v>
      </c>
    </row>
    <row r="1100" spans="1:22" x14ac:dyDescent="0.25">
      <c r="A1100" t="str">
        <f t="shared" si="19"/>
        <v>HorvátországLégi szállítás</v>
      </c>
      <c r="B1100" t="s">
        <v>90</v>
      </c>
      <c r="C1100">
        <v>33</v>
      </c>
      <c r="D1100" s="267" t="s">
        <v>141</v>
      </c>
      <c r="E1100" s="3" t="s">
        <v>2289</v>
      </c>
      <c r="F1100" s="3" t="s">
        <v>2289</v>
      </c>
      <c r="G1100" s="3" t="s">
        <v>136</v>
      </c>
      <c r="H1100">
        <v>139.10279571705058</v>
      </c>
      <c r="I1100">
        <v>258.01687548022596</v>
      </c>
      <c r="J1100">
        <v>1.854864772129087</v>
      </c>
      <c r="K1100">
        <v>30.777425703211826</v>
      </c>
      <c r="L1100">
        <v>51.276788255359094</v>
      </c>
      <c r="M1100">
        <v>1.6660518897786836</v>
      </c>
      <c r="N1100">
        <v>0.2212567011652036</v>
      </c>
      <c r="O1100">
        <v>0.19873424232396331</v>
      </c>
      <c r="P1100">
        <v>0.89820665895030372</v>
      </c>
      <c r="Q1100">
        <v>0.20368173555415431</v>
      </c>
      <c r="R1100">
        <v>0.24928809409065258</v>
      </c>
      <c r="S1100">
        <v>0.79631826444584575</v>
      </c>
      <c r="T1100">
        <v>0.75071190590934744</v>
      </c>
      <c r="U1100">
        <v>0.12193793792721758</v>
      </c>
      <c r="V1100">
        <v>0.14255018493812782</v>
      </c>
    </row>
    <row r="1101" spans="1:22" x14ac:dyDescent="0.25">
      <c r="A1101" t="str">
        <f t="shared" si="19"/>
        <v>HorvátországRaktározás</v>
      </c>
      <c r="B1101" t="s">
        <v>90</v>
      </c>
      <c r="C1101">
        <v>34</v>
      </c>
      <c r="D1101" s="267" t="s">
        <v>177</v>
      </c>
      <c r="E1101" s="3" t="s">
        <v>2289</v>
      </c>
      <c r="F1101" s="3" t="s">
        <v>2289</v>
      </c>
      <c r="G1101" s="3" t="s">
        <v>136</v>
      </c>
      <c r="H1101">
        <v>499.11344269271399</v>
      </c>
      <c r="I1101">
        <v>1369.8044878199175</v>
      </c>
      <c r="J1101">
        <v>2.7444752448057312</v>
      </c>
      <c r="K1101">
        <v>257.1302399999999</v>
      </c>
      <c r="L1101">
        <v>691.75821728834364</v>
      </c>
      <c r="M1101">
        <v>2.6903028492033605</v>
      </c>
      <c r="N1101">
        <v>0.51517394244639825</v>
      </c>
      <c r="O1101">
        <v>0.50500507440247644</v>
      </c>
      <c r="P1101">
        <v>0.98026129195193168</v>
      </c>
      <c r="Q1101">
        <v>0.3203685970921028</v>
      </c>
      <c r="R1101">
        <v>0.39376227635742889</v>
      </c>
      <c r="S1101">
        <v>0.67963140290789725</v>
      </c>
      <c r="T1101">
        <v>0.60623772364257111</v>
      </c>
      <c r="U1101">
        <v>0.27041619079341828</v>
      </c>
      <c r="V1101">
        <v>0.22244664688881624</v>
      </c>
    </row>
    <row r="1102" spans="1:22" x14ac:dyDescent="0.25">
      <c r="A1102" t="str">
        <f t="shared" si="19"/>
        <v>HorvátországPostai tev.</v>
      </c>
      <c r="B1102" t="s">
        <v>90</v>
      </c>
      <c r="C1102">
        <v>35</v>
      </c>
      <c r="D1102" s="267" t="s">
        <v>178</v>
      </c>
      <c r="E1102" s="3" t="s">
        <v>1</v>
      </c>
      <c r="F1102" s="3" t="s">
        <v>1</v>
      </c>
      <c r="G1102" s="3" t="s">
        <v>136</v>
      </c>
      <c r="H1102">
        <v>129.66480497872902</v>
      </c>
      <c r="I1102">
        <v>376.52098334821858</v>
      </c>
      <c r="J1102">
        <v>2.9038024883466664</v>
      </c>
      <c r="K1102">
        <v>89.475294296788107</v>
      </c>
      <c r="L1102">
        <v>258.78744658391037</v>
      </c>
      <c r="M1102">
        <v>2.8922782385662416</v>
      </c>
      <c r="N1102">
        <v>0.69005073744927281</v>
      </c>
      <c r="O1102">
        <v>0.68731214999663248</v>
      </c>
      <c r="P1102">
        <v>0.99603132450410337</v>
      </c>
      <c r="Q1102">
        <v>0.83792811002922007</v>
      </c>
      <c r="R1102">
        <v>0.84018918508290819</v>
      </c>
      <c r="S1102">
        <v>0.16207188997077995</v>
      </c>
      <c r="T1102">
        <v>0.15981081491709176</v>
      </c>
      <c r="U1102">
        <v>0.11658868589742913</v>
      </c>
      <c r="V1102">
        <v>0.13535436513665808</v>
      </c>
    </row>
    <row r="1103" spans="1:22" x14ac:dyDescent="0.25">
      <c r="A1103" t="str">
        <f t="shared" si="19"/>
        <v>HorvátországVendéglátás</v>
      </c>
      <c r="B1103" t="s">
        <v>90</v>
      </c>
      <c r="C1103">
        <v>36</v>
      </c>
      <c r="D1103" s="267" t="s">
        <v>179</v>
      </c>
      <c r="E1103" s="3" t="s">
        <v>135</v>
      </c>
      <c r="F1103" s="3" t="s">
        <v>135</v>
      </c>
      <c r="G1103" s="3" t="s">
        <v>136</v>
      </c>
      <c r="H1103">
        <v>1238.5475867536031</v>
      </c>
      <c r="I1103">
        <v>4381.4342076735857</v>
      </c>
      <c r="J1103">
        <v>3.5375582291173031</v>
      </c>
      <c r="K1103">
        <v>649.38315999999975</v>
      </c>
      <c r="L1103">
        <v>2487.3425733749227</v>
      </c>
      <c r="M1103">
        <v>3.83031579287477</v>
      </c>
      <c r="N1103">
        <v>0.52431022186407772</v>
      </c>
      <c r="O1103">
        <v>0.56770054175836393</v>
      </c>
      <c r="P1103">
        <v>1.0827569596869975</v>
      </c>
      <c r="Q1103">
        <v>0.18976220220496692</v>
      </c>
      <c r="R1103">
        <v>0.15966726942075138</v>
      </c>
      <c r="S1103">
        <v>0.81023779779503302</v>
      </c>
      <c r="T1103">
        <v>0.84033273057924862</v>
      </c>
      <c r="U1103">
        <v>0.80522651863449513</v>
      </c>
      <c r="V1103">
        <v>0.836698128412942</v>
      </c>
    </row>
    <row r="1104" spans="1:22" x14ac:dyDescent="0.25">
      <c r="A1104" t="str">
        <f t="shared" si="19"/>
        <v>HorvátországKiadói tev.</v>
      </c>
      <c r="B1104" t="s">
        <v>90</v>
      </c>
      <c r="C1104">
        <v>37</v>
      </c>
      <c r="D1104" s="267" t="s">
        <v>180</v>
      </c>
      <c r="E1104" s="3" t="s">
        <v>2289</v>
      </c>
      <c r="F1104" s="3" t="s">
        <v>2289</v>
      </c>
      <c r="G1104" s="3" t="s">
        <v>136</v>
      </c>
      <c r="H1104">
        <v>318.45728005714773</v>
      </c>
      <c r="I1104">
        <v>456.41725627492053</v>
      </c>
      <c r="J1104">
        <v>1.4332134476342184</v>
      </c>
      <c r="K1104">
        <v>127.54915999999993</v>
      </c>
      <c r="L1104">
        <v>183.14758135631641</v>
      </c>
      <c r="M1104">
        <v>1.4358979812671171</v>
      </c>
      <c r="N1104">
        <v>0.40052204169146643</v>
      </c>
      <c r="O1104">
        <v>0.40127225436454234</v>
      </c>
      <c r="P1104">
        <v>1.0018730871087833</v>
      </c>
      <c r="Q1104">
        <v>0.22736033955845558</v>
      </c>
      <c r="R1104">
        <v>0.29979738250666749</v>
      </c>
      <c r="S1104">
        <v>0.77263966044154442</v>
      </c>
      <c r="T1104">
        <v>0.70020261749333268</v>
      </c>
      <c r="U1104">
        <v>0.22961174942754389</v>
      </c>
      <c r="V1104">
        <v>0.22473946478730722</v>
      </c>
    </row>
    <row r="1105" spans="1:22" x14ac:dyDescent="0.25">
      <c r="A1105" t="str">
        <f t="shared" si="19"/>
        <v>HorvátországMűsorszolgáltatás</v>
      </c>
      <c r="B1105" t="s">
        <v>90</v>
      </c>
      <c r="C1105">
        <v>38</v>
      </c>
      <c r="D1105" s="267" t="s">
        <v>181</v>
      </c>
      <c r="E1105" s="3" t="s">
        <v>2289</v>
      </c>
      <c r="F1105" s="3" t="s">
        <v>2289</v>
      </c>
      <c r="G1105" s="3" t="s">
        <v>136</v>
      </c>
      <c r="H1105">
        <v>169.85004409480825</v>
      </c>
      <c r="I1105">
        <v>529.08851131817255</v>
      </c>
      <c r="J1105">
        <v>3.1150331113416825</v>
      </c>
      <c r="K1105">
        <v>86.171879999999959</v>
      </c>
      <c r="L1105">
        <v>229.68112646820359</v>
      </c>
      <c r="M1105">
        <v>2.6653837245770164</v>
      </c>
      <c r="N1105">
        <v>0.50734093393522961</v>
      </c>
      <c r="O1105">
        <v>0.43410718916571334</v>
      </c>
      <c r="P1105">
        <v>0.85565181149198233</v>
      </c>
      <c r="Q1105">
        <v>0.57269302779857179</v>
      </c>
      <c r="R1105">
        <v>0.56689090241443274</v>
      </c>
      <c r="S1105">
        <v>0.4273069722014281</v>
      </c>
      <c r="T1105">
        <v>0.43310909758556715</v>
      </c>
      <c r="U1105">
        <v>0.37681815203066737</v>
      </c>
      <c r="V1105">
        <v>0.38058492439492442</v>
      </c>
    </row>
    <row r="1106" spans="1:22" x14ac:dyDescent="0.25">
      <c r="A1106" t="str">
        <f t="shared" si="19"/>
        <v>HorvátországTávközlés</v>
      </c>
      <c r="B1106" t="s">
        <v>90</v>
      </c>
      <c r="C1106">
        <v>39</v>
      </c>
      <c r="D1106" s="267" t="s">
        <v>142</v>
      </c>
      <c r="E1106" s="3" t="s">
        <v>2289</v>
      </c>
      <c r="F1106" s="3" t="s">
        <v>2289</v>
      </c>
      <c r="G1106" s="3" t="s">
        <v>136</v>
      </c>
      <c r="H1106">
        <v>902.35720162761606</v>
      </c>
      <c r="I1106">
        <v>2078.4499660382271</v>
      </c>
      <c r="J1106">
        <v>2.3033561014299524</v>
      </c>
      <c r="K1106">
        <v>579.37427999999977</v>
      </c>
      <c r="L1106">
        <v>1152.7832304621909</v>
      </c>
      <c r="M1106">
        <v>1.9897038412926984</v>
      </c>
      <c r="N1106">
        <v>0.64206755257780435</v>
      </c>
      <c r="O1106">
        <v>0.55463602650947275</v>
      </c>
      <c r="P1106">
        <v>0.8638281506092198</v>
      </c>
      <c r="Q1106">
        <v>0.45471332403872561</v>
      </c>
      <c r="R1106">
        <v>0.46788765992356385</v>
      </c>
      <c r="S1106">
        <v>0.54528667596127445</v>
      </c>
      <c r="T1106">
        <v>0.53211234007643604</v>
      </c>
      <c r="U1106">
        <v>0.23313520537414176</v>
      </c>
      <c r="V1106">
        <v>0.27819229412531504</v>
      </c>
    </row>
    <row r="1107" spans="1:22" x14ac:dyDescent="0.25">
      <c r="A1107" t="str">
        <f t="shared" si="19"/>
        <v>HorvátországInfotech.</v>
      </c>
      <c r="B1107" t="s">
        <v>90</v>
      </c>
      <c r="C1107">
        <v>40</v>
      </c>
      <c r="D1107" s="267" t="s">
        <v>182</v>
      </c>
      <c r="E1107" s="3" t="s">
        <v>2289</v>
      </c>
      <c r="F1107" s="3" t="s">
        <v>2289</v>
      </c>
      <c r="G1107" s="3" t="s">
        <v>136</v>
      </c>
      <c r="H1107">
        <v>119.51384105070991</v>
      </c>
      <c r="I1107">
        <v>991.38742260659455</v>
      </c>
      <c r="J1107">
        <v>8.295168274157863</v>
      </c>
      <c r="K1107">
        <v>71.024839999999983</v>
      </c>
      <c r="L1107">
        <v>594.74779855906775</v>
      </c>
      <c r="M1107">
        <v>8.3737999066110937</v>
      </c>
      <c r="N1107">
        <v>0.5942812930752015</v>
      </c>
      <c r="O1107">
        <v>0.59991460956336684</v>
      </c>
      <c r="P1107">
        <v>1.0094792088423563</v>
      </c>
      <c r="Q1107">
        <v>0.55844440313601851</v>
      </c>
      <c r="R1107">
        <v>0.48002397933976443</v>
      </c>
      <c r="S1107">
        <v>0.44155559686398149</v>
      </c>
      <c r="T1107">
        <v>0.51997602066023552</v>
      </c>
      <c r="U1107">
        <v>5.1764836718871103E-2</v>
      </c>
      <c r="V1107">
        <v>3.963682109140635E-2</v>
      </c>
    </row>
    <row r="1108" spans="1:22" x14ac:dyDescent="0.25">
      <c r="A1108" t="str">
        <f t="shared" si="19"/>
        <v>HorvátországPénzügyi tev.</v>
      </c>
      <c r="B1108" t="s">
        <v>90</v>
      </c>
      <c r="C1108">
        <v>41</v>
      </c>
      <c r="D1108" s="267" t="s">
        <v>183</v>
      </c>
      <c r="E1108" s="3" t="s">
        <v>2289</v>
      </c>
      <c r="F1108" s="3" t="s">
        <v>2289</v>
      </c>
      <c r="G1108" s="3" t="s">
        <v>136</v>
      </c>
      <c r="H1108">
        <v>1113.7692412427627</v>
      </c>
      <c r="I1108">
        <v>3359.4031253402227</v>
      </c>
      <c r="J1108">
        <v>3.0162469934900908</v>
      </c>
      <c r="K1108">
        <v>579.8360799999997</v>
      </c>
      <c r="L1108">
        <v>2488.970418784987</v>
      </c>
      <c r="M1108">
        <v>4.2925414692804011</v>
      </c>
      <c r="N1108">
        <v>0.52060701492618766</v>
      </c>
      <c r="O1108">
        <v>0.74089661940554308</v>
      </c>
      <c r="P1108">
        <v>1.423139908152387</v>
      </c>
      <c r="Q1108">
        <v>0.47193578007811648</v>
      </c>
      <c r="R1108">
        <v>0.51155190157459907</v>
      </c>
      <c r="S1108">
        <v>0.52806421992188357</v>
      </c>
      <c r="T1108">
        <v>0.48844809842540082</v>
      </c>
      <c r="U1108">
        <v>0.4804915517130231</v>
      </c>
      <c r="V1108">
        <v>0.46217273560930133</v>
      </c>
    </row>
    <row r="1109" spans="1:22" x14ac:dyDescent="0.25">
      <c r="A1109" t="str">
        <f t="shared" si="19"/>
        <v>HorvátországBiztosítás</v>
      </c>
      <c r="B1109" t="s">
        <v>90</v>
      </c>
      <c r="C1109">
        <v>42</v>
      </c>
      <c r="D1109" s="267" t="s">
        <v>184</v>
      </c>
      <c r="E1109" s="3" t="s">
        <v>2289</v>
      </c>
      <c r="F1109" s="3" t="s">
        <v>1</v>
      </c>
      <c r="G1109" s="3" t="s">
        <v>0</v>
      </c>
      <c r="H1109">
        <v>251.86571975438019</v>
      </c>
      <c r="I1109">
        <v>949.74554905052173</v>
      </c>
      <c r="J1109">
        <v>3.7708408670172142</v>
      </c>
      <c r="K1109">
        <v>108.61535999999995</v>
      </c>
      <c r="L1109">
        <v>427.03485747474554</v>
      </c>
      <c r="M1109">
        <v>3.9316249329261139</v>
      </c>
      <c r="N1109">
        <v>0.43124312473297999</v>
      </c>
      <c r="O1109">
        <v>0.44963080680047429</v>
      </c>
      <c r="P1109">
        <v>1.0426387831200317</v>
      </c>
      <c r="Q1109">
        <v>0.58793861711708351</v>
      </c>
      <c r="R1109">
        <v>0.60990918645874836</v>
      </c>
      <c r="S1109">
        <v>0.41206138288291644</v>
      </c>
      <c r="T1109">
        <v>0.39009081354125169</v>
      </c>
      <c r="U1109">
        <v>0.32882298416894068</v>
      </c>
      <c r="V1109">
        <v>0.35469348172509318</v>
      </c>
    </row>
    <row r="1110" spans="1:22" x14ac:dyDescent="0.25">
      <c r="A1110" t="str">
        <f t="shared" si="19"/>
        <v>HorvátországEgyéb pénzügy</v>
      </c>
      <c r="B1110" t="s">
        <v>90</v>
      </c>
      <c r="C1110">
        <v>43</v>
      </c>
      <c r="D1110" s="267" t="s">
        <v>185</v>
      </c>
      <c r="E1110" s="3" t="s">
        <v>1</v>
      </c>
      <c r="F1110" s="3" t="s">
        <v>1</v>
      </c>
      <c r="G1110" s="3" t="s">
        <v>136</v>
      </c>
      <c r="H1110">
        <v>175.39164018389027</v>
      </c>
      <c r="I1110">
        <v>520.64842123582559</v>
      </c>
      <c r="J1110">
        <v>2.9684905203574643</v>
      </c>
      <c r="K1110">
        <v>106.76815999999995</v>
      </c>
      <c r="L1110">
        <v>303.6040866603102</v>
      </c>
      <c r="M1110">
        <v>2.8435826435550666</v>
      </c>
      <c r="N1110">
        <v>0.60874144222642723</v>
      </c>
      <c r="O1110">
        <v>0.58312687463772017</v>
      </c>
      <c r="P1110">
        <v>0.957922090050213</v>
      </c>
      <c r="Q1110">
        <v>0.68662626333996979</v>
      </c>
      <c r="R1110">
        <v>0.71982554266514043</v>
      </c>
      <c r="S1110">
        <v>0.31337373666003021</v>
      </c>
      <c r="T1110">
        <v>0.28017445733485946</v>
      </c>
      <c r="U1110">
        <v>0.27940207253385857</v>
      </c>
      <c r="V1110">
        <v>0.24904829131971265</v>
      </c>
    </row>
    <row r="1111" spans="1:22" x14ac:dyDescent="0.25">
      <c r="A1111" t="str">
        <f t="shared" si="19"/>
        <v>HorvátországIngatlanügyletek</v>
      </c>
      <c r="B1111" t="s">
        <v>90</v>
      </c>
      <c r="C1111">
        <v>44</v>
      </c>
      <c r="D1111" s="267" t="s">
        <v>143</v>
      </c>
      <c r="E1111" s="3" t="s">
        <v>135</v>
      </c>
      <c r="F1111" s="3" t="s">
        <v>135</v>
      </c>
      <c r="G1111" s="3" t="s">
        <v>136</v>
      </c>
      <c r="H1111">
        <v>1995.2530759045608</v>
      </c>
      <c r="I1111">
        <v>5610.6119418547714</v>
      </c>
      <c r="J1111">
        <v>2.8119800989712367</v>
      </c>
      <c r="K1111">
        <v>1735.6291199999996</v>
      </c>
      <c r="L1111">
        <v>5014.2287434275549</v>
      </c>
      <c r="M1111">
        <v>2.8889978196652728</v>
      </c>
      <c r="N1111">
        <v>0.86987918523224983</v>
      </c>
      <c r="O1111">
        <v>0.89370442928368654</v>
      </c>
      <c r="P1111">
        <v>1.0273891414531038</v>
      </c>
      <c r="Q1111">
        <v>0.38581756660301869</v>
      </c>
      <c r="R1111">
        <v>0.3795081811173307</v>
      </c>
      <c r="S1111">
        <v>0.61418243339698142</v>
      </c>
      <c r="T1111">
        <v>0.62049181888266935</v>
      </c>
      <c r="U1111">
        <v>0.60273569353399592</v>
      </c>
      <c r="V1111">
        <v>0.61097219634339195</v>
      </c>
    </row>
    <row r="1112" spans="1:22" x14ac:dyDescent="0.25">
      <c r="A1112" t="str">
        <f t="shared" si="19"/>
        <v>HorvátországJogi tev.</v>
      </c>
      <c r="B1112" t="s">
        <v>90</v>
      </c>
      <c r="C1112">
        <v>45</v>
      </c>
      <c r="D1112" s="267" t="s">
        <v>186</v>
      </c>
      <c r="E1112" s="3" t="s">
        <v>1</v>
      </c>
      <c r="F1112" s="3" t="s">
        <v>1</v>
      </c>
      <c r="G1112" s="3" t="s">
        <v>136</v>
      </c>
      <c r="H1112">
        <v>447.66892200579093</v>
      </c>
      <c r="I1112">
        <v>2076.0988688185253</v>
      </c>
      <c r="J1112">
        <v>4.6375764918335554</v>
      </c>
      <c r="K1112">
        <v>211.13495999999992</v>
      </c>
      <c r="L1112">
        <v>1360.8940147355572</v>
      </c>
      <c r="M1112">
        <v>6.4456119191987806</v>
      </c>
      <c r="N1112">
        <v>0.4716319351676343</v>
      </c>
      <c r="O1112">
        <v>0.65550539773186245</v>
      </c>
      <c r="P1112">
        <v>1.3898664379011425</v>
      </c>
      <c r="Q1112">
        <v>0.71490356840081792</v>
      </c>
      <c r="R1112">
        <v>0.62827780612778816</v>
      </c>
      <c r="S1112">
        <v>0.28509643159918202</v>
      </c>
      <c r="T1112">
        <v>0.37172219387221167</v>
      </c>
      <c r="U1112">
        <v>0.12758043362238558</v>
      </c>
      <c r="V1112">
        <v>0.12761310477353682</v>
      </c>
    </row>
    <row r="1113" spans="1:22" x14ac:dyDescent="0.25">
      <c r="A1113" t="str">
        <f t="shared" si="19"/>
        <v>HorvátországMérnöki tev.</v>
      </c>
      <c r="B1113" t="s">
        <v>90</v>
      </c>
      <c r="C1113">
        <v>46</v>
      </c>
      <c r="D1113" s="267" t="s">
        <v>187</v>
      </c>
      <c r="E1113" s="3" t="s">
        <v>1</v>
      </c>
      <c r="F1113" s="3" t="s">
        <v>1</v>
      </c>
      <c r="G1113" s="3" t="s">
        <v>136</v>
      </c>
      <c r="H1113">
        <v>490.89339901327389</v>
      </c>
      <c r="I1113">
        <v>1727.1423850349452</v>
      </c>
      <c r="J1113">
        <v>3.5183654710098122</v>
      </c>
      <c r="K1113">
        <v>233.02427999999995</v>
      </c>
      <c r="L1113">
        <v>923.34918554473802</v>
      </c>
      <c r="M1113">
        <v>3.9624591289145417</v>
      </c>
      <c r="N1113">
        <v>0.47469426247815344</v>
      </c>
      <c r="O1113">
        <v>0.53461092353775796</v>
      </c>
      <c r="P1113">
        <v>1.1262215825967814</v>
      </c>
      <c r="Q1113">
        <v>0.75099116203227456</v>
      </c>
      <c r="R1113">
        <v>0.66424340138918836</v>
      </c>
      <c r="S1113">
        <v>0.24900883796772552</v>
      </c>
      <c r="T1113">
        <v>0.33575659861081164</v>
      </c>
      <c r="U1113">
        <v>8.4747523550995352E-2</v>
      </c>
      <c r="V1113">
        <v>6.6459819724039068E-2</v>
      </c>
    </row>
    <row r="1114" spans="1:22" x14ac:dyDescent="0.25">
      <c r="A1114" t="str">
        <f t="shared" si="19"/>
        <v>HorvátországK+F</v>
      </c>
      <c r="B1114" t="s">
        <v>90</v>
      </c>
      <c r="C1114">
        <v>47</v>
      </c>
      <c r="D1114" s="267" t="s">
        <v>188</v>
      </c>
      <c r="E1114" s="3" t="s">
        <v>2289</v>
      </c>
      <c r="F1114" s="3" t="s">
        <v>2289</v>
      </c>
      <c r="G1114" s="3" t="s">
        <v>136</v>
      </c>
      <c r="H1114">
        <v>106.58344017243559</v>
      </c>
      <c r="I1114">
        <v>355.72076719281188</v>
      </c>
      <c r="J1114">
        <v>3.3374862606921907</v>
      </c>
      <c r="K1114">
        <v>89.12739999999998</v>
      </c>
      <c r="L1114">
        <v>246.44414930495003</v>
      </c>
      <c r="M1114">
        <v>2.7650772860528869</v>
      </c>
      <c r="N1114">
        <v>0.8362218357355099</v>
      </c>
      <c r="O1114">
        <v>0.69280225399764062</v>
      </c>
      <c r="P1114">
        <v>0.82849098694998469</v>
      </c>
      <c r="Q1114">
        <v>0.46336322735474067</v>
      </c>
      <c r="R1114">
        <v>0.44481988810058143</v>
      </c>
      <c r="S1114">
        <v>0.53663677264525922</v>
      </c>
      <c r="T1114">
        <v>0.55518011189941852</v>
      </c>
      <c r="U1114">
        <v>0.39518386605309341</v>
      </c>
      <c r="V1114">
        <v>0.34334573218924885</v>
      </c>
    </row>
    <row r="1115" spans="1:22" x14ac:dyDescent="0.25">
      <c r="A1115" t="str">
        <f t="shared" si="19"/>
        <v>HorvátországMarketing</v>
      </c>
      <c r="B1115" t="s">
        <v>90</v>
      </c>
      <c r="C1115">
        <v>48</v>
      </c>
      <c r="D1115" s="267" t="s">
        <v>13</v>
      </c>
      <c r="E1115" s="3" t="s">
        <v>1</v>
      </c>
      <c r="F1115" s="3" t="s">
        <v>1</v>
      </c>
      <c r="G1115" s="3" t="s">
        <v>136</v>
      </c>
      <c r="H1115">
        <v>102.33487779431442</v>
      </c>
      <c r="I1115">
        <v>732.13223153288311</v>
      </c>
      <c r="J1115">
        <v>7.1542786517458401</v>
      </c>
      <c r="K1115">
        <v>48.027199999999979</v>
      </c>
      <c r="L1115">
        <v>221.95364742964242</v>
      </c>
      <c r="M1115">
        <v>4.6214155193232695</v>
      </c>
      <c r="N1115">
        <v>0.46931408953779297</v>
      </c>
      <c r="O1115">
        <v>0.30316060114568738</v>
      </c>
      <c r="P1115">
        <v>0.64596526697985368</v>
      </c>
      <c r="Q1115">
        <v>0.78712141586310513</v>
      </c>
      <c r="R1115">
        <v>0.62810340859155656</v>
      </c>
      <c r="S1115">
        <v>0.212878584136895</v>
      </c>
      <c r="T1115">
        <v>0.37189659140844333</v>
      </c>
      <c r="U1115">
        <v>5.2022924217468069E-2</v>
      </c>
      <c r="V1115">
        <v>3.7631024633452886E-2</v>
      </c>
    </row>
    <row r="1116" spans="1:22" x14ac:dyDescent="0.25">
      <c r="A1116" t="str">
        <f t="shared" si="19"/>
        <v>HorvátországEgyéb tudományos</v>
      </c>
      <c r="B1116" t="s">
        <v>90</v>
      </c>
      <c r="C1116">
        <v>49</v>
      </c>
      <c r="D1116" s="267" t="s">
        <v>189</v>
      </c>
      <c r="E1116" s="3" t="s">
        <v>1</v>
      </c>
      <c r="F1116" s="3" t="s">
        <v>1</v>
      </c>
      <c r="G1116" s="3" t="s">
        <v>136</v>
      </c>
      <c r="H1116">
        <v>84.60176015889536</v>
      </c>
      <c r="I1116">
        <v>255.58311535557158</v>
      </c>
      <c r="J1116">
        <v>3.0210141594636619</v>
      </c>
      <c r="K1116">
        <v>49.043159999999986</v>
      </c>
      <c r="L1116">
        <v>149.75454706910548</v>
      </c>
      <c r="M1116">
        <v>3.0535256510613413</v>
      </c>
      <c r="N1116">
        <v>0.57969432205534788</v>
      </c>
      <c r="O1116">
        <v>0.58593286516898591</v>
      </c>
      <c r="P1116">
        <v>1.010761780607957</v>
      </c>
      <c r="Q1116">
        <v>0.84883217134145972</v>
      </c>
      <c r="R1116">
        <v>0.76517898835803611</v>
      </c>
      <c r="S1116">
        <v>0.15116782865854025</v>
      </c>
      <c r="T1116">
        <v>0.23482101164196392</v>
      </c>
      <c r="U1116">
        <v>6.3376568627888083E-2</v>
      </c>
      <c r="V1116">
        <v>6.2450370638399429E-2</v>
      </c>
    </row>
    <row r="1117" spans="1:22" x14ac:dyDescent="0.25">
      <c r="A1117" t="str">
        <f t="shared" si="19"/>
        <v>HorvátországAminisztratív</v>
      </c>
      <c r="B1117" t="s">
        <v>90</v>
      </c>
      <c r="C1117">
        <v>50</v>
      </c>
      <c r="D1117" s="267" t="s">
        <v>190</v>
      </c>
      <c r="E1117" s="3" t="s">
        <v>2289</v>
      </c>
      <c r="F1117" s="3" t="s">
        <v>1</v>
      </c>
      <c r="G1117" s="3" t="s">
        <v>0</v>
      </c>
      <c r="H1117">
        <v>378.39893176089305</v>
      </c>
      <c r="I1117">
        <v>2056.0713330233102</v>
      </c>
      <c r="J1117">
        <v>5.4336076570177099</v>
      </c>
      <c r="K1117">
        <v>199.86703999999992</v>
      </c>
      <c r="L1117">
        <v>1027.8897464412182</v>
      </c>
      <c r="M1117">
        <v>5.1428677106601404</v>
      </c>
      <c r="N1117">
        <v>0.52819134311482185</v>
      </c>
      <c r="O1117">
        <v>0.49992902966541425</v>
      </c>
      <c r="P1117">
        <v>0.94649228197732171</v>
      </c>
      <c r="Q1117">
        <v>0.5872215603509271</v>
      </c>
      <c r="R1117">
        <v>0.6255066011149214</v>
      </c>
      <c r="S1117">
        <v>0.4127784396490729</v>
      </c>
      <c r="T1117">
        <v>0.3744933988850786</v>
      </c>
      <c r="U1117">
        <v>0.38732397186738199</v>
      </c>
      <c r="V1117">
        <v>0.31569712670639455</v>
      </c>
    </row>
    <row r="1118" spans="1:22" x14ac:dyDescent="0.25">
      <c r="A1118" t="str">
        <f t="shared" si="19"/>
        <v>HorvátországKözigazgatás és védelem</v>
      </c>
      <c r="B1118" t="s">
        <v>90</v>
      </c>
      <c r="C1118">
        <v>51</v>
      </c>
      <c r="D1118" s="267" t="s">
        <v>201</v>
      </c>
      <c r="E1118" s="3" t="s">
        <v>135</v>
      </c>
      <c r="F1118" s="3" t="s">
        <v>135</v>
      </c>
      <c r="G1118" s="3" t="s">
        <v>136</v>
      </c>
      <c r="H1118">
        <v>2674.8380016821166</v>
      </c>
      <c r="I1118">
        <v>5338.5714904845227</v>
      </c>
      <c r="J1118">
        <v>1.9958485288182959</v>
      </c>
      <c r="K1118">
        <v>1592.0093199999994</v>
      </c>
      <c r="L1118">
        <v>2820.3333979662334</v>
      </c>
      <c r="M1118">
        <v>1.7715558335840864</v>
      </c>
      <c r="N1118">
        <v>0.59517971518231672</v>
      </c>
      <c r="O1118">
        <v>0.52829364615481866</v>
      </c>
      <c r="P1118">
        <v>0.88762038201014737</v>
      </c>
      <c r="Q1118">
        <v>2.0480683570464134E-2</v>
      </c>
      <c r="R1118">
        <v>2.6134496293108895E-2</v>
      </c>
      <c r="S1118">
        <v>0.97951931642953594</v>
      </c>
      <c r="T1118">
        <v>0.97386550370689107</v>
      </c>
      <c r="U1118">
        <v>0.85577474783323559</v>
      </c>
      <c r="V1118">
        <v>0.93689008068405955</v>
      </c>
    </row>
    <row r="1119" spans="1:22" x14ac:dyDescent="0.25">
      <c r="A1119" t="str">
        <f t="shared" si="19"/>
        <v>HorvátországOktatás</v>
      </c>
      <c r="B1119" t="s">
        <v>90</v>
      </c>
      <c r="C1119">
        <v>52</v>
      </c>
      <c r="D1119" s="267" t="s">
        <v>144</v>
      </c>
      <c r="E1119" s="3" t="s">
        <v>135</v>
      </c>
      <c r="F1119" s="3" t="s">
        <v>135</v>
      </c>
      <c r="G1119" s="3" t="s">
        <v>136</v>
      </c>
      <c r="H1119">
        <v>997.02620375536753</v>
      </c>
      <c r="I1119">
        <v>2771.5372224667949</v>
      </c>
      <c r="J1119">
        <v>2.7798037925458829</v>
      </c>
      <c r="K1119">
        <v>828.65391999999986</v>
      </c>
      <c r="L1119">
        <v>2234.2553918114227</v>
      </c>
      <c r="M1119">
        <v>2.6962466934464304</v>
      </c>
      <c r="N1119">
        <v>0.83112551794408018</v>
      </c>
      <c r="O1119">
        <v>0.80614302189412168</v>
      </c>
      <c r="P1119">
        <v>0.96994136804780506</v>
      </c>
      <c r="Q1119">
        <v>0.11663926957391964</v>
      </c>
      <c r="R1119">
        <v>0.17006904178929189</v>
      </c>
      <c r="S1119">
        <v>0.88336073042608032</v>
      </c>
      <c r="T1119">
        <v>0.82993095821070817</v>
      </c>
      <c r="U1119">
        <v>0.64787962500320617</v>
      </c>
      <c r="V1119">
        <v>0.76556858374569281</v>
      </c>
    </row>
    <row r="1120" spans="1:22" x14ac:dyDescent="0.25">
      <c r="A1120" t="str">
        <f t="shared" si="19"/>
        <v>HorvátországEgészségügy</v>
      </c>
      <c r="B1120" t="s">
        <v>90</v>
      </c>
      <c r="C1120">
        <v>53</v>
      </c>
      <c r="D1120" s="267" t="s">
        <v>191</v>
      </c>
      <c r="E1120" s="3" t="s">
        <v>135</v>
      </c>
      <c r="F1120" s="3" t="s">
        <v>135</v>
      </c>
      <c r="G1120" s="3" t="s">
        <v>136</v>
      </c>
      <c r="H1120">
        <v>1330.4457992443254</v>
      </c>
      <c r="I1120">
        <v>3585.3534828844031</v>
      </c>
      <c r="J1120">
        <v>2.694851218231388</v>
      </c>
      <c r="K1120">
        <v>926.2784399999997</v>
      </c>
      <c r="L1120">
        <v>2306.9661320888658</v>
      </c>
      <c r="M1120">
        <v>2.4905752228119078</v>
      </c>
      <c r="N1120">
        <v>0.69621659185673923</v>
      </c>
      <c r="O1120">
        <v>0.64344175354027311</v>
      </c>
      <c r="P1120">
        <v>0.92419767219893312</v>
      </c>
      <c r="Q1120">
        <v>2.7876040925259523E-2</v>
      </c>
      <c r="R1120">
        <v>5.051016969828076E-2</v>
      </c>
      <c r="S1120">
        <v>0.97212395907474047</v>
      </c>
      <c r="T1120">
        <v>0.94948983030171918</v>
      </c>
      <c r="U1120">
        <v>0.62760579934631677</v>
      </c>
      <c r="V1120">
        <v>0.83727067223358664</v>
      </c>
    </row>
    <row r="1121" spans="1:22" x14ac:dyDescent="0.25">
      <c r="A1121" t="str">
        <f t="shared" si="19"/>
        <v>HorvátországEgyéb szolgáltatás</v>
      </c>
      <c r="B1121" t="s">
        <v>90</v>
      </c>
      <c r="C1121">
        <v>54</v>
      </c>
      <c r="D1121" s="267" t="s">
        <v>192</v>
      </c>
      <c r="E1121" s="3" t="s">
        <v>135</v>
      </c>
      <c r="F1121" s="3" t="s">
        <v>135</v>
      </c>
      <c r="G1121" s="3" t="s">
        <v>136</v>
      </c>
      <c r="H1121">
        <v>810.08957519096066</v>
      </c>
      <c r="I1121">
        <v>2659.26662724483</v>
      </c>
      <c r="J1121">
        <v>3.2826821979754115</v>
      </c>
      <c r="K1121">
        <v>423.65531999999985</v>
      </c>
      <c r="L1121">
        <v>1450.7218260955337</v>
      </c>
      <c r="M1121">
        <v>3.4242974361694176</v>
      </c>
      <c r="N1121">
        <v>0.52297342537722757</v>
      </c>
      <c r="O1121">
        <v>0.54553455123022931</v>
      </c>
      <c r="P1121">
        <v>1.0431400999710991</v>
      </c>
      <c r="Q1121">
        <v>0.18790489214512854</v>
      </c>
      <c r="R1121">
        <v>0.20803882491508502</v>
      </c>
      <c r="S1121">
        <v>0.81209510785487149</v>
      </c>
      <c r="T1121">
        <v>0.79196117508491504</v>
      </c>
      <c r="U1121">
        <v>0.63552437281056373</v>
      </c>
      <c r="V1121">
        <v>0.67843602100910216</v>
      </c>
    </row>
    <row r="1122" spans="1:22" x14ac:dyDescent="0.25">
      <c r="A1122" t="str">
        <f t="shared" si="19"/>
        <v>HorvátországHáztartási</v>
      </c>
      <c r="B1122" t="s">
        <v>90</v>
      </c>
      <c r="C1122">
        <v>55</v>
      </c>
      <c r="D1122" s="267" t="s">
        <v>193</v>
      </c>
      <c r="E1122" s="3" t="s">
        <v>2289</v>
      </c>
      <c r="F1122" s="3" t="s">
        <v>2289</v>
      </c>
      <c r="G1122" s="3" t="s">
        <v>136</v>
      </c>
      <c r="H1122">
        <v>53.19936023163347</v>
      </c>
      <c r="I1122">
        <v>87.273997273812839</v>
      </c>
      <c r="J1122">
        <v>1.6405083988569822</v>
      </c>
      <c r="K1122">
        <v>33.71139999999999</v>
      </c>
      <c r="L1122">
        <v>55.131142435705094</v>
      </c>
      <c r="M1122">
        <v>1.6353857281425603</v>
      </c>
      <c r="N1122">
        <v>0.63368055279646907</v>
      </c>
      <c r="O1122">
        <v>0.63170181449048368</v>
      </c>
      <c r="P1122">
        <v>0.9968773883035339</v>
      </c>
      <c r="Q1122">
        <v>0.35460920887752817</v>
      </c>
      <c r="R1122">
        <v>0.31296227869545412</v>
      </c>
      <c r="S1122">
        <v>0.64539079112247177</v>
      </c>
      <c r="T1122">
        <v>0.68703772130454577</v>
      </c>
      <c r="U1122">
        <v>0.42590950288068069</v>
      </c>
      <c r="V1122">
        <v>0.48898856088327697</v>
      </c>
    </row>
    <row r="1123" spans="1:22" x14ac:dyDescent="0.25">
      <c r="A1123" t="str">
        <f t="shared" si="19"/>
        <v>HorvátországTerületen kívüli</v>
      </c>
      <c r="B1123" t="s">
        <v>90</v>
      </c>
      <c r="C1123">
        <v>56</v>
      </c>
      <c r="D1123" s="267" t="s">
        <v>194</v>
      </c>
      <c r="E1123" s="3">
        <v>0</v>
      </c>
      <c r="F1123" s="3">
        <v>0</v>
      </c>
      <c r="G1123" s="3" t="s">
        <v>136</v>
      </c>
      <c r="H1123">
        <v>2</v>
      </c>
      <c r="I1123">
        <v>2</v>
      </c>
      <c r="J1123">
        <v>1</v>
      </c>
      <c r="K1123">
        <v>1</v>
      </c>
      <c r="L1123">
        <v>1</v>
      </c>
      <c r="M1123">
        <v>1</v>
      </c>
      <c r="N1123">
        <v>0.5</v>
      </c>
      <c r="O1123">
        <v>0.5</v>
      </c>
      <c r="P1123">
        <v>1</v>
      </c>
      <c r="Q1123">
        <v>1</v>
      </c>
      <c r="R1123">
        <v>1</v>
      </c>
      <c r="S1123">
        <v>0</v>
      </c>
      <c r="T1123">
        <v>0</v>
      </c>
      <c r="U1123">
        <v>0</v>
      </c>
      <c r="V1123">
        <v>0</v>
      </c>
    </row>
    <row r="1124" spans="1:22" x14ac:dyDescent="0.25">
      <c r="A1124" t="str">
        <f>CONCATENATE(B1124,D1124)</f>
        <v>IndonéziaNövényterm.</v>
      </c>
      <c r="B1124" t="s">
        <v>91</v>
      </c>
      <c r="C1124">
        <v>1</v>
      </c>
      <c r="D1124" s="267" t="s">
        <v>147</v>
      </c>
      <c r="E1124" s="3" t="s">
        <v>1</v>
      </c>
      <c r="F1124" s="3" t="s">
        <v>1</v>
      </c>
      <c r="G1124" s="3" t="s">
        <v>136</v>
      </c>
      <c r="H1124">
        <v>26971.930813192681</v>
      </c>
      <c r="I1124">
        <v>112492.71350636815</v>
      </c>
      <c r="J1124">
        <v>4.1707326881969085</v>
      </c>
      <c r="K1124">
        <v>20811.659395921837</v>
      </c>
      <c r="L1124">
        <v>91889.353048899997</v>
      </c>
      <c r="M1124">
        <v>4.4152823809381694</v>
      </c>
      <c r="N1124">
        <v>0.77160435936393201</v>
      </c>
      <c r="O1124">
        <v>0.81684715555997489</v>
      </c>
      <c r="P1124">
        <v>1.0586347078616023</v>
      </c>
      <c r="Q1124">
        <v>0.62721084320792986</v>
      </c>
      <c r="R1124">
        <v>0.63041597007275452</v>
      </c>
      <c r="S1124">
        <v>0.3727891567920702</v>
      </c>
      <c r="T1124">
        <v>0.36958402992724554</v>
      </c>
      <c r="U1124">
        <v>0.33240502833518037</v>
      </c>
      <c r="V1124">
        <v>0.22378541439264207</v>
      </c>
    </row>
    <row r="1125" spans="1:22" x14ac:dyDescent="0.25">
      <c r="A1125" t="str">
        <f t="shared" ref="A1125:A1179" si="20">CONCATENATE(B1125,D1125)</f>
        <v>IndonéziaErdőgazd.</v>
      </c>
      <c r="B1125" t="s">
        <v>91</v>
      </c>
      <c r="C1125">
        <v>2</v>
      </c>
      <c r="D1125" s="267" t="s">
        <v>148</v>
      </c>
      <c r="E1125" s="3" t="s">
        <v>1</v>
      </c>
      <c r="F1125" s="3" t="s">
        <v>1</v>
      </c>
      <c r="G1125" s="3" t="s">
        <v>136</v>
      </c>
      <c r="H1125">
        <v>2951.4081000031147</v>
      </c>
      <c r="I1125">
        <v>7330.9997396768849</v>
      </c>
      <c r="J1125">
        <v>2.4838990377742571</v>
      </c>
      <c r="K1125">
        <v>2354.0759366704328</v>
      </c>
      <c r="L1125">
        <v>6293.058266</v>
      </c>
      <c r="M1125">
        <v>2.6732605214514873</v>
      </c>
      <c r="N1125">
        <v>0.79761112557356895</v>
      </c>
      <c r="O1125">
        <v>0.8584174723047211</v>
      </c>
      <c r="P1125">
        <v>1.0762355799480929</v>
      </c>
      <c r="Q1125">
        <v>0.79350602297397066</v>
      </c>
      <c r="R1125">
        <v>0.92691599788854528</v>
      </c>
      <c r="S1125">
        <v>0.20649397702602931</v>
      </c>
      <c r="T1125">
        <v>7.3084002111454632E-2</v>
      </c>
      <c r="U1125">
        <v>7.3492677354718747E-2</v>
      </c>
      <c r="V1125">
        <v>2.3657298757672973E-2</v>
      </c>
    </row>
    <row r="1126" spans="1:22" x14ac:dyDescent="0.25">
      <c r="A1126" t="str">
        <f t="shared" si="20"/>
        <v>IndonéziaHalászat</v>
      </c>
      <c r="B1126" t="s">
        <v>91</v>
      </c>
      <c r="C1126">
        <v>3</v>
      </c>
      <c r="D1126" s="267" t="s">
        <v>149</v>
      </c>
      <c r="E1126" s="3" t="s">
        <v>2289</v>
      </c>
      <c r="F1126" s="3" t="s">
        <v>2289</v>
      </c>
      <c r="G1126" s="3" t="s">
        <v>136</v>
      </c>
      <c r="H1126">
        <v>3428.754388713322</v>
      </c>
      <c r="I1126">
        <v>24366.37777028159</v>
      </c>
      <c r="J1126">
        <v>7.1064809571925451</v>
      </c>
      <c r="K1126">
        <v>2620.2457752388104</v>
      </c>
      <c r="L1126">
        <v>20703.721455999996</v>
      </c>
      <c r="M1126">
        <v>7.9014425485002642</v>
      </c>
      <c r="N1126">
        <v>0.76419757094998186</v>
      </c>
      <c r="O1126">
        <v>0.84968400519716369</v>
      </c>
      <c r="P1126">
        <v>1.1118643103522468</v>
      </c>
      <c r="Q1126">
        <v>0.35712406793516588</v>
      </c>
      <c r="R1126">
        <v>0.371181718312386</v>
      </c>
      <c r="S1126">
        <v>0.64287593206483418</v>
      </c>
      <c r="T1126">
        <v>0.62881828168761411</v>
      </c>
      <c r="U1126">
        <v>0.54574179934000266</v>
      </c>
      <c r="V1126">
        <v>0.5498079246897376</v>
      </c>
    </row>
    <row r="1127" spans="1:22" x14ac:dyDescent="0.25">
      <c r="A1127" t="str">
        <f t="shared" si="20"/>
        <v>IndonéziaBányászat</v>
      </c>
      <c r="B1127" t="s">
        <v>91</v>
      </c>
      <c r="C1127">
        <v>4</v>
      </c>
      <c r="D1127" s="267" t="s">
        <v>150</v>
      </c>
      <c r="E1127" s="3" t="s">
        <v>2289</v>
      </c>
      <c r="F1127" s="3" t="s">
        <v>1</v>
      </c>
      <c r="G1127" s="3" t="s">
        <v>0</v>
      </c>
      <c r="H1127">
        <v>23500.525601277495</v>
      </c>
      <c r="I1127">
        <v>119982.65185964794</v>
      </c>
      <c r="J1127">
        <v>5.1055305696280113</v>
      </c>
      <c r="K1127">
        <v>20023.126531010708</v>
      </c>
      <c r="L1127">
        <v>87955.133203299993</v>
      </c>
      <c r="M1127">
        <v>4.3926772907857305</v>
      </c>
      <c r="N1127">
        <v>0.85202888100180385</v>
      </c>
      <c r="O1127">
        <v>0.73306542104259564</v>
      </c>
      <c r="P1127">
        <v>0.86037625881961588</v>
      </c>
      <c r="Q1127">
        <v>0.59457359688324585</v>
      </c>
      <c r="R1127">
        <v>0.64348665778003467</v>
      </c>
      <c r="S1127">
        <v>0.40542640311675426</v>
      </c>
      <c r="T1127">
        <v>0.35651334221996528</v>
      </c>
      <c r="U1127">
        <v>9.9220208259440806E-4</v>
      </c>
      <c r="V1127">
        <v>7.5355023570486022E-4</v>
      </c>
    </row>
    <row r="1128" spans="1:22" x14ac:dyDescent="0.25">
      <c r="A1128" t="str">
        <f t="shared" si="20"/>
        <v>IndonéziaÉlelmiszergy.</v>
      </c>
      <c r="B1128" t="s">
        <v>91</v>
      </c>
      <c r="C1128">
        <v>5</v>
      </c>
      <c r="D1128" s="267" t="s">
        <v>151</v>
      </c>
      <c r="E1128" s="3" t="s">
        <v>2289</v>
      </c>
      <c r="F1128" s="3" t="s">
        <v>2289</v>
      </c>
      <c r="G1128" s="3" t="s">
        <v>136</v>
      </c>
      <c r="H1128">
        <v>36218.833527729163</v>
      </c>
      <c r="I1128">
        <v>170838.28393465187</v>
      </c>
      <c r="J1128">
        <v>4.7168356154777316</v>
      </c>
      <c r="K1128">
        <v>12324.561374325991</v>
      </c>
      <c r="L1128">
        <v>55467.154543899996</v>
      </c>
      <c r="M1128">
        <v>4.5005378170655908</v>
      </c>
      <c r="N1128">
        <v>0.34028046112778038</v>
      </c>
      <c r="O1128">
        <v>0.32467637385726134</v>
      </c>
      <c r="P1128">
        <v>0.95414345208419282</v>
      </c>
      <c r="Q1128">
        <v>0.33102600840772456</v>
      </c>
      <c r="R1128">
        <v>0.29348084126140972</v>
      </c>
      <c r="S1128">
        <v>0.66897399159227522</v>
      </c>
      <c r="T1128">
        <v>0.70651915873859039</v>
      </c>
      <c r="U1128">
        <v>0.54430425529877291</v>
      </c>
      <c r="V1128">
        <v>0.52140416011596025</v>
      </c>
    </row>
    <row r="1129" spans="1:22" x14ac:dyDescent="0.25">
      <c r="A1129" t="str">
        <f t="shared" si="20"/>
        <v>IndonéziaTextilgy.</v>
      </c>
      <c r="B1129" t="s">
        <v>91</v>
      </c>
      <c r="C1129">
        <v>6</v>
      </c>
      <c r="D1129" s="267" t="s">
        <v>152</v>
      </c>
      <c r="E1129" s="3" t="s">
        <v>2289</v>
      </c>
      <c r="F1129" s="3" t="s">
        <v>2289</v>
      </c>
      <c r="G1129" s="3" t="s">
        <v>136</v>
      </c>
      <c r="H1129">
        <v>14681.499683717251</v>
      </c>
      <c r="I1129">
        <v>34627.012806348772</v>
      </c>
      <c r="J1129">
        <v>2.3585473931353489</v>
      </c>
      <c r="K1129">
        <v>5076.6110312557057</v>
      </c>
      <c r="L1129">
        <v>14137.5631166</v>
      </c>
      <c r="M1129">
        <v>2.7848426892582032</v>
      </c>
      <c r="N1129">
        <v>0.34578286555330595</v>
      </c>
      <c r="O1129">
        <v>0.40828133791569554</v>
      </c>
      <c r="P1129">
        <v>1.1807448505650573</v>
      </c>
      <c r="Q1129">
        <v>0.21710560303933801</v>
      </c>
      <c r="R1129">
        <v>0.22178519238122493</v>
      </c>
      <c r="S1129">
        <v>0.7828943969606621</v>
      </c>
      <c r="T1129">
        <v>0.77821480761877504</v>
      </c>
      <c r="U1129">
        <v>0.12631332753187888</v>
      </c>
      <c r="V1129">
        <v>0.2787925735335296</v>
      </c>
    </row>
    <row r="1130" spans="1:22" x14ac:dyDescent="0.25">
      <c r="A1130" t="str">
        <f t="shared" si="20"/>
        <v>IndonéziaFafeldolg.</v>
      </c>
      <c r="B1130" t="s">
        <v>91</v>
      </c>
      <c r="C1130">
        <v>7</v>
      </c>
      <c r="D1130" s="267" t="s">
        <v>153</v>
      </c>
      <c r="E1130" s="3" t="s">
        <v>2289</v>
      </c>
      <c r="F1130" s="3" t="s">
        <v>1</v>
      </c>
      <c r="G1130" s="3" t="s">
        <v>0</v>
      </c>
      <c r="H1130">
        <v>4705.3421015479307</v>
      </c>
      <c r="I1130">
        <v>15184.876518975781</v>
      </c>
      <c r="J1130">
        <v>3.2271567489174413</v>
      </c>
      <c r="K1130">
        <v>1710.3362063402546</v>
      </c>
      <c r="L1130">
        <v>6415.6758302999988</v>
      </c>
      <c r="M1130">
        <v>3.7511196959503894</v>
      </c>
      <c r="N1130">
        <v>0.36348817353314228</v>
      </c>
      <c r="O1130">
        <v>0.42250431357032436</v>
      </c>
      <c r="P1130">
        <v>1.1623605507258714</v>
      </c>
      <c r="Q1130">
        <v>0.13947542069552304</v>
      </c>
      <c r="R1130">
        <v>0.67219505165321347</v>
      </c>
      <c r="S1130">
        <v>0.8605245793044769</v>
      </c>
      <c r="T1130">
        <v>0.32780494834678647</v>
      </c>
      <c r="U1130">
        <v>1.1283742733984116E-2</v>
      </c>
      <c r="V1130">
        <v>2.7242016809946531E-2</v>
      </c>
    </row>
    <row r="1131" spans="1:22" x14ac:dyDescent="0.25">
      <c r="A1131" t="str">
        <f t="shared" si="20"/>
        <v>IndonéziaPapírgy.</v>
      </c>
      <c r="B1131" t="s">
        <v>91</v>
      </c>
      <c r="C1131">
        <v>8</v>
      </c>
      <c r="D1131" s="267" t="s">
        <v>154</v>
      </c>
      <c r="E1131" s="3" t="s">
        <v>2289</v>
      </c>
      <c r="F1131" s="3" t="s">
        <v>1</v>
      </c>
      <c r="G1131" s="3" t="s">
        <v>0</v>
      </c>
      <c r="H1131">
        <v>7481.1664013900718</v>
      </c>
      <c r="I1131">
        <v>20002.664032404173</v>
      </c>
      <c r="J1131">
        <v>2.6737360137701907</v>
      </c>
      <c r="K1131">
        <v>2370.2681554479641</v>
      </c>
      <c r="L1131">
        <v>6823.6748039693211</v>
      </c>
      <c r="M1131">
        <v>2.8788619499803785</v>
      </c>
      <c r="N1131">
        <v>0.3168313640246721</v>
      </c>
      <c r="O1131">
        <v>0.3411383000241876</v>
      </c>
      <c r="P1131">
        <v>1.076718844027142</v>
      </c>
      <c r="Q1131">
        <v>0.58768114609204103</v>
      </c>
      <c r="R1131">
        <v>0.71931688642854275</v>
      </c>
      <c r="S1131">
        <v>0.41231885390795919</v>
      </c>
      <c r="T1131">
        <v>0.2806831135714572</v>
      </c>
      <c r="U1131">
        <v>5.62360903985933E-2</v>
      </c>
      <c r="V1131">
        <v>2.3532655331302419E-2</v>
      </c>
    </row>
    <row r="1132" spans="1:22" x14ac:dyDescent="0.25">
      <c r="A1132" t="str">
        <f t="shared" si="20"/>
        <v>IndonéziaNyomdai tev.</v>
      </c>
      <c r="B1132" t="s">
        <v>91</v>
      </c>
      <c r="C1132">
        <v>9</v>
      </c>
      <c r="D1132" s="267" t="s">
        <v>155</v>
      </c>
      <c r="E1132" s="3" t="s">
        <v>1</v>
      </c>
      <c r="F1132" s="3" t="s">
        <v>1</v>
      </c>
      <c r="G1132" s="3" t="s">
        <v>136</v>
      </c>
      <c r="H1132">
        <v>210.21834573045413</v>
      </c>
      <c r="I1132">
        <v>1038.3589675174564</v>
      </c>
      <c r="J1132">
        <v>4.9394307804555728</v>
      </c>
      <c r="K1132">
        <v>101.44589549792958</v>
      </c>
      <c r="L1132">
        <v>292.04872853067599</v>
      </c>
      <c r="M1132">
        <v>2.8788619499803856</v>
      </c>
      <c r="N1132">
        <v>0.48257394065884907</v>
      </c>
      <c r="O1132">
        <v>0.28125988956296677</v>
      </c>
      <c r="P1132">
        <v>0.58283273477007058</v>
      </c>
      <c r="Q1132">
        <v>0.80912624744751149</v>
      </c>
      <c r="R1132">
        <v>0.96115371480018252</v>
      </c>
      <c r="S1132">
        <v>0.19087375255248851</v>
      </c>
      <c r="T1132">
        <v>3.8846285199817518E-2</v>
      </c>
      <c r="U1132">
        <v>0.17267814899347206</v>
      </c>
      <c r="V1132">
        <v>1.7149944042344108E-2</v>
      </c>
    </row>
    <row r="1133" spans="1:22" x14ac:dyDescent="0.25">
      <c r="A1133" t="str">
        <f t="shared" si="20"/>
        <v>IndonéziaKokszgy.</v>
      </c>
      <c r="B1133" t="s">
        <v>91</v>
      </c>
      <c r="C1133">
        <v>10</v>
      </c>
      <c r="D1133" s="267" t="s">
        <v>156</v>
      </c>
      <c r="E1133" s="3" t="s">
        <v>2289</v>
      </c>
      <c r="F1133" s="3" t="s">
        <v>1</v>
      </c>
      <c r="G1133" s="3" t="s">
        <v>0</v>
      </c>
      <c r="H1133">
        <v>14425.338263089912</v>
      </c>
      <c r="I1133">
        <v>59961.823329585022</v>
      </c>
      <c r="J1133">
        <v>4.1567013706021188</v>
      </c>
      <c r="K1133">
        <v>7082.8390137205306</v>
      </c>
      <c r="L1133">
        <v>27751.764546000009</v>
      </c>
      <c r="M1133">
        <v>3.9181696057528121</v>
      </c>
      <c r="N1133">
        <v>0.49099985626287729</v>
      </c>
      <c r="O1133">
        <v>0.46282389368749155</v>
      </c>
      <c r="P1133">
        <v>0.94261513070525105</v>
      </c>
      <c r="Q1133">
        <v>0.39505527215855718</v>
      </c>
      <c r="R1133">
        <v>0.65012308833091936</v>
      </c>
      <c r="S1133">
        <v>0.60494472784144293</v>
      </c>
      <c r="T1133">
        <v>0.34987691166908058</v>
      </c>
      <c r="U1133">
        <v>9.6125232889320816E-2</v>
      </c>
      <c r="V1133">
        <v>0.19010064360108775</v>
      </c>
    </row>
    <row r="1134" spans="1:22" x14ac:dyDescent="0.25">
      <c r="A1134" t="str">
        <f t="shared" si="20"/>
        <v>IndonéziaVegyi a. gy.</v>
      </c>
      <c r="B1134" t="s">
        <v>91</v>
      </c>
      <c r="C1134">
        <v>11</v>
      </c>
      <c r="D1134" s="267" t="s">
        <v>157</v>
      </c>
      <c r="E1134" s="3" t="s">
        <v>1</v>
      </c>
      <c r="F1134" s="3" t="s">
        <v>1</v>
      </c>
      <c r="G1134" s="3" t="s">
        <v>136</v>
      </c>
      <c r="H1134">
        <v>7313.7483656436398</v>
      </c>
      <c r="I1134">
        <v>32288.821021567965</v>
      </c>
      <c r="J1134">
        <v>4.4148115859775574</v>
      </c>
      <c r="K1134">
        <v>2416.6175411737613</v>
      </c>
      <c r="L1134">
        <v>11011.042386952873</v>
      </c>
      <c r="M1134">
        <v>4.5563860227567341</v>
      </c>
      <c r="N1134">
        <v>0.33042120406081116</v>
      </c>
      <c r="O1134">
        <v>0.34101717060520192</v>
      </c>
      <c r="P1134">
        <v>1.0320680586299198</v>
      </c>
      <c r="Q1134">
        <v>0.63299961480741862</v>
      </c>
      <c r="R1134">
        <v>0.72707841460089839</v>
      </c>
      <c r="S1134">
        <v>0.36700038519258121</v>
      </c>
      <c r="T1134">
        <v>0.27292158539910161</v>
      </c>
      <c r="U1134">
        <v>7.2841196550826492E-2</v>
      </c>
      <c r="V1134">
        <v>3.530658764430615E-2</v>
      </c>
    </row>
    <row r="1135" spans="1:22" x14ac:dyDescent="0.25">
      <c r="A1135" t="str">
        <f t="shared" si="20"/>
        <v>IndonéziaGyógyszergy.</v>
      </c>
      <c r="B1135" t="s">
        <v>91</v>
      </c>
      <c r="C1135">
        <v>12</v>
      </c>
      <c r="D1135" s="267" t="s">
        <v>158</v>
      </c>
      <c r="E1135" s="3" t="s">
        <v>135</v>
      </c>
      <c r="F1135" s="3" t="s">
        <v>2289</v>
      </c>
      <c r="G1135" s="3" t="s">
        <v>0</v>
      </c>
      <c r="H1135">
        <v>2811.1216526692638</v>
      </c>
      <c r="I1135">
        <v>12294.533839695214</v>
      </c>
      <c r="J1135">
        <v>4.3735331866627334</v>
      </c>
      <c r="K1135">
        <v>915.80364977998624</v>
      </c>
      <c r="L1135">
        <v>4172.754949447125</v>
      </c>
      <c r="M1135">
        <v>4.5563860227567261</v>
      </c>
      <c r="N1135">
        <v>0.32577873280951641</v>
      </c>
      <c r="O1135">
        <v>0.33939919999037305</v>
      </c>
      <c r="P1135">
        <v>1.0418089513191782</v>
      </c>
      <c r="Q1135">
        <v>0.18371342274121644</v>
      </c>
      <c r="R1135">
        <v>0.39596527473569426</v>
      </c>
      <c r="S1135">
        <v>0.81628657725878373</v>
      </c>
      <c r="T1135">
        <v>0.60403472526430579</v>
      </c>
      <c r="U1135">
        <v>0.71644030961631977</v>
      </c>
      <c r="V1135">
        <v>0.4522253732777099</v>
      </c>
    </row>
    <row r="1136" spans="1:22" x14ac:dyDescent="0.25">
      <c r="A1136" t="str">
        <f t="shared" si="20"/>
        <v>IndonéziaGumigy.</v>
      </c>
      <c r="B1136" t="s">
        <v>91</v>
      </c>
      <c r="C1136">
        <v>13</v>
      </c>
      <c r="D1136" s="267" t="s">
        <v>159</v>
      </c>
      <c r="E1136" s="3" t="s">
        <v>2289</v>
      </c>
      <c r="F1136" s="3" t="s">
        <v>2289</v>
      </c>
      <c r="G1136" s="3" t="s">
        <v>136</v>
      </c>
      <c r="H1136">
        <v>6249.3976966233859</v>
      </c>
      <c r="I1136">
        <v>25626.628627538848</v>
      </c>
      <c r="J1136">
        <v>4.1006557546153894</v>
      </c>
      <c r="K1136">
        <v>1945.9264038159376</v>
      </c>
      <c r="L1136">
        <v>6769.1321972999949</v>
      </c>
      <c r="M1136">
        <v>3.4786167575638061</v>
      </c>
      <c r="N1136">
        <v>0.31137823167620488</v>
      </c>
      <c r="O1136">
        <v>0.26414446846222139</v>
      </c>
      <c r="P1136">
        <v>0.84830743318273838</v>
      </c>
      <c r="Q1136">
        <v>0.38325156476619804</v>
      </c>
      <c r="R1136">
        <v>0.41676456318830069</v>
      </c>
      <c r="S1136">
        <v>0.61674843523380196</v>
      </c>
      <c r="T1136">
        <v>0.58323543681169931</v>
      </c>
      <c r="U1136">
        <v>0.24744330463635766</v>
      </c>
      <c r="V1136">
        <v>0.11144942761874962</v>
      </c>
    </row>
    <row r="1137" spans="1:22" x14ac:dyDescent="0.25">
      <c r="A1137" t="str">
        <f t="shared" si="20"/>
        <v>IndonéziaNemfémgy.</v>
      </c>
      <c r="B1137" t="s">
        <v>91</v>
      </c>
      <c r="C1137">
        <v>14</v>
      </c>
      <c r="D1137" s="267" t="s">
        <v>160</v>
      </c>
      <c r="E1137" s="3" t="s">
        <v>1</v>
      </c>
      <c r="F1137" s="3" t="s">
        <v>1</v>
      </c>
      <c r="G1137" s="3" t="s">
        <v>136</v>
      </c>
      <c r="H1137">
        <v>3188.4012966855562</v>
      </c>
      <c r="I1137">
        <v>18459.575515539273</v>
      </c>
      <c r="J1137">
        <v>5.7896023109539518</v>
      </c>
      <c r="K1137">
        <v>1354.511810064045</v>
      </c>
      <c r="L1137">
        <v>6481.4671239999971</v>
      </c>
      <c r="M1137">
        <v>4.7850945823008626</v>
      </c>
      <c r="N1137">
        <v>0.42482475824862537</v>
      </c>
      <c r="O1137">
        <v>0.35111680214660934</v>
      </c>
      <c r="P1137">
        <v>0.82649797435092276</v>
      </c>
      <c r="Q1137">
        <v>0.67634877016454209</v>
      </c>
      <c r="R1137">
        <v>0.85368752809402482</v>
      </c>
      <c r="S1137">
        <v>0.32365122983545791</v>
      </c>
      <c r="T1137">
        <v>0.14631247190597518</v>
      </c>
      <c r="U1137">
        <v>5.9727729731158752E-2</v>
      </c>
      <c r="V1137">
        <v>8.8537095550899822E-2</v>
      </c>
    </row>
    <row r="1138" spans="1:22" x14ac:dyDescent="0.25">
      <c r="A1138" t="str">
        <f t="shared" si="20"/>
        <v>IndonéziaFémalapa. Gy.</v>
      </c>
      <c r="B1138" t="s">
        <v>91</v>
      </c>
      <c r="C1138">
        <v>15</v>
      </c>
      <c r="D1138" s="267" t="s">
        <v>161</v>
      </c>
      <c r="E1138" s="3" t="s">
        <v>1</v>
      </c>
      <c r="F1138" s="3" t="s">
        <v>1</v>
      </c>
      <c r="G1138" s="3" t="s">
        <v>136</v>
      </c>
      <c r="H1138">
        <v>8187.8093943097565</v>
      </c>
      <c r="I1138">
        <v>21745.767391128065</v>
      </c>
      <c r="J1138">
        <v>2.655871228052844</v>
      </c>
      <c r="K1138">
        <v>2219.2492933892418</v>
      </c>
      <c r="L1138">
        <v>6925.6532356000052</v>
      </c>
      <c r="M1138">
        <v>3.120718909872056</v>
      </c>
      <c r="N1138">
        <v>0.27104310646649188</v>
      </c>
      <c r="O1138">
        <v>0.3184828160364469</v>
      </c>
      <c r="P1138">
        <v>1.1750264383714175</v>
      </c>
      <c r="Q1138">
        <v>0.78994388624688749</v>
      </c>
      <c r="R1138">
        <v>0.71486433927671644</v>
      </c>
      <c r="S1138">
        <v>0.21005611375311242</v>
      </c>
      <c r="T1138">
        <v>0.28513566072328345</v>
      </c>
      <c r="U1138">
        <v>7.7544916955529525E-4</v>
      </c>
      <c r="V1138">
        <v>7.4829955806673945E-3</v>
      </c>
    </row>
    <row r="1139" spans="1:22" x14ac:dyDescent="0.25">
      <c r="A1139" t="str">
        <f t="shared" si="20"/>
        <v>IndonéziaFémfeldolg.</v>
      </c>
      <c r="B1139" t="s">
        <v>91</v>
      </c>
      <c r="C1139">
        <v>16</v>
      </c>
      <c r="D1139" s="267" t="s">
        <v>162</v>
      </c>
      <c r="E1139" s="3" t="s">
        <v>1</v>
      </c>
      <c r="F1139" s="3" t="s">
        <v>1</v>
      </c>
      <c r="G1139" s="3" t="s">
        <v>136</v>
      </c>
      <c r="H1139">
        <v>6469.8998306788417</v>
      </c>
      <c r="I1139">
        <v>19224.344295205345</v>
      </c>
      <c r="J1139">
        <v>2.9713511489077056</v>
      </c>
      <c r="K1139">
        <v>2175.0111140390941</v>
      </c>
      <c r="L1139">
        <v>6820.8964732681961</v>
      </c>
      <c r="M1139">
        <v>3.1360283307249324</v>
      </c>
      <c r="N1139">
        <v>0.33617384673031103</v>
      </c>
      <c r="O1139">
        <v>0.35480515582366906</v>
      </c>
      <c r="P1139">
        <v>1.0554216494666959</v>
      </c>
      <c r="Q1139">
        <v>0.6542048728751142</v>
      </c>
      <c r="R1139">
        <v>0.87325005512267306</v>
      </c>
      <c r="S1139">
        <v>0.34579512712488569</v>
      </c>
      <c r="T1139">
        <v>0.12674994487732696</v>
      </c>
      <c r="U1139">
        <v>3.3055192653384108E-2</v>
      </c>
      <c r="V1139">
        <v>1.1288437754150296E-2</v>
      </c>
    </row>
    <row r="1140" spans="1:22" x14ac:dyDescent="0.25">
      <c r="A1140" t="str">
        <f t="shared" si="20"/>
        <v>IndonéziaSzámítógép gy.</v>
      </c>
      <c r="B1140" t="s">
        <v>91</v>
      </c>
      <c r="C1140">
        <v>17</v>
      </c>
      <c r="D1140" s="267" t="s">
        <v>163</v>
      </c>
      <c r="E1140" s="3" t="s">
        <v>2289</v>
      </c>
      <c r="F1140" s="3" t="s">
        <v>2289</v>
      </c>
      <c r="G1140" s="3" t="s">
        <v>136</v>
      </c>
      <c r="H1140">
        <v>5923.7146464711614</v>
      </c>
      <c r="I1140">
        <v>21787.842288235701</v>
      </c>
      <c r="J1140">
        <v>3.6780708708200556</v>
      </c>
      <c r="K1140">
        <v>1781.2647143716283</v>
      </c>
      <c r="L1140">
        <v>5586.0966087900661</v>
      </c>
      <c r="M1140">
        <v>3.1360283307249239</v>
      </c>
      <c r="N1140">
        <v>0.300700628014341</v>
      </c>
      <c r="O1140">
        <v>0.25638594840601847</v>
      </c>
      <c r="P1140">
        <v>0.85262857646506451</v>
      </c>
      <c r="Q1140">
        <v>4.9967837220046933E-2</v>
      </c>
      <c r="R1140">
        <v>0.32715983813079663</v>
      </c>
      <c r="S1140">
        <v>0.95003216277995306</v>
      </c>
      <c r="T1140">
        <v>0.67284016186920348</v>
      </c>
      <c r="U1140">
        <v>3.2701382363576427E-2</v>
      </c>
      <c r="V1140">
        <v>0.30872711509161155</v>
      </c>
    </row>
    <row r="1141" spans="1:22" x14ac:dyDescent="0.25">
      <c r="A1141" t="str">
        <f t="shared" si="20"/>
        <v>IndonéziaVillamos b. gy.</v>
      </c>
      <c r="B1141" t="s">
        <v>91</v>
      </c>
      <c r="C1141">
        <v>18</v>
      </c>
      <c r="D1141" s="267" t="s">
        <v>164</v>
      </c>
      <c r="E1141" s="3" t="s">
        <v>2289</v>
      </c>
      <c r="F1141" s="3" t="s">
        <v>2289</v>
      </c>
      <c r="G1141" s="3" t="s">
        <v>136</v>
      </c>
      <c r="H1141">
        <v>4085.798724649916</v>
      </c>
      <c r="I1141">
        <v>13990.962022617416</v>
      </c>
      <c r="J1141">
        <v>3.4242905648310429</v>
      </c>
      <c r="K1141">
        <v>1370.6924896141113</v>
      </c>
      <c r="L1141">
        <v>4298.5304801417351</v>
      </c>
      <c r="M1141">
        <v>3.1360283307249266</v>
      </c>
      <c r="N1141">
        <v>0.33547724251432787</v>
      </c>
      <c r="O1141">
        <v>0.30723623387675886</v>
      </c>
      <c r="P1141">
        <v>0.91581840715659613</v>
      </c>
      <c r="Q1141">
        <v>0.28624550301200236</v>
      </c>
      <c r="R1141">
        <v>0.44990205753145751</v>
      </c>
      <c r="S1141">
        <v>0.71375449698799776</v>
      </c>
      <c r="T1141">
        <v>0.55009794246854238</v>
      </c>
      <c r="U1141">
        <v>0.14875536344025045</v>
      </c>
      <c r="V1141">
        <v>0.16556284808578856</v>
      </c>
    </row>
    <row r="1142" spans="1:22" x14ac:dyDescent="0.25">
      <c r="A1142" t="str">
        <f t="shared" si="20"/>
        <v>IndonéziaEgyéb gépgy.</v>
      </c>
      <c r="B1142" t="s">
        <v>91</v>
      </c>
      <c r="C1142">
        <v>19</v>
      </c>
      <c r="D1142" s="267" t="s">
        <v>165</v>
      </c>
      <c r="E1142" s="3" t="s">
        <v>2289</v>
      </c>
      <c r="F1142" s="3" t="s">
        <v>2289</v>
      </c>
      <c r="G1142" s="3" t="s">
        <v>136</v>
      </c>
      <c r="H1142">
        <v>3210.7987816394557</v>
      </c>
      <c r="I1142">
        <v>11444.955462981165</v>
      </c>
      <c r="J1142">
        <v>3.5645196853903416</v>
      </c>
      <c r="K1142">
        <v>968.31080116833061</v>
      </c>
      <c r="L1142">
        <v>2789.7667555999988</v>
      </c>
      <c r="M1142">
        <v>2.8810654102318818</v>
      </c>
      <c r="N1142">
        <v>0.30157940968007485</v>
      </c>
      <c r="O1142">
        <v>0.24375514300807288</v>
      </c>
      <c r="P1142">
        <v>0.8082618878611646</v>
      </c>
      <c r="Q1142">
        <v>0.25009391826428057</v>
      </c>
      <c r="R1142">
        <v>0.49865386931818007</v>
      </c>
      <c r="S1142">
        <v>0.74990608173571938</v>
      </c>
      <c r="T1142">
        <v>0.50134613068181977</v>
      </c>
      <c r="U1142">
        <v>7.61356162507315E-3</v>
      </c>
      <c r="V1142">
        <v>3.9367698293704852E-3</v>
      </c>
    </row>
    <row r="1143" spans="1:22" x14ac:dyDescent="0.25">
      <c r="A1143" t="str">
        <f t="shared" si="20"/>
        <v>IndonéziaKözúti jármű gy.</v>
      </c>
      <c r="B1143" t="s">
        <v>91</v>
      </c>
      <c r="C1143">
        <v>20</v>
      </c>
      <c r="D1143" s="267" t="s">
        <v>166</v>
      </c>
      <c r="E1143" s="3" t="s">
        <v>2289</v>
      </c>
      <c r="F1143" s="3" t="s">
        <v>2289</v>
      </c>
      <c r="G1143" s="3" t="s">
        <v>136</v>
      </c>
      <c r="H1143">
        <v>5964.5066556854108</v>
      </c>
      <c r="I1143">
        <v>33550.657165146942</v>
      </c>
      <c r="J1143">
        <v>5.625051509191664</v>
      </c>
      <c r="K1143">
        <v>2668.6824578244659</v>
      </c>
      <c r="L1143">
        <v>16496.497285899557</v>
      </c>
      <c r="M1143">
        <v>6.1815137419337818</v>
      </c>
      <c r="N1143">
        <v>0.44742719086090021</v>
      </c>
      <c r="O1143">
        <v>0.49168924485438786</v>
      </c>
      <c r="P1143">
        <v>1.0989257132726389</v>
      </c>
      <c r="Q1143">
        <v>0.44632495261081961</v>
      </c>
      <c r="R1143">
        <v>0.38532955135784408</v>
      </c>
      <c r="S1143">
        <v>0.55367504738918039</v>
      </c>
      <c r="T1143">
        <v>0.61467044864215592</v>
      </c>
      <c r="U1143">
        <v>0.28644994891134501</v>
      </c>
      <c r="V1143">
        <v>0.33349817282778071</v>
      </c>
    </row>
    <row r="1144" spans="1:22" x14ac:dyDescent="0.25">
      <c r="A1144" t="str">
        <f t="shared" si="20"/>
        <v>IndonéziaEgyéb jármű gy.</v>
      </c>
      <c r="B1144" t="s">
        <v>91</v>
      </c>
      <c r="C1144">
        <v>21</v>
      </c>
      <c r="D1144" s="267" t="s">
        <v>167</v>
      </c>
      <c r="E1144" s="3" t="s">
        <v>2289</v>
      </c>
      <c r="F1144" s="3" t="s">
        <v>2289</v>
      </c>
      <c r="G1144" s="3" t="s">
        <v>136</v>
      </c>
      <c r="H1144">
        <v>513.38198655645147</v>
      </c>
      <c r="I1144">
        <v>2511.6270044398984</v>
      </c>
      <c r="J1144">
        <v>4.8923161899131422</v>
      </c>
      <c r="K1144">
        <v>160.98234630618833</v>
      </c>
      <c r="L1144">
        <v>995.11458590044799</v>
      </c>
      <c r="M1144">
        <v>6.1815137419337933</v>
      </c>
      <c r="N1144">
        <v>0.3135722532572473</v>
      </c>
      <c r="O1144">
        <v>0.39620317194445914</v>
      </c>
      <c r="P1144">
        <v>1.2635147651900929</v>
      </c>
      <c r="Q1144">
        <v>0.31220555461643168</v>
      </c>
      <c r="R1144">
        <v>0.33335027923710209</v>
      </c>
      <c r="S1144">
        <v>0.68779444538356826</v>
      </c>
      <c r="T1144">
        <v>0.66664972076289797</v>
      </c>
      <c r="U1144">
        <v>1.8930561519562333E-2</v>
      </c>
      <c r="V1144">
        <v>9.6392929224076961E-3</v>
      </c>
    </row>
    <row r="1145" spans="1:22" x14ac:dyDescent="0.25">
      <c r="A1145" t="str">
        <f t="shared" si="20"/>
        <v>IndonéziaBútorgy.</v>
      </c>
      <c r="B1145" t="s">
        <v>91</v>
      </c>
      <c r="C1145">
        <v>22</v>
      </c>
      <c r="D1145" s="267" t="s">
        <v>168</v>
      </c>
      <c r="E1145" s="3" t="s">
        <v>2289</v>
      </c>
      <c r="F1145" s="3" t="s">
        <v>2289</v>
      </c>
      <c r="G1145" s="3" t="s">
        <v>136</v>
      </c>
      <c r="H1145">
        <v>3504.4597987313109</v>
      </c>
      <c r="I1145">
        <v>10131.811045363072</v>
      </c>
      <c r="J1145">
        <v>2.891119210165003</v>
      </c>
      <c r="K1145">
        <v>1108.2005619254335</v>
      </c>
      <c r="L1145">
        <v>3946.1956995999985</v>
      </c>
      <c r="M1145">
        <v>3.5609038969838771</v>
      </c>
      <c r="N1145">
        <v>0.31622578815902685</v>
      </c>
      <c r="O1145">
        <v>0.38948571799569986</v>
      </c>
      <c r="P1145">
        <v>1.2316696884943215</v>
      </c>
      <c r="Q1145">
        <v>9.6197933661638924E-2</v>
      </c>
      <c r="R1145">
        <v>0.16630838029884842</v>
      </c>
      <c r="S1145">
        <v>0.90380206633836102</v>
      </c>
      <c r="T1145">
        <v>0.83369161970115169</v>
      </c>
      <c r="U1145">
        <v>0.28020901373860974</v>
      </c>
      <c r="V1145">
        <v>0.16046047434191013</v>
      </c>
    </row>
    <row r="1146" spans="1:22" x14ac:dyDescent="0.25">
      <c r="A1146" t="str">
        <f t="shared" si="20"/>
        <v>IndonéziaGépjavítás</v>
      </c>
      <c r="B1146" t="s">
        <v>91</v>
      </c>
      <c r="C1146">
        <v>23</v>
      </c>
      <c r="D1146" s="267" t="s">
        <v>169</v>
      </c>
      <c r="E1146" s="3" t="s">
        <v>2289</v>
      </c>
      <c r="F1146" s="3" t="s">
        <v>2289</v>
      </c>
      <c r="G1146" s="3" t="s">
        <v>136</v>
      </c>
      <c r="H1146">
        <v>2</v>
      </c>
      <c r="I1146">
        <v>2</v>
      </c>
      <c r="J1146">
        <v>1</v>
      </c>
      <c r="K1146">
        <v>1</v>
      </c>
      <c r="L1146">
        <v>1</v>
      </c>
      <c r="M1146">
        <v>1</v>
      </c>
      <c r="N1146">
        <v>0.5</v>
      </c>
      <c r="O1146">
        <v>0.5</v>
      </c>
      <c r="P1146">
        <v>1</v>
      </c>
      <c r="Q1146">
        <v>0.41501256909349088</v>
      </c>
      <c r="R1146">
        <v>0.55596886745189944</v>
      </c>
      <c r="S1146">
        <v>0.58498743090650918</v>
      </c>
      <c r="T1146">
        <v>0.4440311325481005</v>
      </c>
      <c r="U1146">
        <v>2.5684667763540704E-2</v>
      </c>
      <c r="V1146">
        <v>0.12212336119978799</v>
      </c>
    </row>
    <row r="1147" spans="1:22" x14ac:dyDescent="0.25">
      <c r="A1147" t="str">
        <f t="shared" si="20"/>
        <v>IndonéziaVillamosene., gáz, gőzellátás</v>
      </c>
      <c r="B1147" t="s">
        <v>91</v>
      </c>
      <c r="C1147">
        <v>24</v>
      </c>
      <c r="D1147" s="267" t="s">
        <v>170</v>
      </c>
      <c r="E1147" s="3" t="s">
        <v>1</v>
      </c>
      <c r="F1147" s="3" t="s">
        <v>1</v>
      </c>
      <c r="G1147" s="3" t="s">
        <v>136</v>
      </c>
      <c r="H1147">
        <v>5670.9076602166642</v>
      </c>
      <c r="I1147">
        <v>41270.370314197957</v>
      </c>
      <c r="J1147">
        <v>7.2775599228538965</v>
      </c>
      <c r="K1147">
        <v>1388.3756937029348</v>
      </c>
      <c r="L1147">
        <v>9666.5298322999788</v>
      </c>
      <c r="M1147">
        <v>6.9624741171594495</v>
      </c>
      <c r="N1147">
        <v>0.24482424629179911</v>
      </c>
      <c r="O1147">
        <v>0.23422445107003245</v>
      </c>
      <c r="P1147">
        <v>0.956704471136682</v>
      </c>
      <c r="Q1147">
        <v>0.78821356823399502</v>
      </c>
      <c r="R1147">
        <v>0.69314919563892019</v>
      </c>
      <c r="S1147">
        <v>0.21178643176600495</v>
      </c>
      <c r="T1147">
        <v>0.3068508043610797</v>
      </c>
      <c r="U1147">
        <v>0.2115669395152798</v>
      </c>
      <c r="V1147">
        <v>0.30662094724378575</v>
      </c>
    </row>
    <row r="1148" spans="1:22" x14ac:dyDescent="0.25">
      <c r="A1148" t="str">
        <f t="shared" si="20"/>
        <v>IndonéziaVízellátás</v>
      </c>
      <c r="B1148" t="s">
        <v>91</v>
      </c>
      <c r="C1148">
        <v>25</v>
      </c>
      <c r="D1148" s="267" t="s">
        <v>171</v>
      </c>
      <c r="E1148" s="3" t="s">
        <v>2289</v>
      </c>
      <c r="F1148" s="3" t="s">
        <v>2289</v>
      </c>
      <c r="G1148" s="3" t="s">
        <v>136</v>
      </c>
      <c r="H1148">
        <v>266.6763176839741</v>
      </c>
      <c r="I1148">
        <v>805.31331542343912</v>
      </c>
      <c r="J1148">
        <v>3.0198156417390578</v>
      </c>
      <c r="K1148">
        <v>182.86225223342433</v>
      </c>
      <c r="L1148">
        <v>665.17435269999999</v>
      </c>
      <c r="M1148">
        <v>3.6375706006885582</v>
      </c>
      <c r="N1148">
        <v>0.68570862917841102</v>
      </c>
      <c r="O1148">
        <v>0.82598206183918221</v>
      </c>
      <c r="P1148">
        <v>1.2045671101278705</v>
      </c>
      <c r="Q1148">
        <v>0.40197093351635549</v>
      </c>
      <c r="R1148">
        <v>0.40897335083334674</v>
      </c>
      <c r="S1148">
        <v>0.59802906648364462</v>
      </c>
      <c r="T1148">
        <v>0.59102664916665326</v>
      </c>
      <c r="U1148">
        <v>0.59771900971917191</v>
      </c>
      <c r="V1148">
        <v>0.54075409612848635</v>
      </c>
    </row>
    <row r="1149" spans="1:22" x14ac:dyDescent="0.25">
      <c r="A1149" t="str">
        <f t="shared" si="20"/>
        <v>IndonéziaSzennyvíz k.</v>
      </c>
      <c r="B1149" t="s">
        <v>91</v>
      </c>
      <c r="C1149">
        <v>26</v>
      </c>
      <c r="D1149" s="267" t="s">
        <v>172</v>
      </c>
      <c r="E1149" s="3" t="s">
        <v>1</v>
      </c>
      <c r="F1149" s="3" t="s">
        <v>1</v>
      </c>
      <c r="G1149" s="3" t="s">
        <v>136</v>
      </c>
      <c r="H1149">
        <v>2</v>
      </c>
      <c r="I1149">
        <v>2</v>
      </c>
      <c r="J1149">
        <v>1</v>
      </c>
      <c r="K1149">
        <v>1</v>
      </c>
      <c r="L1149">
        <v>1</v>
      </c>
      <c r="M1149">
        <v>1</v>
      </c>
      <c r="N1149">
        <v>0.5</v>
      </c>
      <c r="O1149">
        <v>0.5</v>
      </c>
      <c r="P1149">
        <v>1</v>
      </c>
      <c r="Q1149">
        <v>0.91221587038773966</v>
      </c>
      <c r="R1149">
        <v>0.87680779133863795</v>
      </c>
      <c r="S1149">
        <v>8.778412961226037E-2</v>
      </c>
      <c r="T1149">
        <v>0.12319220866136212</v>
      </c>
      <c r="U1149">
        <v>7.5437610725078028E-2</v>
      </c>
      <c r="V1149">
        <v>7.230921966822336E-2</v>
      </c>
    </row>
    <row r="1150" spans="1:22" x14ac:dyDescent="0.25">
      <c r="A1150" t="str">
        <f t="shared" si="20"/>
        <v>IndonéziaÉpítőipar</v>
      </c>
      <c r="B1150" t="s">
        <v>91</v>
      </c>
      <c r="C1150">
        <v>27</v>
      </c>
      <c r="D1150" s="267" t="s">
        <v>139</v>
      </c>
      <c r="E1150" s="3" t="s">
        <v>2289</v>
      </c>
      <c r="F1150" s="3" t="s">
        <v>2289</v>
      </c>
      <c r="G1150" s="3" t="s">
        <v>136</v>
      </c>
      <c r="H1150">
        <v>25844.386482212529</v>
      </c>
      <c r="I1150">
        <v>255324.61977310889</v>
      </c>
      <c r="J1150">
        <v>9.8793066706705055</v>
      </c>
      <c r="K1150">
        <v>8692.1024439052017</v>
      </c>
      <c r="L1150">
        <v>87874.894981500052</v>
      </c>
      <c r="M1150">
        <v>10.109739910292577</v>
      </c>
      <c r="N1150">
        <v>0.3363245805772006</v>
      </c>
      <c r="O1150">
        <v>0.34416929734229706</v>
      </c>
      <c r="P1150">
        <v>1.0233248392122674</v>
      </c>
      <c r="Q1150">
        <v>3.6502034078132871E-2</v>
      </c>
      <c r="R1150">
        <v>8.6801123617064505E-2</v>
      </c>
      <c r="S1150">
        <v>0.96349796592186721</v>
      </c>
      <c r="T1150">
        <v>0.91319887638293551</v>
      </c>
      <c r="U1150">
        <v>1.1573978404526653E-4</v>
      </c>
      <c r="V1150">
        <v>1.6902156073448387E-5</v>
      </c>
    </row>
    <row r="1151" spans="1:22" x14ac:dyDescent="0.25">
      <c r="A1151" t="str">
        <f t="shared" si="20"/>
        <v>IndonéziaGépj. Ker. jav.</v>
      </c>
      <c r="B1151" t="s">
        <v>91</v>
      </c>
      <c r="C1151">
        <v>28</v>
      </c>
      <c r="D1151" s="267" t="s">
        <v>173</v>
      </c>
      <c r="E1151" s="3" t="s">
        <v>2289</v>
      </c>
      <c r="F1151" s="3" t="s">
        <v>2289</v>
      </c>
      <c r="G1151" s="3" t="s">
        <v>136</v>
      </c>
      <c r="H1151">
        <v>12678.300382584439</v>
      </c>
      <c r="I1151">
        <v>36385.302600992785</v>
      </c>
      <c r="J1151">
        <v>2.8698880372777329</v>
      </c>
      <c r="K1151">
        <v>5730.2988130752983</v>
      </c>
      <c r="L1151">
        <v>24697.179610399999</v>
      </c>
      <c r="M1151">
        <v>4.3099287517164715</v>
      </c>
      <c r="N1151">
        <v>0.45197689281338765</v>
      </c>
      <c r="O1151">
        <v>0.67876801469080339</v>
      </c>
      <c r="P1151">
        <v>1.5017759214762629</v>
      </c>
      <c r="Q1151">
        <v>0.49035596781737378</v>
      </c>
      <c r="R1151">
        <v>0.48172164352339925</v>
      </c>
      <c r="S1151">
        <v>0.50964403218262622</v>
      </c>
      <c r="T1151">
        <v>0.51827835647660092</v>
      </c>
      <c r="U1151">
        <v>0.37765837216735815</v>
      </c>
      <c r="V1151">
        <v>0.47969122904652522</v>
      </c>
    </row>
    <row r="1152" spans="1:22" x14ac:dyDescent="0.25">
      <c r="A1152" t="str">
        <f t="shared" si="20"/>
        <v>IndonéziaNagyker.</v>
      </c>
      <c r="B1152" t="s">
        <v>91</v>
      </c>
      <c r="C1152">
        <v>29</v>
      </c>
      <c r="D1152" s="267" t="s">
        <v>174</v>
      </c>
      <c r="E1152" s="3" t="s">
        <v>1</v>
      </c>
      <c r="F1152" s="3" t="s">
        <v>1</v>
      </c>
      <c r="G1152" s="3" t="s">
        <v>136</v>
      </c>
      <c r="H1152">
        <v>22398.714003343746</v>
      </c>
      <c r="I1152">
        <v>88576.866450039612</v>
      </c>
      <c r="J1152">
        <v>3.9545514281229091</v>
      </c>
      <c r="K1152">
        <v>14704.755882618458</v>
      </c>
      <c r="L1152">
        <v>59901.123597843442</v>
      </c>
      <c r="M1152">
        <v>4.0735884414544206</v>
      </c>
      <c r="N1152">
        <v>0.65650000622461124</v>
      </c>
      <c r="O1152">
        <v>0.67626148901564187</v>
      </c>
      <c r="P1152">
        <v>1.0301012682462483</v>
      </c>
      <c r="Q1152">
        <v>0.60445708719155167</v>
      </c>
      <c r="R1152">
        <v>0.64562057046527421</v>
      </c>
      <c r="S1152">
        <v>0.39554291280844822</v>
      </c>
      <c r="T1152">
        <v>0.35437942953472579</v>
      </c>
      <c r="U1152">
        <v>0.27667997148373341</v>
      </c>
      <c r="V1152">
        <v>0.27863884441446696</v>
      </c>
    </row>
    <row r="1153" spans="1:22" x14ac:dyDescent="0.25">
      <c r="A1153" t="str">
        <f t="shared" si="20"/>
        <v>IndonéziaKisker.</v>
      </c>
      <c r="B1153" t="s">
        <v>91</v>
      </c>
      <c r="C1153">
        <v>30</v>
      </c>
      <c r="D1153" s="267" t="s">
        <v>175</v>
      </c>
      <c r="E1153" s="3" t="s">
        <v>1</v>
      </c>
      <c r="F1153" s="3" t="s">
        <v>1</v>
      </c>
      <c r="G1153" s="3" t="s">
        <v>136</v>
      </c>
      <c r="H1153">
        <v>13149.113328967627</v>
      </c>
      <c r="I1153">
        <v>51998.844948101156</v>
      </c>
      <c r="J1153">
        <v>3.9545514322663249</v>
      </c>
      <c r="K1153">
        <v>8632.3929862441964</v>
      </c>
      <c r="L1153">
        <v>35164.81629085655</v>
      </c>
      <c r="M1153">
        <v>4.0735884414544188</v>
      </c>
      <c r="N1153">
        <v>0.65650000652340179</v>
      </c>
      <c r="O1153">
        <v>0.67626148861486712</v>
      </c>
      <c r="P1153">
        <v>1.0301012671669501</v>
      </c>
      <c r="Q1153">
        <v>0.61955264787127384</v>
      </c>
      <c r="R1153">
        <v>0.64396153462497285</v>
      </c>
      <c r="S1153">
        <v>0.38044735212872616</v>
      </c>
      <c r="T1153">
        <v>0.35603846537502709</v>
      </c>
      <c r="U1153">
        <v>0.26580601622773969</v>
      </c>
      <c r="V1153">
        <v>0.28128149679421599</v>
      </c>
    </row>
    <row r="1154" spans="1:22" x14ac:dyDescent="0.25">
      <c r="A1154" t="str">
        <f t="shared" si="20"/>
        <v>IndonéziaSzf. Szállítás</v>
      </c>
      <c r="B1154" t="s">
        <v>91</v>
      </c>
      <c r="C1154">
        <v>31</v>
      </c>
      <c r="D1154" s="267" t="s">
        <v>176</v>
      </c>
      <c r="E1154" s="3" t="s">
        <v>2289</v>
      </c>
      <c r="F1154" s="3" t="s">
        <v>2289</v>
      </c>
      <c r="G1154" s="3" t="s">
        <v>136</v>
      </c>
      <c r="H1154">
        <v>6732.7541794456401</v>
      </c>
      <c r="I1154">
        <v>39778.667522900498</v>
      </c>
      <c r="J1154">
        <v>5.9082310838468457</v>
      </c>
      <c r="K1154">
        <v>2992.1836350855879</v>
      </c>
      <c r="L1154">
        <v>19406.744901499991</v>
      </c>
      <c r="M1154">
        <v>6.4858134620955123</v>
      </c>
      <c r="N1154">
        <v>0.44442193422424309</v>
      </c>
      <c r="O1154">
        <v>0.48786814918643434</v>
      </c>
      <c r="P1154">
        <v>1.0977589349590235</v>
      </c>
      <c r="Q1154">
        <v>0.55337344390619225</v>
      </c>
      <c r="R1154">
        <v>0.49790273136986396</v>
      </c>
      <c r="S1154">
        <v>0.4466265560938078</v>
      </c>
      <c r="T1154">
        <v>0.50209726863013593</v>
      </c>
      <c r="U1154">
        <v>0.365105346560477</v>
      </c>
      <c r="V1154">
        <v>0.46018027742762357</v>
      </c>
    </row>
    <row r="1155" spans="1:22" x14ac:dyDescent="0.25">
      <c r="A1155" t="str">
        <f t="shared" si="20"/>
        <v>IndonéziaVízi szállítás</v>
      </c>
      <c r="B1155" t="s">
        <v>91</v>
      </c>
      <c r="C1155">
        <v>32</v>
      </c>
      <c r="D1155" s="267" t="s">
        <v>140</v>
      </c>
      <c r="E1155" s="3" t="s">
        <v>2289</v>
      </c>
      <c r="F1155" s="3" t="s">
        <v>2289</v>
      </c>
      <c r="G1155" s="3" t="s">
        <v>136</v>
      </c>
      <c r="H1155">
        <v>4667.8168456596677</v>
      </c>
      <c r="I1155">
        <v>12790.448235960816</v>
      </c>
      <c r="J1155">
        <v>2.7401349836281415</v>
      </c>
      <c r="K1155">
        <v>1323.3815733284882</v>
      </c>
      <c r="L1155">
        <v>4150.4093113999998</v>
      </c>
      <c r="M1155">
        <v>3.1362151287637658</v>
      </c>
      <c r="N1155">
        <v>0.28351188940907657</v>
      </c>
      <c r="O1155">
        <v>0.32449287427871149</v>
      </c>
      <c r="P1155">
        <v>1.1445476764838736</v>
      </c>
      <c r="Q1155">
        <v>0.55676978233130292</v>
      </c>
      <c r="R1155">
        <v>0.50816004540372306</v>
      </c>
      <c r="S1155">
        <v>0.44323021766869691</v>
      </c>
      <c r="T1155">
        <v>0.49183995459627705</v>
      </c>
      <c r="U1155">
        <v>0.33233506602981278</v>
      </c>
      <c r="V1155">
        <v>0.40848205591259162</v>
      </c>
    </row>
    <row r="1156" spans="1:22" x14ac:dyDescent="0.25">
      <c r="A1156" t="str">
        <f t="shared" si="20"/>
        <v>IndonéziaLégi szállítás</v>
      </c>
      <c r="B1156" t="s">
        <v>91</v>
      </c>
      <c r="C1156">
        <v>33</v>
      </c>
      <c r="D1156" s="267" t="s">
        <v>141</v>
      </c>
      <c r="E1156" s="3" t="s">
        <v>2289</v>
      </c>
      <c r="F1156" s="3" t="s">
        <v>135</v>
      </c>
      <c r="G1156" s="3" t="s">
        <v>0</v>
      </c>
      <c r="H1156">
        <v>3333.8544250062832</v>
      </c>
      <c r="I1156">
        <v>27767.80896643455</v>
      </c>
      <c r="J1156">
        <v>8.3290406318152943</v>
      </c>
      <c r="K1156">
        <v>583.78515921312169</v>
      </c>
      <c r="L1156">
        <v>9175.182470300002</v>
      </c>
      <c r="M1156">
        <v>15.716710720545107</v>
      </c>
      <c r="N1156">
        <v>0.17510817354060726</v>
      </c>
      <c r="O1156">
        <v>0.33042515098655678</v>
      </c>
      <c r="P1156">
        <v>1.8869773141111075</v>
      </c>
      <c r="Q1156">
        <v>0.32959349044043262</v>
      </c>
      <c r="R1156">
        <v>0.30621004744650943</v>
      </c>
      <c r="S1156">
        <v>0.67040650955956738</v>
      </c>
      <c r="T1156">
        <v>0.69378995255349063</v>
      </c>
      <c r="U1156">
        <v>0.54203043896810132</v>
      </c>
      <c r="V1156">
        <v>0.64448854908759345</v>
      </c>
    </row>
    <row r="1157" spans="1:22" x14ac:dyDescent="0.25">
      <c r="A1157" t="str">
        <f t="shared" si="20"/>
        <v>IndonéziaRaktározás</v>
      </c>
      <c r="B1157" t="s">
        <v>91</v>
      </c>
      <c r="C1157">
        <v>34</v>
      </c>
      <c r="D1157" s="267" t="s">
        <v>177</v>
      </c>
      <c r="E1157" s="3" t="s">
        <v>1</v>
      </c>
      <c r="F1157" s="3" t="s">
        <v>1</v>
      </c>
      <c r="G1157" s="3" t="s">
        <v>136</v>
      </c>
      <c r="H1157">
        <v>2693.3385808816056</v>
      </c>
      <c r="I1157">
        <v>11435.342800847196</v>
      </c>
      <c r="J1157">
        <v>4.2457873221064117</v>
      </c>
      <c r="K1157">
        <v>1495.3679976073165</v>
      </c>
      <c r="L1157">
        <v>6650.4194361000027</v>
      </c>
      <c r="M1157">
        <v>4.447346370084885</v>
      </c>
      <c r="N1157">
        <v>0.55520980845929901</v>
      </c>
      <c r="O1157">
        <v>0.58156712500191088</v>
      </c>
      <c r="P1157">
        <v>1.0474727141722391</v>
      </c>
      <c r="Q1157">
        <v>0.63914921183745632</v>
      </c>
      <c r="R1157">
        <v>0.6906199960291507</v>
      </c>
      <c r="S1157">
        <v>0.36085078816254373</v>
      </c>
      <c r="T1157">
        <v>0.30938000397084925</v>
      </c>
      <c r="U1157">
        <v>0.19015791245516531</v>
      </c>
      <c r="V1157">
        <v>0.25707910373068132</v>
      </c>
    </row>
    <row r="1158" spans="1:22" x14ac:dyDescent="0.25">
      <c r="A1158" t="str">
        <f t="shared" si="20"/>
        <v>IndonéziaPostai tev.</v>
      </c>
      <c r="B1158" t="s">
        <v>91</v>
      </c>
      <c r="C1158">
        <v>35</v>
      </c>
      <c r="D1158" s="267" t="s">
        <v>178</v>
      </c>
      <c r="E1158" s="3" t="s">
        <v>2289</v>
      </c>
      <c r="F1158" s="3" t="s">
        <v>2289</v>
      </c>
      <c r="G1158" s="3" t="s">
        <v>136</v>
      </c>
      <c r="H1158">
        <v>96.823412247104557</v>
      </c>
      <c r="I1158">
        <v>1575.5335855755261</v>
      </c>
      <c r="J1158">
        <v>16.272237767809525</v>
      </c>
      <c r="K1158">
        <v>72.523422344254058</v>
      </c>
      <c r="L1158">
        <v>831.31691291335505</v>
      </c>
      <c r="M1158">
        <v>11.46273694817188</v>
      </c>
      <c r="N1158">
        <v>0.74902774712345288</v>
      </c>
      <c r="O1158">
        <v>0.52764150540763222</v>
      </c>
      <c r="P1158">
        <v>0.70443519273347777</v>
      </c>
      <c r="Q1158">
        <v>0.54883010516193742</v>
      </c>
      <c r="R1158">
        <v>0.52941688929594155</v>
      </c>
      <c r="S1158">
        <v>0.45116989483806252</v>
      </c>
      <c r="T1158">
        <v>0.47058311070405845</v>
      </c>
      <c r="U1158">
        <v>0.4222539721952922</v>
      </c>
      <c r="V1158">
        <v>0.39198414086861388</v>
      </c>
    </row>
    <row r="1159" spans="1:22" x14ac:dyDescent="0.25">
      <c r="A1159" t="str">
        <f t="shared" si="20"/>
        <v>IndonéziaVendéglátás</v>
      </c>
      <c r="B1159" t="s">
        <v>91</v>
      </c>
      <c r="C1159">
        <v>36</v>
      </c>
      <c r="D1159" s="267" t="s">
        <v>179</v>
      </c>
      <c r="E1159" s="3" t="s">
        <v>135</v>
      </c>
      <c r="F1159" s="3" t="s">
        <v>135</v>
      </c>
      <c r="G1159" s="3" t="s">
        <v>136</v>
      </c>
      <c r="H1159">
        <v>12823.190945053306</v>
      </c>
      <c r="I1159">
        <v>59848.058081199699</v>
      </c>
      <c r="J1159">
        <v>4.667173587108346</v>
      </c>
      <c r="K1159">
        <v>5288.7866251966307</v>
      </c>
      <c r="L1159">
        <v>27077.414327699968</v>
      </c>
      <c r="M1159">
        <v>5.1197781734469698</v>
      </c>
      <c r="N1159">
        <v>0.41243920080881596</v>
      </c>
      <c r="O1159">
        <v>0.45243597195688962</v>
      </c>
      <c r="P1159">
        <v>1.0969761629584136</v>
      </c>
      <c r="Q1159">
        <v>0.18944125828618349</v>
      </c>
      <c r="R1159">
        <v>0.2370401202844695</v>
      </c>
      <c r="S1159">
        <v>0.81055874171381648</v>
      </c>
      <c r="T1159">
        <v>0.76295987971553048</v>
      </c>
      <c r="U1159">
        <v>0.68126577870227389</v>
      </c>
      <c r="V1159">
        <v>0.70756814565769699</v>
      </c>
    </row>
    <row r="1160" spans="1:22" x14ac:dyDescent="0.25">
      <c r="A1160" t="str">
        <f t="shared" si="20"/>
        <v>IndonéziaKiadói tev.</v>
      </c>
      <c r="B1160" t="s">
        <v>91</v>
      </c>
      <c r="C1160">
        <v>37</v>
      </c>
      <c r="D1160" s="267" t="s">
        <v>180</v>
      </c>
      <c r="E1160" s="3" t="s">
        <v>2289</v>
      </c>
      <c r="F1160" s="3" t="s">
        <v>1</v>
      </c>
      <c r="G1160" s="3" t="s">
        <v>0</v>
      </c>
      <c r="H1160">
        <v>269.33270920742308</v>
      </c>
      <c r="I1160">
        <v>5567.6029167990191</v>
      </c>
      <c r="J1160">
        <v>20.67184091075697</v>
      </c>
      <c r="K1160">
        <v>201.73767211149021</v>
      </c>
      <c r="L1160">
        <v>2312.4658679505637</v>
      </c>
      <c r="M1160">
        <v>11.462736948171885</v>
      </c>
      <c r="N1160">
        <v>0.74902774603631439</v>
      </c>
      <c r="O1160">
        <v>0.4153431741644516</v>
      </c>
      <c r="P1160">
        <v>0.55450973126476799</v>
      </c>
      <c r="Q1160">
        <v>0.53714710644943275</v>
      </c>
      <c r="R1160">
        <v>0.77674718118119002</v>
      </c>
      <c r="S1160">
        <v>0.46285289355056736</v>
      </c>
      <c r="T1160">
        <v>0.22325281881881018</v>
      </c>
      <c r="U1160">
        <v>0.42377560756455912</v>
      </c>
      <c r="V1160">
        <v>0.1447521105754746</v>
      </c>
    </row>
    <row r="1161" spans="1:22" x14ac:dyDescent="0.25">
      <c r="A1161" t="str">
        <f t="shared" si="20"/>
        <v>IndonéziaMűsorszolgáltatás</v>
      </c>
      <c r="B1161" t="s">
        <v>91</v>
      </c>
      <c r="C1161">
        <v>38</v>
      </c>
      <c r="D1161" s="267" t="s">
        <v>181</v>
      </c>
      <c r="E1161" s="3" t="s">
        <v>2289</v>
      </c>
      <c r="F1161" s="3" t="s">
        <v>1</v>
      </c>
      <c r="G1161" s="3" t="s">
        <v>0</v>
      </c>
      <c r="H1161">
        <v>1031.3201423846233</v>
      </c>
      <c r="I1161">
        <v>5319.8231465599765</v>
      </c>
      <c r="J1161">
        <v>5.1582655355294973</v>
      </c>
      <c r="K1161">
        <v>305.84218811676391</v>
      </c>
      <c r="L1161">
        <v>3505.7885500357656</v>
      </c>
      <c r="M1161">
        <v>11.462736948171884</v>
      </c>
      <c r="N1161">
        <v>0.29655407234614284</v>
      </c>
      <c r="O1161">
        <v>0.65900471753516043</v>
      </c>
      <c r="P1161">
        <v>2.2222076140163711</v>
      </c>
      <c r="Q1161">
        <v>0.27000265810014956</v>
      </c>
      <c r="R1161">
        <v>0.66841780260709116</v>
      </c>
      <c r="S1161">
        <v>0.72999734189985055</v>
      </c>
      <c r="T1161">
        <v>0.33158219739290884</v>
      </c>
      <c r="U1161">
        <v>0.54369025286455452</v>
      </c>
      <c r="V1161">
        <v>0.15504997718418603</v>
      </c>
    </row>
    <row r="1162" spans="1:22" x14ac:dyDescent="0.25">
      <c r="A1162" t="str">
        <f t="shared" si="20"/>
        <v>IndonéziaTávközlés</v>
      </c>
      <c r="B1162" t="s">
        <v>91</v>
      </c>
      <c r="C1162">
        <v>39</v>
      </c>
      <c r="D1162" s="267" t="s">
        <v>142</v>
      </c>
      <c r="E1162" s="3" t="s">
        <v>2289</v>
      </c>
      <c r="F1162" s="3" t="s">
        <v>2289</v>
      </c>
      <c r="G1162" s="3" t="s">
        <v>136</v>
      </c>
      <c r="H1162">
        <v>2590.2773045247613</v>
      </c>
      <c r="I1162">
        <v>33331.099739841251</v>
      </c>
      <c r="J1162">
        <v>12.867772759934873</v>
      </c>
      <c r="K1162">
        <v>1940.1895710428516</v>
      </c>
      <c r="L1162">
        <v>22239.88268245065</v>
      </c>
      <c r="M1162">
        <v>11.462736948171882</v>
      </c>
      <c r="N1162">
        <v>0.74902774604621669</v>
      </c>
      <c r="O1162">
        <v>0.66724119084096489</v>
      </c>
      <c r="P1162">
        <v>0.89080971214088323</v>
      </c>
      <c r="Q1162">
        <v>0.55057440445777817</v>
      </c>
      <c r="R1162">
        <v>0.42452302955659976</v>
      </c>
      <c r="S1162">
        <v>0.44942559554222178</v>
      </c>
      <c r="T1162">
        <v>0.57547697044340029</v>
      </c>
      <c r="U1162">
        <v>0.42378918976396335</v>
      </c>
      <c r="V1162">
        <v>0.54878799963153246</v>
      </c>
    </row>
    <row r="1163" spans="1:22" x14ac:dyDescent="0.25">
      <c r="A1163" t="str">
        <f t="shared" si="20"/>
        <v>IndonéziaInfotech.</v>
      </c>
      <c r="B1163" t="s">
        <v>91</v>
      </c>
      <c r="C1163">
        <v>40</v>
      </c>
      <c r="D1163" s="267" t="s">
        <v>182</v>
      </c>
      <c r="E1163" s="3" t="s">
        <v>2289</v>
      </c>
      <c r="F1163" s="3" t="s">
        <v>1</v>
      </c>
      <c r="G1163" s="3" t="s">
        <v>0</v>
      </c>
      <c r="H1163">
        <v>263.90905118658844</v>
      </c>
      <c r="I1163">
        <v>4428.1372699127924</v>
      </c>
      <c r="J1163">
        <v>16.779027661245387</v>
      </c>
      <c r="K1163">
        <v>197.67520199536941</v>
      </c>
      <c r="L1163">
        <v>2265.8988416496609</v>
      </c>
      <c r="M1163">
        <v>11.462736948171882</v>
      </c>
      <c r="N1163">
        <v>0.74902774689455232</v>
      </c>
      <c r="O1163">
        <v>0.51170474254387455</v>
      </c>
      <c r="P1163">
        <v>0.68315859414472668</v>
      </c>
      <c r="Q1163">
        <v>0.54362300058298918</v>
      </c>
      <c r="R1163">
        <v>0.87457581592445555</v>
      </c>
      <c r="S1163">
        <v>0.45637699941701065</v>
      </c>
      <c r="T1163">
        <v>0.12542418407554451</v>
      </c>
      <c r="U1163">
        <v>0.42365187105789381</v>
      </c>
      <c r="V1163">
        <v>1.2305118572311743E-2</v>
      </c>
    </row>
    <row r="1164" spans="1:22" x14ac:dyDescent="0.25">
      <c r="A1164" t="str">
        <f t="shared" si="20"/>
        <v>IndonéziaPénzügyi tev.</v>
      </c>
      <c r="B1164" t="s">
        <v>91</v>
      </c>
      <c r="C1164">
        <v>41</v>
      </c>
      <c r="D1164" s="267" t="s">
        <v>183</v>
      </c>
      <c r="E1164" s="3" t="s">
        <v>1</v>
      </c>
      <c r="F1164" s="3" t="s">
        <v>1</v>
      </c>
      <c r="G1164" s="3" t="s">
        <v>136</v>
      </c>
      <c r="H1164">
        <v>8954.6030207564727</v>
      </c>
      <c r="I1164">
        <v>37824.206687290098</v>
      </c>
      <c r="J1164">
        <v>4.2239959269679339</v>
      </c>
      <c r="K1164">
        <v>6914.8766817249252</v>
      </c>
      <c r="L1164">
        <v>27080.8046751</v>
      </c>
      <c r="M1164">
        <v>3.9163105752371359</v>
      </c>
      <c r="N1164">
        <v>0.77221476660623267</v>
      </c>
      <c r="O1164">
        <v>0.71596490837175564</v>
      </c>
      <c r="P1164">
        <v>0.92715775368854103</v>
      </c>
      <c r="Q1164">
        <v>0.60774268561900324</v>
      </c>
      <c r="R1164">
        <v>0.63329592597416418</v>
      </c>
      <c r="S1164">
        <v>0.3922573143809967</v>
      </c>
      <c r="T1164">
        <v>0.36670407402583571</v>
      </c>
      <c r="U1164">
        <v>0.25894988362894994</v>
      </c>
      <c r="V1164">
        <v>0.36467566835306037</v>
      </c>
    </row>
    <row r="1165" spans="1:22" x14ac:dyDescent="0.25">
      <c r="A1165" t="str">
        <f t="shared" si="20"/>
        <v>IndonéziaBiztosítás</v>
      </c>
      <c r="B1165" t="s">
        <v>91</v>
      </c>
      <c r="C1165">
        <v>42</v>
      </c>
      <c r="D1165" s="267" t="s">
        <v>184</v>
      </c>
      <c r="E1165" s="3" t="s">
        <v>2289</v>
      </c>
      <c r="F1165" s="3" t="s">
        <v>1</v>
      </c>
      <c r="G1165" s="3" t="s">
        <v>0</v>
      </c>
      <c r="H1165">
        <v>2670.8093492226958</v>
      </c>
      <c r="I1165">
        <v>9768.3113253498468</v>
      </c>
      <c r="J1165">
        <v>3.6574349000960278</v>
      </c>
      <c r="K1165">
        <v>1887.7508067253261</v>
      </c>
      <c r="L1165">
        <v>7365.6984004999995</v>
      </c>
      <c r="M1165">
        <v>3.9018383010399806</v>
      </c>
      <c r="N1165">
        <v>0.70680852127267391</v>
      </c>
      <c r="O1165">
        <v>0.75404009507612624</v>
      </c>
      <c r="P1165">
        <v>1.0668237187044767</v>
      </c>
      <c r="Q1165">
        <v>0.54806145498520709</v>
      </c>
      <c r="R1165">
        <v>0.72347721660377029</v>
      </c>
      <c r="S1165">
        <v>0.45193854501479286</v>
      </c>
      <c r="T1165">
        <v>0.27652278339622977</v>
      </c>
      <c r="U1165">
        <v>0.45109271104628246</v>
      </c>
      <c r="V1165">
        <v>0.27435159734567388</v>
      </c>
    </row>
    <row r="1166" spans="1:22" x14ac:dyDescent="0.25">
      <c r="A1166" t="str">
        <f t="shared" si="20"/>
        <v>IndonéziaEgyéb pénzügy</v>
      </c>
      <c r="B1166" t="s">
        <v>91</v>
      </c>
      <c r="C1166">
        <v>43</v>
      </c>
      <c r="D1166" s="267" t="s">
        <v>185</v>
      </c>
      <c r="E1166" s="3" t="s">
        <v>1</v>
      </c>
      <c r="F1166" s="3" t="s">
        <v>1</v>
      </c>
      <c r="G1166" s="3" t="s">
        <v>136</v>
      </c>
      <c r="H1166">
        <v>2</v>
      </c>
      <c r="I1166">
        <v>2</v>
      </c>
      <c r="J1166">
        <v>1</v>
      </c>
      <c r="K1166">
        <v>1</v>
      </c>
      <c r="L1166">
        <v>1</v>
      </c>
      <c r="M1166">
        <v>1</v>
      </c>
      <c r="N1166">
        <v>0.5</v>
      </c>
      <c r="O1166">
        <v>0.5</v>
      </c>
      <c r="P1166">
        <v>1</v>
      </c>
      <c r="Q1166">
        <v>0.76787061004483936</v>
      </c>
      <c r="R1166">
        <v>0.77475095918867465</v>
      </c>
      <c r="S1166">
        <v>0.23212938995516055</v>
      </c>
      <c r="T1166">
        <v>0.22524904081132546</v>
      </c>
      <c r="U1166">
        <v>0.21904744420846581</v>
      </c>
      <c r="V1166">
        <v>0.16571074316359041</v>
      </c>
    </row>
    <row r="1167" spans="1:22" x14ac:dyDescent="0.25">
      <c r="A1167" t="str">
        <f t="shared" si="20"/>
        <v>IndonéziaIngatlanügyletek</v>
      </c>
      <c r="B1167" t="s">
        <v>91</v>
      </c>
      <c r="C1167">
        <v>44</v>
      </c>
      <c r="D1167" s="267" t="s">
        <v>143</v>
      </c>
      <c r="E1167" s="3" t="s">
        <v>2289</v>
      </c>
      <c r="F1167" s="3" t="s">
        <v>135</v>
      </c>
      <c r="G1167" s="3" t="s">
        <v>0</v>
      </c>
      <c r="H1167">
        <v>5449.1462561133394</v>
      </c>
      <c r="I1167">
        <v>30046.420366105558</v>
      </c>
      <c r="J1167">
        <v>5.5139684188870497</v>
      </c>
      <c r="K1167">
        <v>4494.0345847936214</v>
      </c>
      <c r="L1167">
        <v>24843.436835799999</v>
      </c>
      <c r="M1167">
        <v>5.5280920444765291</v>
      </c>
      <c r="N1167">
        <v>0.82472269481697458</v>
      </c>
      <c r="O1167">
        <v>0.82683516149647951</v>
      </c>
      <c r="P1167">
        <v>1.0025614266380456</v>
      </c>
      <c r="Q1167">
        <v>0.51474716968027157</v>
      </c>
      <c r="R1167">
        <v>0.12896748562414106</v>
      </c>
      <c r="S1167">
        <v>0.48525283031972855</v>
      </c>
      <c r="T1167">
        <v>0.87103251437585905</v>
      </c>
      <c r="U1167">
        <v>0.47409642163459748</v>
      </c>
      <c r="V1167">
        <v>0.86423694862448763</v>
      </c>
    </row>
    <row r="1168" spans="1:22" x14ac:dyDescent="0.25">
      <c r="A1168" t="str">
        <f t="shared" si="20"/>
        <v>IndonéziaJogi tev.</v>
      </c>
      <c r="B1168" t="s">
        <v>91</v>
      </c>
      <c r="C1168">
        <v>45</v>
      </c>
      <c r="D1168" s="267" t="s">
        <v>186</v>
      </c>
      <c r="E1168" s="3" t="s">
        <v>1</v>
      </c>
      <c r="F1168" s="3" t="s">
        <v>1</v>
      </c>
      <c r="G1168" s="3" t="s">
        <v>136</v>
      </c>
      <c r="H1168">
        <v>2411.9112251536399</v>
      </c>
      <c r="I1168">
        <v>11796.580313500517</v>
      </c>
      <c r="J1168">
        <v>4.8909678724800782</v>
      </c>
      <c r="K1168">
        <v>1201.777163251272</v>
      </c>
      <c r="L1168">
        <v>6531.9496284829411</v>
      </c>
      <c r="M1168">
        <v>5.4352419302189858</v>
      </c>
      <c r="N1168">
        <v>0.49826757747881795</v>
      </c>
      <c r="O1168">
        <v>0.55371552220159048</v>
      </c>
      <c r="P1168">
        <v>1.1112814624690881</v>
      </c>
      <c r="Q1168">
        <v>0.84744882149232281</v>
      </c>
      <c r="R1168">
        <v>0.65073074989081037</v>
      </c>
      <c r="S1168">
        <v>0.15255117850767719</v>
      </c>
      <c r="T1168">
        <v>0.34926925010918963</v>
      </c>
      <c r="U1168">
        <v>0.13436607058567895</v>
      </c>
      <c r="V1168">
        <v>1.1321708701482962E-2</v>
      </c>
    </row>
    <row r="1169" spans="1:22" x14ac:dyDescent="0.25">
      <c r="A1169" t="str">
        <f t="shared" si="20"/>
        <v>IndonéziaMérnöki tev.</v>
      </c>
      <c r="B1169" t="s">
        <v>91</v>
      </c>
      <c r="C1169">
        <v>46</v>
      </c>
      <c r="D1169" s="267" t="s">
        <v>187</v>
      </c>
      <c r="E1169" s="3" t="s">
        <v>1</v>
      </c>
      <c r="F1169" s="3" t="s">
        <v>1</v>
      </c>
      <c r="G1169" s="3" t="s">
        <v>136</v>
      </c>
      <c r="H1169">
        <v>2</v>
      </c>
      <c r="I1169">
        <v>2</v>
      </c>
      <c r="J1169">
        <v>1</v>
      </c>
      <c r="K1169">
        <v>1</v>
      </c>
      <c r="L1169">
        <v>1</v>
      </c>
      <c r="M1169">
        <v>1</v>
      </c>
      <c r="N1169">
        <v>0.5</v>
      </c>
      <c r="O1169">
        <v>0.5</v>
      </c>
      <c r="P1169">
        <v>1</v>
      </c>
      <c r="Q1169">
        <v>0.66103306481428425</v>
      </c>
      <c r="R1169">
        <v>0.7582087028815655</v>
      </c>
      <c r="S1169">
        <v>0.33896693518571575</v>
      </c>
      <c r="T1169">
        <v>0.24179129711843456</v>
      </c>
      <c r="U1169">
        <v>0.12069818312918477</v>
      </c>
      <c r="V1169">
        <v>8.7232932336116356E-2</v>
      </c>
    </row>
    <row r="1170" spans="1:22" x14ac:dyDescent="0.25">
      <c r="A1170" t="str">
        <f t="shared" si="20"/>
        <v>IndonéziaK+F</v>
      </c>
      <c r="B1170" t="s">
        <v>91</v>
      </c>
      <c r="C1170">
        <v>47</v>
      </c>
      <c r="D1170" s="267" t="s">
        <v>188</v>
      </c>
      <c r="E1170" s="3" t="s">
        <v>1</v>
      </c>
      <c r="F1170" s="3" t="s">
        <v>1</v>
      </c>
      <c r="G1170" s="3" t="s">
        <v>136</v>
      </c>
      <c r="H1170">
        <v>2</v>
      </c>
      <c r="I1170">
        <v>2</v>
      </c>
      <c r="J1170">
        <v>1</v>
      </c>
      <c r="K1170">
        <v>1</v>
      </c>
      <c r="L1170">
        <v>1</v>
      </c>
      <c r="M1170">
        <v>1</v>
      </c>
      <c r="N1170">
        <v>0.5</v>
      </c>
      <c r="O1170">
        <v>0.5</v>
      </c>
      <c r="P1170">
        <v>1</v>
      </c>
      <c r="Q1170">
        <v>0.74434707422520485</v>
      </c>
      <c r="R1170">
        <v>0.61296293731388052</v>
      </c>
      <c r="S1170">
        <v>0.25565292577479509</v>
      </c>
      <c r="T1170">
        <v>0.38703706268611948</v>
      </c>
      <c r="U1170">
        <v>0.18154372526972529</v>
      </c>
      <c r="V1170">
        <v>0.28521770577464772</v>
      </c>
    </row>
    <row r="1171" spans="1:22" x14ac:dyDescent="0.25">
      <c r="A1171" t="str">
        <f t="shared" si="20"/>
        <v>IndonéziaMarketing</v>
      </c>
      <c r="B1171" t="s">
        <v>91</v>
      </c>
      <c r="C1171">
        <v>48</v>
      </c>
      <c r="D1171" s="267" t="s">
        <v>13</v>
      </c>
      <c r="E1171" s="3" t="s">
        <v>1</v>
      </c>
      <c r="F1171" s="3" t="s">
        <v>1</v>
      </c>
      <c r="G1171" s="3" t="s">
        <v>136</v>
      </c>
      <c r="H1171">
        <v>2</v>
      </c>
      <c r="I1171">
        <v>2</v>
      </c>
      <c r="J1171">
        <v>1</v>
      </c>
      <c r="K1171">
        <v>1</v>
      </c>
      <c r="L1171">
        <v>1</v>
      </c>
      <c r="M1171">
        <v>1</v>
      </c>
      <c r="N1171">
        <v>0.5</v>
      </c>
      <c r="O1171">
        <v>0.5</v>
      </c>
      <c r="P1171">
        <v>1</v>
      </c>
      <c r="Q1171">
        <v>0.69447206000300188</v>
      </c>
      <c r="R1171">
        <v>0.69225225979375538</v>
      </c>
      <c r="S1171">
        <v>0.30552793999699818</v>
      </c>
      <c r="T1171">
        <v>0.30774774020624468</v>
      </c>
      <c r="U1171">
        <v>0.27413982271844883</v>
      </c>
      <c r="V1171">
        <v>0.27962101620074475</v>
      </c>
    </row>
    <row r="1172" spans="1:22" x14ac:dyDescent="0.25">
      <c r="A1172" t="str">
        <f t="shared" si="20"/>
        <v>IndonéziaEgyéb tudományos</v>
      </c>
      <c r="B1172" t="s">
        <v>91</v>
      </c>
      <c r="C1172">
        <v>49</v>
      </c>
      <c r="D1172" s="267" t="s">
        <v>189</v>
      </c>
      <c r="E1172" s="3" t="s">
        <v>1</v>
      </c>
      <c r="F1172" s="3" t="s">
        <v>1</v>
      </c>
      <c r="G1172" s="3" t="s">
        <v>136</v>
      </c>
      <c r="H1172">
        <v>2</v>
      </c>
      <c r="I1172">
        <v>2</v>
      </c>
      <c r="J1172">
        <v>1</v>
      </c>
      <c r="K1172">
        <v>1</v>
      </c>
      <c r="L1172">
        <v>1</v>
      </c>
      <c r="M1172">
        <v>1</v>
      </c>
      <c r="N1172">
        <v>0.5</v>
      </c>
      <c r="O1172">
        <v>0.5</v>
      </c>
      <c r="P1172">
        <v>1</v>
      </c>
      <c r="Q1172">
        <v>0.6136726473712002</v>
      </c>
      <c r="R1172">
        <v>0.74051221174759796</v>
      </c>
      <c r="S1172">
        <v>0.3863273526287998</v>
      </c>
      <c r="T1172">
        <v>0.2594877882524021</v>
      </c>
      <c r="U1172">
        <v>0.32707846566477777</v>
      </c>
      <c r="V1172">
        <v>0.1729939930633953</v>
      </c>
    </row>
    <row r="1173" spans="1:22" x14ac:dyDescent="0.25">
      <c r="A1173" t="str">
        <f t="shared" si="20"/>
        <v>IndonéziaAminisztratív</v>
      </c>
      <c r="B1173" t="s">
        <v>91</v>
      </c>
      <c r="C1173">
        <v>50</v>
      </c>
      <c r="D1173" s="267" t="s">
        <v>190</v>
      </c>
      <c r="E1173" s="3" t="s">
        <v>1</v>
      </c>
      <c r="F1173" s="3" t="s">
        <v>1</v>
      </c>
      <c r="G1173" s="3" t="s">
        <v>136</v>
      </c>
      <c r="H1173">
        <v>2757.2506758570203</v>
      </c>
      <c r="I1173">
        <v>11919.856591804746</v>
      </c>
      <c r="J1173">
        <v>4.3230949932036067</v>
      </c>
      <c r="K1173">
        <v>1373.8486160479356</v>
      </c>
      <c r="L1173">
        <v>7467.1996037170611</v>
      </c>
      <c r="M1173">
        <v>5.4352419302189841</v>
      </c>
      <c r="N1173">
        <v>0.49826757794552362</v>
      </c>
      <c r="O1173">
        <v>0.62645045653074227</v>
      </c>
      <c r="P1173">
        <v>1.2572571129627725</v>
      </c>
      <c r="Q1173">
        <v>0.85051268478687125</v>
      </c>
      <c r="R1173">
        <v>0.81998328485519734</v>
      </c>
      <c r="S1173">
        <v>0.14948731521312875</v>
      </c>
      <c r="T1173">
        <v>0.18001671514480258</v>
      </c>
      <c r="U1173">
        <v>0.13250839344669421</v>
      </c>
      <c r="V1173">
        <v>0.1111118232759723</v>
      </c>
    </row>
    <row r="1174" spans="1:22" x14ac:dyDescent="0.25">
      <c r="A1174" t="str">
        <f t="shared" si="20"/>
        <v>IndonéziaKözigazgatás és védelem</v>
      </c>
      <c r="B1174" t="s">
        <v>91</v>
      </c>
      <c r="C1174">
        <v>51</v>
      </c>
      <c r="D1174" s="267" t="s">
        <v>201</v>
      </c>
      <c r="E1174" s="3" t="s">
        <v>135</v>
      </c>
      <c r="F1174" s="3" t="s">
        <v>135</v>
      </c>
      <c r="G1174" s="3" t="s">
        <v>136</v>
      </c>
      <c r="H1174">
        <v>9798.2625533379069</v>
      </c>
      <c r="I1174">
        <v>55001.98589687096</v>
      </c>
      <c r="J1174">
        <v>5.6134427504327089</v>
      </c>
      <c r="K1174">
        <v>6269.2038718787408</v>
      </c>
      <c r="L1174">
        <v>34125.246575200006</v>
      </c>
      <c r="M1174">
        <v>5.4433142186159964</v>
      </c>
      <c r="N1174">
        <v>0.63982811623506186</v>
      </c>
      <c r="O1174">
        <v>0.62043662640081831</v>
      </c>
      <c r="P1174">
        <v>0.96969265754004552</v>
      </c>
      <c r="Q1174">
        <v>4.4337039420990272E-2</v>
      </c>
      <c r="R1174">
        <v>9.6699485474661159E-2</v>
      </c>
      <c r="S1174">
        <v>0.95566296057900957</v>
      </c>
      <c r="T1174">
        <v>0.90330051452533888</v>
      </c>
      <c r="U1174">
        <v>0.94485300298972819</v>
      </c>
      <c r="V1174">
        <v>0.89486303119454935</v>
      </c>
    </row>
    <row r="1175" spans="1:22" x14ac:dyDescent="0.25">
      <c r="A1175" t="str">
        <f t="shared" si="20"/>
        <v>IndonéziaOktatás</v>
      </c>
      <c r="B1175" t="s">
        <v>91</v>
      </c>
      <c r="C1175">
        <v>52</v>
      </c>
      <c r="D1175" s="267" t="s">
        <v>144</v>
      </c>
      <c r="E1175" s="3" t="s">
        <v>135</v>
      </c>
      <c r="F1175" s="3" t="s">
        <v>135</v>
      </c>
      <c r="G1175" s="3" t="s">
        <v>136</v>
      </c>
      <c r="H1175">
        <v>7407.7660028322334</v>
      </c>
      <c r="I1175">
        <v>44541.259802756089</v>
      </c>
      <c r="J1175">
        <v>6.0127789924420529</v>
      </c>
      <c r="K1175">
        <v>4322.1497899091055</v>
      </c>
      <c r="L1175">
        <v>28848.584098399999</v>
      </c>
      <c r="M1175">
        <v>6.6745914650511642</v>
      </c>
      <c r="N1175">
        <v>0.58346197602038252</v>
      </c>
      <c r="O1175">
        <v>0.64768226642334281</v>
      </c>
      <c r="P1175">
        <v>1.1100676531502318</v>
      </c>
      <c r="Q1175">
        <v>7.7139482124846351E-2</v>
      </c>
      <c r="R1175">
        <v>5.9560442464164851E-2</v>
      </c>
      <c r="S1175">
        <v>0.92286051787515355</v>
      </c>
      <c r="T1175">
        <v>0.94043955753583508</v>
      </c>
      <c r="U1175">
        <v>0.91592624108212939</v>
      </c>
      <c r="V1175">
        <v>0.93841274275981135</v>
      </c>
    </row>
    <row r="1176" spans="1:22" x14ac:dyDescent="0.25">
      <c r="A1176" t="str">
        <f t="shared" si="20"/>
        <v>IndonéziaEgészségügy</v>
      </c>
      <c r="B1176" t="s">
        <v>91</v>
      </c>
      <c r="C1176">
        <v>53</v>
      </c>
      <c r="D1176" s="267" t="s">
        <v>191</v>
      </c>
      <c r="E1176" s="3" t="s">
        <v>135</v>
      </c>
      <c r="F1176" s="3" t="s">
        <v>135</v>
      </c>
      <c r="G1176" s="3" t="s">
        <v>136</v>
      </c>
      <c r="H1176">
        <v>2457.1294800927176</v>
      </c>
      <c r="I1176">
        <v>20753.369985027981</v>
      </c>
      <c r="J1176">
        <v>8.446184929678541</v>
      </c>
      <c r="K1176">
        <v>1101.9628293686121</v>
      </c>
      <c r="L1176">
        <v>9205.1474064000049</v>
      </c>
      <c r="M1176">
        <v>8.3534100797884872</v>
      </c>
      <c r="N1176">
        <v>0.44847568607863131</v>
      </c>
      <c r="O1176">
        <v>0.44354952535616321</v>
      </c>
      <c r="P1176">
        <v>0.98901576857924822</v>
      </c>
      <c r="Q1176">
        <v>0.10001344236641455</v>
      </c>
      <c r="R1176">
        <v>0.14619342866863716</v>
      </c>
      <c r="S1176">
        <v>0.89998655763358559</v>
      </c>
      <c r="T1176">
        <v>0.85380657133136273</v>
      </c>
      <c r="U1176">
        <v>0.8895983293660662</v>
      </c>
      <c r="V1176">
        <v>0.84286164175989242</v>
      </c>
    </row>
    <row r="1177" spans="1:22" x14ac:dyDescent="0.25">
      <c r="A1177" t="str">
        <f t="shared" si="20"/>
        <v>IndonéziaEgyéb szolgáltatás</v>
      </c>
      <c r="B1177" t="s">
        <v>91</v>
      </c>
      <c r="C1177">
        <v>54</v>
      </c>
      <c r="D1177" s="267" t="s">
        <v>192</v>
      </c>
      <c r="E1177" s="3" t="s">
        <v>135</v>
      </c>
      <c r="F1177" s="3" t="s">
        <v>2289</v>
      </c>
      <c r="G1177" s="3" t="s">
        <v>0</v>
      </c>
      <c r="H1177">
        <v>4244.3263414692738</v>
      </c>
      <c r="I1177">
        <v>27603.946175314268</v>
      </c>
      <c r="J1177">
        <v>6.5037284964658282</v>
      </c>
      <c r="K1177">
        <v>2871.9047827143349</v>
      </c>
      <c r="L1177">
        <v>13793.215145600001</v>
      </c>
      <c r="M1177">
        <v>4.8028107438031302</v>
      </c>
      <c r="N1177">
        <v>0.67664560914045013</v>
      </c>
      <c r="O1177">
        <v>0.49968272862142571</v>
      </c>
      <c r="P1177">
        <v>0.73847036302530333</v>
      </c>
      <c r="Q1177">
        <v>0.18209216900077579</v>
      </c>
      <c r="R1177">
        <v>0.40510610923639079</v>
      </c>
      <c r="S1177">
        <v>0.81790783099922415</v>
      </c>
      <c r="T1177">
        <v>0.59489389076360921</v>
      </c>
      <c r="U1177">
        <v>0.69919085847823759</v>
      </c>
      <c r="V1177">
        <v>0.57602487003879188</v>
      </c>
    </row>
    <row r="1178" spans="1:22" x14ac:dyDescent="0.25">
      <c r="A1178" t="str">
        <f t="shared" si="20"/>
        <v>IndonéziaHáztartási</v>
      </c>
      <c r="B1178" t="s">
        <v>91</v>
      </c>
      <c r="C1178">
        <v>55</v>
      </c>
      <c r="D1178" s="267" t="s">
        <v>193</v>
      </c>
      <c r="E1178" s="3" t="s">
        <v>2289</v>
      </c>
      <c r="F1178" s="3" t="s">
        <v>1</v>
      </c>
      <c r="G1178" s="3" t="s">
        <v>0</v>
      </c>
      <c r="H1178">
        <v>2</v>
      </c>
      <c r="I1178">
        <v>2</v>
      </c>
      <c r="J1178">
        <v>1</v>
      </c>
      <c r="K1178">
        <v>1</v>
      </c>
      <c r="L1178">
        <v>1</v>
      </c>
      <c r="M1178">
        <v>1</v>
      </c>
      <c r="N1178">
        <v>0.5</v>
      </c>
      <c r="O1178">
        <v>0.5</v>
      </c>
      <c r="P1178">
        <v>1</v>
      </c>
      <c r="Q1178">
        <v>0.56993495021257701</v>
      </c>
      <c r="R1178">
        <v>0.9480181296493978</v>
      </c>
      <c r="S1178">
        <v>0.43006504978742305</v>
      </c>
      <c r="T1178">
        <v>5.1981870350602109E-2</v>
      </c>
      <c r="U1178">
        <v>0.41196821393008409</v>
      </c>
      <c r="V1178">
        <v>4.368610132453981E-2</v>
      </c>
    </row>
    <row r="1179" spans="1:22" x14ac:dyDescent="0.25">
      <c r="A1179" t="str">
        <f t="shared" si="20"/>
        <v>IndonéziaTerületen kívüli</v>
      </c>
      <c r="B1179" t="s">
        <v>91</v>
      </c>
      <c r="C1179">
        <v>56</v>
      </c>
      <c r="D1179" s="267" t="s">
        <v>194</v>
      </c>
      <c r="E1179" s="3">
        <v>0</v>
      </c>
      <c r="F1179" s="3">
        <v>0</v>
      </c>
      <c r="G1179" s="3" t="s">
        <v>136</v>
      </c>
      <c r="H1179">
        <v>2</v>
      </c>
      <c r="I1179">
        <v>2</v>
      </c>
      <c r="J1179">
        <v>1</v>
      </c>
      <c r="K1179">
        <v>1</v>
      </c>
      <c r="L1179">
        <v>1</v>
      </c>
      <c r="M1179">
        <v>1</v>
      </c>
      <c r="N1179">
        <v>0.5</v>
      </c>
      <c r="O1179">
        <v>0.5</v>
      </c>
      <c r="P1179">
        <v>1</v>
      </c>
      <c r="Q1179">
        <v>1</v>
      </c>
      <c r="R1179">
        <v>1</v>
      </c>
      <c r="S1179">
        <v>0</v>
      </c>
      <c r="T1179">
        <v>0</v>
      </c>
      <c r="U1179">
        <v>0</v>
      </c>
      <c r="V1179">
        <v>0</v>
      </c>
    </row>
    <row r="1180" spans="1:22" x14ac:dyDescent="0.25">
      <c r="A1180" t="str">
        <f>CONCATENATE(B1180,D1180)</f>
        <v>IndiaNövényterm.</v>
      </c>
      <c r="B1180" t="s">
        <v>21</v>
      </c>
      <c r="C1180">
        <v>1</v>
      </c>
      <c r="D1180" s="267" t="s">
        <v>147</v>
      </c>
      <c r="E1180" s="3" t="s">
        <v>2289</v>
      </c>
      <c r="F1180" s="3" t="s">
        <v>2289</v>
      </c>
      <c r="G1180" s="3" t="s">
        <v>136</v>
      </c>
      <c r="H1180">
        <v>119836.5883732096</v>
      </c>
      <c r="I1180">
        <v>369345.85357634886</v>
      </c>
      <c r="J1180">
        <v>3.0820791762369546</v>
      </c>
      <c r="K1180">
        <v>88100.663408207445</v>
      </c>
      <c r="L1180">
        <v>275720.74055657524</v>
      </c>
      <c r="M1180">
        <v>3.1296102650106619</v>
      </c>
      <c r="N1180">
        <v>0.7351733273133052</v>
      </c>
      <c r="O1180">
        <v>0.74651099474054328</v>
      </c>
      <c r="P1180">
        <v>1.0154217611085969</v>
      </c>
      <c r="Q1180">
        <v>0.40702963724909808</v>
      </c>
      <c r="R1180">
        <v>0.40418619174789394</v>
      </c>
      <c r="S1180">
        <v>0.59297036275090198</v>
      </c>
      <c r="T1180">
        <v>0.59581380825210606</v>
      </c>
      <c r="U1180">
        <v>0.58485062671285415</v>
      </c>
      <c r="V1180">
        <v>0.56259599360291934</v>
      </c>
    </row>
    <row r="1181" spans="1:22" x14ac:dyDescent="0.25">
      <c r="A1181" t="str">
        <f t="shared" ref="A1181:A1235" si="21">CONCATENATE(B1181,D1181)</f>
        <v>IndiaErdőgazd.</v>
      </c>
      <c r="B1181" t="s">
        <v>21</v>
      </c>
      <c r="C1181">
        <v>2</v>
      </c>
      <c r="D1181" s="267" t="s">
        <v>148</v>
      </c>
      <c r="E1181" s="3" t="s">
        <v>2289</v>
      </c>
      <c r="F1181" s="3" t="s">
        <v>2289</v>
      </c>
      <c r="G1181" s="3" t="s">
        <v>136</v>
      </c>
      <c r="H1181">
        <v>10397.403182898448</v>
      </c>
      <c r="I1181">
        <v>28393.85949416205</v>
      </c>
      <c r="J1181">
        <v>2.7308606769105586</v>
      </c>
      <c r="K1181">
        <v>9784.3656924271654</v>
      </c>
      <c r="L1181">
        <v>27432.918276180575</v>
      </c>
      <c r="M1181">
        <v>2.8037503031405411</v>
      </c>
      <c r="N1181">
        <v>0.94103936534079957</v>
      </c>
      <c r="O1181">
        <v>0.96615672419668586</v>
      </c>
      <c r="P1181">
        <v>1.0266910819897423</v>
      </c>
      <c r="Q1181">
        <v>0.44454865798303184</v>
      </c>
      <c r="R1181">
        <v>0.49049000902673723</v>
      </c>
      <c r="S1181">
        <v>0.55545134201696833</v>
      </c>
      <c r="T1181">
        <v>0.50950999097326277</v>
      </c>
      <c r="U1181">
        <v>0.52482955198998171</v>
      </c>
      <c r="V1181">
        <v>0.48859193389337652</v>
      </c>
    </row>
    <row r="1182" spans="1:22" x14ac:dyDescent="0.25">
      <c r="A1182" t="str">
        <f t="shared" si="21"/>
        <v>IndiaHalászat</v>
      </c>
      <c r="B1182" t="s">
        <v>21</v>
      </c>
      <c r="C1182">
        <v>3</v>
      </c>
      <c r="D1182" s="267" t="s">
        <v>149</v>
      </c>
      <c r="E1182" s="3" t="s">
        <v>135</v>
      </c>
      <c r="F1182" s="3" t="s">
        <v>135</v>
      </c>
      <c r="G1182" s="3" t="s">
        <v>136</v>
      </c>
      <c r="H1182">
        <v>4938.8204708175954</v>
      </c>
      <c r="I1182">
        <v>17620.475348783872</v>
      </c>
      <c r="J1182">
        <v>3.5677497193711307</v>
      </c>
      <c r="K1182">
        <v>4684.5520578122869</v>
      </c>
      <c r="L1182">
        <v>17229.093155229242</v>
      </c>
      <c r="M1182">
        <v>3.6778528539344122</v>
      </c>
      <c r="N1182">
        <v>0.94851636853217791</v>
      </c>
      <c r="O1182">
        <v>0.9777882159358634</v>
      </c>
      <c r="P1182">
        <v>1.0308606665892159</v>
      </c>
      <c r="Q1182">
        <v>0.17216867603703856</v>
      </c>
      <c r="R1182">
        <v>0.20295634622469777</v>
      </c>
      <c r="S1182">
        <v>0.82783132396296144</v>
      </c>
      <c r="T1182">
        <v>0.79704365377530217</v>
      </c>
      <c r="U1182">
        <v>0.72562828410027136</v>
      </c>
      <c r="V1182">
        <v>0.69743293263528994</v>
      </c>
    </row>
    <row r="1183" spans="1:22" x14ac:dyDescent="0.25">
      <c r="A1183" t="str">
        <f t="shared" si="21"/>
        <v>IndiaBányászat</v>
      </c>
      <c r="B1183" t="s">
        <v>21</v>
      </c>
      <c r="C1183">
        <v>4</v>
      </c>
      <c r="D1183" s="267" t="s">
        <v>150</v>
      </c>
      <c r="E1183" s="3" t="s">
        <v>1</v>
      </c>
      <c r="F1183" s="3" t="s">
        <v>1</v>
      </c>
      <c r="G1183" s="3" t="s">
        <v>136</v>
      </c>
      <c r="H1183">
        <v>13179.270660264512</v>
      </c>
      <c r="I1183">
        <v>50831.88096386112</v>
      </c>
      <c r="J1183">
        <v>3.8569570558345987</v>
      </c>
      <c r="K1183">
        <v>10213.973948079392</v>
      </c>
      <c r="L1183">
        <v>38308.63568297153</v>
      </c>
      <c r="M1183">
        <v>3.7506102793785745</v>
      </c>
      <c r="N1183">
        <v>0.7750029733340642</v>
      </c>
      <c r="O1183">
        <v>0.75363403746965452</v>
      </c>
      <c r="P1183">
        <v>0.97242728531417044</v>
      </c>
      <c r="Q1183">
        <v>0.97355892794451127</v>
      </c>
      <c r="R1183">
        <v>0.95193580729681904</v>
      </c>
      <c r="S1183">
        <v>2.6441072055488853E-2</v>
      </c>
      <c r="T1183">
        <v>4.8064192703180922E-2</v>
      </c>
      <c r="U1183">
        <v>2.7270616744094799E-3</v>
      </c>
      <c r="V1183">
        <v>4.0756715655185793E-3</v>
      </c>
    </row>
    <row r="1184" spans="1:22" x14ac:dyDescent="0.25">
      <c r="A1184" t="str">
        <f t="shared" si="21"/>
        <v>IndiaÉlelmiszergy.</v>
      </c>
      <c r="B1184" t="s">
        <v>21</v>
      </c>
      <c r="C1184">
        <v>5</v>
      </c>
      <c r="D1184" s="267" t="s">
        <v>151</v>
      </c>
      <c r="E1184" s="3" t="s">
        <v>135</v>
      </c>
      <c r="F1184" s="3" t="s">
        <v>135</v>
      </c>
      <c r="G1184" s="3" t="s">
        <v>136</v>
      </c>
      <c r="H1184">
        <v>42883.787273295704</v>
      </c>
      <c r="I1184">
        <v>198659.72028267983</v>
      </c>
      <c r="J1184">
        <v>4.6325134255664926</v>
      </c>
      <c r="K1184">
        <v>7686.9903782370129</v>
      </c>
      <c r="L1184">
        <v>28167.593430352899</v>
      </c>
      <c r="M1184">
        <v>3.6643201102605061</v>
      </c>
      <c r="N1184">
        <v>0.17925166751826985</v>
      </c>
      <c r="O1184">
        <v>0.14178814603318807</v>
      </c>
      <c r="P1184">
        <v>0.79100042971001439</v>
      </c>
      <c r="Q1184">
        <v>0.24665000032499595</v>
      </c>
      <c r="R1184">
        <v>0.27310904880123016</v>
      </c>
      <c r="S1184">
        <v>0.75334999967500416</v>
      </c>
      <c r="T1184">
        <v>0.7268909511987699</v>
      </c>
      <c r="U1184">
        <v>0.66433720860699264</v>
      </c>
      <c r="V1184">
        <v>0.62288113752026764</v>
      </c>
    </row>
    <row r="1185" spans="1:22" x14ac:dyDescent="0.25">
      <c r="A1185" t="str">
        <f t="shared" si="21"/>
        <v>IndiaTextilgy.</v>
      </c>
      <c r="B1185" t="s">
        <v>21</v>
      </c>
      <c r="C1185">
        <v>6</v>
      </c>
      <c r="D1185" s="267" t="s">
        <v>152</v>
      </c>
      <c r="E1185" s="3" t="s">
        <v>2289</v>
      </c>
      <c r="F1185" s="3" t="s">
        <v>2289</v>
      </c>
      <c r="G1185" s="3" t="s">
        <v>136</v>
      </c>
      <c r="H1185">
        <v>44259.327154149199</v>
      </c>
      <c r="I1185">
        <v>154448.11015678407</v>
      </c>
      <c r="J1185">
        <v>3.4896172194137152</v>
      </c>
      <c r="K1185">
        <v>12364.314119336272</v>
      </c>
      <c r="L1185">
        <v>38010.921765383595</v>
      </c>
      <c r="M1185">
        <v>3.0742442644626098</v>
      </c>
      <c r="N1185">
        <v>0.27936064360565294</v>
      </c>
      <c r="O1185">
        <v>0.24610804060210109</v>
      </c>
      <c r="P1185">
        <v>0.88096890609082568</v>
      </c>
      <c r="Q1185">
        <v>0.27168200682778149</v>
      </c>
      <c r="R1185">
        <v>0.29208385780365481</v>
      </c>
      <c r="S1185">
        <v>0.72831799317221846</v>
      </c>
      <c r="T1185">
        <v>0.70791614219634524</v>
      </c>
      <c r="U1185">
        <v>0.39517982376726907</v>
      </c>
      <c r="V1185">
        <v>0.45591087983969197</v>
      </c>
    </row>
    <row r="1186" spans="1:22" x14ac:dyDescent="0.25">
      <c r="A1186" t="str">
        <f t="shared" si="21"/>
        <v>IndiaFafeldolg.</v>
      </c>
      <c r="B1186" t="s">
        <v>21</v>
      </c>
      <c r="C1186">
        <v>7</v>
      </c>
      <c r="D1186" s="267" t="s">
        <v>153</v>
      </c>
      <c r="E1186" s="3" t="s">
        <v>2289</v>
      </c>
      <c r="F1186" s="3" t="s">
        <v>1</v>
      </c>
      <c r="G1186" s="3" t="s">
        <v>0</v>
      </c>
      <c r="H1186">
        <v>7654.7522001608213</v>
      </c>
      <c r="I1186">
        <v>27563.054416418818</v>
      </c>
      <c r="J1186">
        <v>3.6007768371443474</v>
      </c>
      <c r="K1186">
        <v>3469.5986160868879</v>
      </c>
      <c r="L1186">
        <v>11131.782565727866</v>
      </c>
      <c r="M1186">
        <v>3.20837762446499</v>
      </c>
      <c r="N1186">
        <v>0.45326073599273325</v>
      </c>
      <c r="O1186">
        <v>0.40386607367784549</v>
      </c>
      <c r="P1186">
        <v>0.89102373448098615</v>
      </c>
      <c r="Q1186">
        <v>0.48091344020724092</v>
      </c>
      <c r="R1186">
        <v>0.60939095737407445</v>
      </c>
      <c r="S1186">
        <v>0.51908655979275919</v>
      </c>
      <c r="T1186">
        <v>0.39060904262592561</v>
      </c>
      <c r="U1186">
        <v>0.22445289174169844</v>
      </c>
      <c r="V1186">
        <v>0.21436779810483689</v>
      </c>
    </row>
    <row r="1187" spans="1:22" x14ac:dyDescent="0.25">
      <c r="A1187" t="str">
        <f t="shared" si="21"/>
        <v>IndiaPapírgy.</v>
      </c>
      <c r="B1187" t="s">
        <v>21</v>
      </c>
      <c r="C1187">
        <v>8</v>
      </c>
      <c r="D1187" s="267" t="s">
        <v>154</v>
      </c>
      <c r="E1187" s="3" t="s">
        <v>1</v>
      </c>
      <c r="F1187" s="3" t="s">
        <v>1</v>
      </c>
      <c r="G1187" s="3" t="s">
        <v>136</v>
      </c>
      <c r="H1187">
        <v>4448.2025046822637</v>
      </c>
      <c r="I1187">
        <v>17158.13636100815</v>
      </c>
      <c r="J1187">
        <v>3.8573190728046138</v>
      </c>
      <c r="K1187">
        <v>1072.90428197088</v>
      </c>
      <c r="L1187">
        <v>3236.9078796635558</v>
      </c>
      <c r="M1187">
        <v>3.0169586738133733</v>
      </c>
      <c r="N1187">
        <v>0.24119951392534855</v>
      </c>
      <c r="O1187">
        <v>0.18865148356201589</v>
      </c>
      <c r="P1187">
        <v>0.78213873855651161</v>
      </c>
      <c r="Q1187">
        <v>0.72648309620448503</v>
      </c>
      <c r="R1187">
        <v>0.72370624645288317</v>
      </c>
      <c r="S1187">
        <v>0.27351690379551513</v>
      </c>
      <c r="T1187">
        <v>0.27629375354711688</v>
      </c>
      <c r="U1187">
        <v>0.20544965447421765</v>
      </c>
      <c r="V1187">
        <v>0.20061673857692341</v>
      </c>
    </row>
    <row r="1188" spans="1:22" x14ac:dyDescent="0.25">
      <c r="A1188" t="str">
        <f t="shared" si="21"/>
        <v>IndiaNyomdai tev.</v>
      </c>
      <c r="B1188" t="s">
        <v>21</v>
      </c>
      <c r="C1188">
        <v>9</v>
      </c>
      <c r="D1188" s="267" t="s">
        <v>155</v>
      </c>
      <c r="E1188" s="3" t="s">
        <v>2289</v>
      </c>
      <c r="F1188" s="3" t="s">
        <v>2289</v>
      </c>
      <c r="G1188" s="3" t="s">
        <v>136</v>
      </c>
      <c r="H1188">
        <v>3475.187072396865</v>
      </c>
      <c r="I1188">
        <v>14449.952807211739</v>
      </c>
      <c r="J1188">
        <v>4.1580359578298873</v>
      </c>
      <c r="K1188">
        <v>951.6333805909594</v>
      </c>
      <c r="L1188">
        <v>3102.7118082239836</v>
      </c>
      <c r="M1188">
        <v>3.260406656077171</v>
      </c>
      <c r="N1188">
        <v>0.27383659088447576</v>
      </c>
      <c r="O1188">
        <v>0.21472124162754844</v>
      </c>
      <c r="P1188">
        <v>0.78412180393427955</v>
      </c>
      <c r="Q1188">
        <v>0.45620092664519124</v>
      </c>
      <c r="R1188">
        <v>0.45249931831536788</v>
      </c>
      <c r="S1188">
        <v>0.5437990733548087</v>
      </c>
      <c r="T1188">
        <v>0.54750068168463217</v>
      </c>
      <c r="U1188">
        <v>0.48591317636922826</v>
      </c>
      <c r="V1188">
        <v>0.49494927677902489</v>
      </c>
    </row>
    <row r="1189" spans="1:22" x14ac:dyDescent="0.25">
      <c r="A1189" t="str">
        <f t="shared" si="21"/>
        <v>IndiaKokszgy.</v>
      </c>
      <c r="B1189" t="s">
        <v>21</v>
      </c>
      <c r="C1189">
        <v>10</v>
      </c>
      <c r="D1189" s="267" t="s">
        <v>156</v>
      </c>
      <c r="E1189" s="3" t="s">
        <v>1</v>
      </c>
      <c r="F1189" s="3" t="s">
        <v>2289</v>
      </c>
      <c r="G1189" s="3" t="s">
        <v>0</v>
      </c>
      <c r="H1189">
        <v>28184.894812842202</v>
      </c>
      <c r="I1189">
        <v>153327.62064702145</v>
      </c>
      <c r="J1189">
        <v>5.4400636108515492</v>
      </c>
      <c r="K1189">
        <v>3150.6958614080108</v>
      </c>
      <c r="L1189">
        <v>16957.14276009706</v>
      </c>
      <c r="M1189">
        <v>5.3820309880748383</v>
      </c>
      <c r="N1189">
        <v>0.11178668156577344</v>
      </c>
      <c r="O1189">
        <v>0.11059418184760353</v>
      </c>
      <c r="P1189">
        <v>0.98933236319866724</v>
      </c>
      <c r="Q1189">
        <v>0.62628224057791004</v>
      </c>
      <c r="R1189">
        <v>0.4625102866827755</v>
      </c>
      <c r="S1189">
        <v>0.37371775942208996</v>
      </c>
      <c r="T1189">
        <v>0.5374897133172245</v>
      </c>
      <c r="U1189">
        <v>0.30507088406516619</v>
      </c>
      <c r="V1189">
        <v>0.21543328614298171</v>
      </c>
    </row>
    <row r="1190" spans="1:22" x14ac:dyDescent="0.25">
      <c r="A1190" t="str">
        <f t="shared" si="21"/>
        <v>IndiaVegyi a. gy.</v>
      </c>
      <c r="B1190" t="s">
        <v>21</v>
      </c>
      <c r="C1190">
        <v>11</v>
      </c>
      <c r="D1190" s="267" t="s">
        <v>157</v>
      </c>
      <c r="E1190" s="3" t="s">
        <v>1</v>
      </c>
      <c r="F1190" s="3" t="s">
        <v>1</v>
      </c>
      <c r="G1190" s="3" t="s">
        <v>136</v>
      </c>
      <c r="H1190">
        <v>33058.83715223644</v>
      </c>
      <c r="I1190">
        <v>132228.71269251796</v>
      </c>
      <c r="J1190">
        <v>3.9997992695146163</v>
      </c>
      <c r="K1190">
        <v>7139.847896503723</v>
      </c>
      <c r="L1190">
        <v>28771.961422227847</v>
      </c>
      <c r="M1190">
        <v>4.0297723199841622</v>
      </c>
      <c r="N1190">
        <v>0.21597395769320671</v>
      </c>
      <c r="O1190">
        <v>0.21759238849381826</v>
      </c>
      <c r="P1190">
        <v>1.0074936386678182</v>
      </c>
      <c r="Q1190">
        <v>0.77805259000237115</v>
      </c>
      <c r="R1190">
        <v>0.73765898805450625</v>
      </c>
      <c r="S1190">
        <v>0.22194740999762885</v>
      </c>
      <c r="T1190">
        <v>0.26234101194549381</v>
      </c>
      <c r="U1190">
        <v>6.1961488350903253E-2</v>
      </c>
      <c r="V1190">
        <v>6.2531393354028769E-2</v>
      </c>
    </row>
    <row r="1191" spans="1:22" x14ac:dyDescent="0.25">
      <c r="A1191" t="str">
        <f t="shared" si="21"/>
        <v>IndiaGyógyszergy.</v>
      </c>
      <c r="B1191" t="s">
        <v>21</v>
      </c>
      <c r="C1191">
        <v>12</v>
      </c>
      <c r="D1191" s="267" t="s">
        <v>158</v>
      </c>
      <c r="E1191" s="3" t="s">
        <v>135</v>
      </c>
      <c r="F1191" s="3" t="s">
        <v>135</v>
      </c>
      <c r="G1191" s="3" t="s">
        <v>136</v>
      </c>
      <c r="H1191">
        <v>4698.8695000892558</v>
      </c>
      <c r="I1191">
        <v>19902.509918846154</v>
      </c>
      <c r="J1191">
        <v>4.2355953742635544</v>
      </c>
      <c r="K1191">
        <v>934.42940043567864</v>
      </c>
      <c r="L1191">
        <v>4239.3714372386858</v>
      </c>
      <c r="M1191">
        <v>4.5368557916329202</v>
      </c>
      <c r="N1191">
        <v>0.19886259884806953</v>
      </c>
      <c r="O1191">
        <v>0.21300687473715693</v>
      </c>
      <c r="P1191">
        <v>1.071125872693103</v>
      </c>
      <c r="Q1191">
        <v>0.21138722589704312</v>
      </c>
      <c r="R1191">
        <v>0.19677995859665923</v>
      </c>
      <c r="S1191">
        <v>0.78861277410295683</v>
      </c>
      <c r="T1191">
        <v>0.8032200414033408</v>
      </c>
      <c r="U1191">
        <v>0.71851851533370581</v>
      </c>
      <c r="V1191">
        <v>0.69667085303319265</v>
      </c>
    </row>
    <row r="1192" spans="1:22" x14ac:dyDescent="0.25">
      <c r="A1192" t="str">
        <f t="shared" si="21"/>
        <v>IndiaGumigy.</v>
      </c>
      <c r="B1192" t="s">
        <v>21</v>
      </c>
      <c r="C1192">
        <v>13</v>
      </c>
      <c r="D1192" s="267" t="s">
        <v>159</v>
      </c>
      <c r="E1192" s="3" t="s">
        <v>2289</v>
      </c>
      <c r="F1192" s="3" t="s">
        <v>2289</v>
      </c>
      <c r="G1192" s="3" t="s">
        <v>136</v>
      </c>
      <c r="H1192">
        <v>11920.443888905122</v>
      </c>
      <c r="I1192">
        <v>51252.583851406394</v>
      </c>
      <c r="J1192">
        <v>4.2995532992785126</v>
      </c>
      <c r="K1192">
        <v>2621.3104631922051</v>
      </c>
      <c r="L1192">
        <v>8161.1248928479654</v>
      </c>
      <c r="M1192">
        <v>3.1133759268291445</v>
      </c>
      <c r="N1192">
        <v>0.21990040703366537</v>
      </c>
      <c r="O1192">
        <v>0.15923343331350934</v>
      </c>
      <c r="P1192">
        <v>0.72411613721629764</v>
      </c>
      <c r="Q1192">
        <v>0.55643391916399254</v>
      </c>
      <c r="R1192">
        <v>0.54848631945953263</v>
      </c>
      <c r="S1192">
        <v>0.44356608083600746</v>
      </c>
      <c r="T1192">
        <v>0.45151368054046731</v>
      </c>
      <c r="U1192">
        <v>0.20203162472306893</v>
      </c>
      <c r="V1192">
        <v>0.18305935740764404</v>
      </c>
    </row>
    <row r="1193" spans="1:22" x14ac:dyDescent="0.25">
      <c r="A1193" t="str">
        <f t="shared" si="21"/>
        <v>IndiaNemfémgy.</v>
      </c>
      <c r="B1193" t="s">
        <v>21</v>
      </c>
      <c r="C1193">
        <v>14</v>
      </c>
      <c r="D1193" s="267" t="s">
        <v>160</v>
      </c>
      <c r="E1193" s="3" t="s">
        <v>1</v>
      </c>
      <c r="F1193" s="3" t="s">
        <v>1</v>
      </c>
      <c r="G1193" s="3" t="s">
        <v>136</v>
      </c>
      <c r="H1193">
        <v>13545.106850158056</v>
      </c>
      <c r="I1193">
        <v>55000.844865831867</v>
      </c>
      <c r="J1193">
        <v>4.0605692870698968</v>
      </c>
      <c r="K1193">
        <v>4260.8050457687987</v>
      </c>
      <c r="L1193">
        <v>16040.430934593076</v>
      </c>
      <c r="M1193">
        <v>3.7646479391311414</v>
      </c>
      <c r="N1193">
        <v>0.31456415168250074</v>
      </c>
      <c r="O1193">
        <v>0.29163971887562512</v>
      </c>
      <c r="P1193">
        <v>0.92712318716465203</v>
      </c>
      <c r="Q1193">
        <v>0.79894501799724893</v>
      </c>
      <c r="R1193">
        <v>0.8001346258710258</v>
      </c>
      <c r="S1193">
        <v>0.20105498200275113</v>
      </c>
      <c r="T1193">
        <v>0.19986537412897412</v>
      </c>
      <c r="U1193">
        <v>7.7379189125547213E-2</v>
      </c>
      <c r="V1193">
        <v>6.6277608848482814E-2</v>
      </c>
    </row>
    <row r="1194" spans="1:22" x14ac:dyDescent="0.25">
      <c r="A1194" t="str">
        <f t="shared" si="21"/>
        <v>IndiaFémalapa. Gy.</v>
      </c>
      <c r="B1194" t="s">
        <v>21</v>
      </c>
      <c r="C1194">
        <v>15</v>
      </c>
      <c r="D1194" s="267" t="s">
        <v>161</v>
      </c>
      <c r="E1194" s="3" t="s">
        <v>1</v>
      </c>
      <c r="F1194" s="3" t="s">
        <v>1</v>
      </c>
      <c r="G1194" s="3" t="s">
        <v>136</v>
      </c>
      <c r="H1194">
        <v>29291.932005333882</v>
      </c>
      <c r="I1194">
        <v>167537.43891953258</v>
      </c>
      <c r="J1194">
        <v>5.7195762604195943</v>
      </c>
      <c r="K1194">
        <v>6630.6805921596033</v>
      </c>
      <c r="L1194">
        <v>23640.623158828985</v>
      </c>
      <c r="M1194">
        <v>3.5653388562831174</v>
      </c>
      <c r="N1194">
        <v>0.22636542345353652</v>
      </c>
      <c r="O1194">
        <v>0.14110650915574435</v>
      </c>
      <c r="P1194">
        <v>0.62335716737546576</v>
      </c>
      <c r="Q1194">
        <v>0.74975413345229835</v>
      </c>
      <c r="R1194">
        <v>0.72993189201507247</v>
      </c>
      <c r="S1194">
        <v>0.2502458665477017</v>
      </c>
      <c r="T1194">
        <v>0.27006810798492747</v>
      </c>
      <c r="U1194">
        <v>1.5186448585150317E-2</v>
      </c>
      <c r="V1194">
        <v>1.4577348690904546E-2</v>
      </c>
    </row>
    <row r="1195" spans="1:22" x14ac:dyDescent="0.25">
      <c r="A1195" t="str">
        <f t="shared" si="21"/>
        <v>IndiaFémfeldolg.</v>
      </c>
      <c r="B1195" t="s">
        <v>21</v>
      </c>
      <c r="C1195">
        <v>16</v>
      </c>
      <c r="D1195" s="267" t="s">
        <v>162</v>
      </c>
      <c r="E1195" s="3" t="s">
        <v>1</v>
      </c>
      <c r="F1195" s="3" t="s">
        <v>1</v>
      </c>
      <c r="G1195" s="3" t="s">
        <v>136</v>
      </c>
      <c r="H1195">
        <v>11692.486043100616</v>
      </c>
      <c r="I1195">
        <v>66252.464421134326</v>
      </c>
      <c r="J1195">
        <v>5.6662427628235577</v>
      </c>
      <c r="K1195">
        <v>2813.7880307507558</v>
      </c>
      <c r="L1195">
        <v>14638.377674686129</v>
      </c>
      <c r="M1195">
        <v>5.2023739936019338</v>
      </c>
      <c r="N1195">
        <v>0.24064925289443362</v>
      </c>
      <c r="O1195">
        <v>0.22094842512781357</v>
      </c>
      <c r="P1195">
        <v>0.91813468136856313</v>
      </c>
      <c r="Q1195">
        <v>0.60339175028350223</v>
      </c>
      <c r="R1195">
        <v>0.6200201027537926</v>
      </c>
      <c r="S1195">
        <v>0.39660824971649772</v>
      </c>
      <c r="T1195">
        <v>0.37997989724620745</v>
      </c>
      <c r="U1195">
        <v>7.5490120991121998E-2</v>
      </c>
      <c r="V1195">
        <v>6.8047400834394423E-2</v>
      </c>
    </row>
    <row r="1196" spans="1:22" x14ac:dyDescent="0.25">
      <c r="A1196" t="str">
        <f t="shared" si="21"/>
        <v>IndiaSzámítógép gy.</v>
      </c>
      <c r="B1196" t="s">
        <v>21</v>
      </c>
      <c r="C1196">
        <v>17</v>
      </c>
      <c r="D1196" s="267" t="s">
        <v>163</v>
      </c>
      <c r="E1196" s="3" t="s">
        <v>2289</v>
      </c>
      <c r="F1196" s="3" t="s">
        <v>2289</v>
      </c>
      <c r="G1196" s="3" t="s">
        <v>136</v>
      </c>
      <c r="H1196">
        <v>6572.4661263990256</v>
      </c>
      <c r="I1196">
        <v>27826.323298747644</v>
      </c>
      <c r="J1196">
        <v>4.2337720367976015</v>
      </c>
      <c r="K1196">
        <v>1195.3910861123818</v>
      </c>
      <c r="L1196">
        <v>5100.8638603171685</v>
      </c>
      <c r="M1196">
        <v>4.2671088312244807</v>
      </c>
      <c r="N1196">
        <v>0.18187862259357465</v>
      </c>
      <c r="O1196">
        <v>0.18331073802145967</v>
      </c>
      <c r="P1196">
        <v>1.0078740173389438</v>
      </c>
      <c r="Q1196">
        <v>0.42778200408793854</v>
      </c>
      <c r="R1196">
        <v>0.39648057368714512</v>
      </c>
      <c r="S1196">
        <v>0.57221799591206124</v>
      </c>
      <c r="T1196">
        <v>0.60351942631285482</v>
      </c>
      <c r="U1196">
        <v>0.17175751732662736</v>
      </c>
      <c r="V1196">
        <v>0.1700805615971227</v>
      </c>
    </row>
    <row r="1197" spans="1:22" x14ac:dyDescent="0.25">
      <c r="A1197" t="str">
        <f t="shared" si="21"/>
        <v>IndiaVillamos b. gy.</v>
      </c>
      <c r="B1197" t="s">
        <v>21</v>
      </c>
      <c r="C1197">
        <v>18</v>
      </c>
      <c r="D1197" s="267" t="s">
        <v>164</v>
      </c>
      <c r="E1197" s="3" t="s">
        <v>2289</v>
      </c>
      <c r="F1197" s="3" t="s">
        <v>2289</v>
      </c>
      <c r="G1197" s="3" t="s">
        <v>136</v>
      </c>
      <c r="H1197">
        <v>10800.614959856461</v>
      </c>
      <c r="I1197">
        <v>46034.018142453569</v>
      </c>
      <c r="J1197">
        <v>4.2621663964090946</v>
      </c>
      <c r="K1197">
        <v>2261.0408089764392</v>
      </c>
      <c r="L1197">
        <v>10504.763444429018</v>
      </c>
      <c r="M1197">
        <v>4.6459857790821859</v>
      </c>
      <c r="N1197">
        <v>0.2093437102776311</v>
      </c>
      <c r="O1197">
        <v>0.22819566634226304</v>
      </c>
      <c r="P1197">
        <v>1.0900526509233572</v>
      </c>
      <c r="Q1197">
        <v>0.5558294143550816</v>
      </c>
      <c r="R1197">
        <v>0.46338177341840064</v>
      </c>
      <c r="S1197">
        <v>0.4441705856449184</v>
      </c>
      <c r="T1197">
        <v>0.53661822658159941</v>
      </c>
      <c r="U1197">
        <v>0.12535914391334604</v>
      </c>
      <c r="V1197">
        <v>0.1036810939788998</v>
      </c>
    </row>
    <row r="1198" spans="1:22" x14ac:dyDescent="0.25">
      <c r="A1198" t="str">
        <f t="shared" si="21"/>
        <v>IndiaEgyéb gépgy.</v>
      </c>
      <c r="B1198" t="s">
        <v>21</v>
      </c>
      <c r="C1198">
        <v>19</v>
      </c>
      <c r="D1198" s="267" t="s">
        <v>165</v>
      </c>
      <c r="E1198" s="3" t="s">
        <v>2289</v>
      </c>
      <c r="F1198" s="3" t="s">
        <v>2289</v>
      </c>
      <c r="G1198" s="3" t="s">
        <v>136</v>
      </c>
      <c r="H1198">
        <v>14047.062358055318</v>
      </c>
      <c r="I1198">
        <v>68699.990828541413</v>
      </c>
      <c r="J1198">
        <v>4.8907016340783347</v>
      </c>
      <c r="K1198">
        <v>3369.5183340526123</v>
      </c>
      <c r="L1198">
        <v>16822.118124792956</v>
      </c>
      <c r="M1198">
        <v>4.9924400038982819</v>
      </c>
      <c r="N1198">
        <v>0.23987352288789085</v>
      </c>
      <c r="O1198">
        <v>0.24486346973141379</v>
      </c>
      <c r="P1198">
        <v>1.0208024077999434</v>
      </c>
      <c r="Q1198">
        <v>0.43992723877896311</v>
      </c>
      <c r="R1198">
        <v>0.40643409203636199</v>
      </c>
      <c r="S1198">
        <v>0.56007276122103689</v>
      </c>
      <c r="T1198">
        <v>0.59356590796363795</v>
      </c>
      <c r="U1198">
        <v>5.3330952473212727E-2</v>
      </c>
      <c r="V1198">
        <v>4.6237420116982841E-2</v>
      </c>
    </row>
    <row r="1199" spans="1:22" x14ac:dyDescent="0.25">
      <c r="A1199" t="str">
        <f t="shared" si="21"/>
        <v>IndiaKözúti jármű gy.</v>
      </c>
      <c r="B1199" t="s">
        <v>21</v>
      </c>
      <c r="C1199">
        <v>20</v>
      </c>
      <c r="D1199" s="267" t="s">
        <v>166</v>
      </c>
      <c r="E1199" s="3" t="s">
        <v>2289</v>
      </c>
      <c r="F1199" s="3" t="s">
        <v>2289</v>
      </c>
      <c r="G1199" s="3" t="s">
        <v>136</v>
      </c>
      <c r="H1199">
        <v>23482.469141053611</v>
      </c>
      <c r="I1199">
        <v>104028.64296712082</v>
      </c>
      <c r="J1199">
        <v>4.4300555594152167</v>
      </c>
      <c r="K1199">
        <v>3363.5719888164149</v>
      </c>
      <c r="L1199">
        <v>17227.112193706405</v>
      </c>
      <c r="M1199">
        <v>5.1216719163392543</v>
      </c>
      <c r="N1199">
        <v>0.1432375773012726</v>
      </c>
      <c r="O1199">
        <v>0.16559970122028014</v>
      </c>
      <c r="P1199">
        <v>1.156119115809765</v>
      </c>
      <c r="Q1199">
        <v>0.44377009984287041</v>
      </c>
      <c r="R1199">
        <v>0.31765189984913955</v>
      </c>
      <c r="S1199">
        <v>0.55622990015712948</v>
      </c>
      <c r="T1199">
        <v>0.68234810015086034</v>
      </c>
      <c r="U1199">
        <v>0.33972102334768806</v>
      </c>
      <c r="V1199">
        <v>0.23396728635057634</v>
      </c>
    </row>
    <row r="1200" spans="1:22" x14ac:dyDescent="0.25">
      <c r="A1200" t="str">
        <f t="shared" si="21"/>
        <v>IndiaEgyéb jármű gy.</v>
      </c>
      <c r="B1200" t="s">
        <v>21</v>
      </c>
      <c r="C1200">
        <v>21</v>
      </c>
      <c r="D1200" s="267" t="s">
        <v>167</v>
      </c>
      <c r="E1200" s="3" t="s">
        <v>2289</v>
      </c>
      <c r="F1200" s="3" t="s">
        <v>2289</v>
      </c>
      <c r="G1200" s="3" t="s">
        <v>136</v>
      </c>
      <c r="H1200">
        <v>4879.3484491501458</v>
      </c>
      <c r="I1200">
        <v>21615.785022474414</v>
      </c>
      <c r="J1200">
        <v>4.4300556206924133</v>
      </c>
      <c r="K1200">
        <v>1178.8319513160532</v>
      </c>
      <c r="L1200">
        <v>6037.5904991388334</v>
      </c>
      <c r="M1200">
        <v>5.1216719163392552</v>
      </c>
      <c r="N1200">
        <v>0.24159618104777383</v>
      </c>
      <c r="O1200">
        <v>0.27931395935245545</v>
      </c>
      <c r="P1200">
        <v>1.1561190998181516</v>
      </c>
      <c r="Q1200">
        <v>0.42497622766882515</v>
      </c>
      <c r="R1200">
        <v>0.28516192746169616</v>
      </c>
      <c r="S1200">
        <v>0.57502377233117496</v>
      </c>
      <c r="T1200">
        <v>0.71483807253830389</v>
      </c>
      <c r="U1200">
        <v>4.1430038194376101E-2</v>
      </c>
      <c r="V1200">
        <v>2.5878825981777862E-2</v>
      </c>
    </row>
    <row r="1201" spans="1:22" x14ac:dyDescent="0.25">
      <c r="A1201" t="str">
        <f t="shared" si="21"/>
        <v>IndiaBútorgy.</v>
      </c>
      <c r="B1201" t="s">
        <v>21</v>
      </c>
      <c r="C1201">
        <v>22</v>
      </c>
      <c r="D1201" s="267" t="s">
        <v>168</v>
      </c>
      <c r="E1201" s="3" t="s">
        <v>2289</v>
      </c>
      <c r="F1201" s="3" t="s">
        <v>2289</v>
      </c>
      <c r="G1201" s="3" t="s">
        <v>136</v>
      </c>
      <c r="H1201">
        <v>12439.839919439437</v>
      </c>
      <c r="I1201">
        <v>123102.62601569828</v>
      </c>
      <c r="J1201">
        <v>9.8958368285213041</v>
      </c>
      <c r="K1201">
        <v>3741.6526450557785</v>
      </c>
      <c r="L1201">
        <v>27008.030586839934</v>
      </c>
      <c r="M1201">
        <v>7.2182089437212609</v>
      </c>
      <c r="N1201">
        <v>0.30077980659612735</v>
      </c>
      <c r="O1201">
        <v>0.21939443097985431</v>
      </c>
      <c r="P1201">
        <v>0.72941875142052537</v>
      </c>
      <c r="Q1201">
        <v>0.29358968715665457</v>
      </c>
      <c r="R1201">
        <v>0.42111237688870357</v>
      </c>
      <c r="S1201">
        <v>0.70641031284334554</v>
      </c>
      <c r="T1201">
        <v>0.5788876231112966</v>
      </c>
      <c r="U1201">
        <v>0.22150213215555961</v>
      </c>
      <c r="V1201">
        <v>0.21109735838255497</v>
      </c>
    </row>
    <row r="1202" spans="1:22" x14ac:dyDescent="0.25">
      <c r="A1202" t="str">
        <f t="shared" si="21"/>
        <v>IndiaGépjavítás</v>
      </c>
      <c r="B1202" t="s">
        <v>21</v>
      </c>
      <c r="C1202">
        <v>23</v>
      </c>
      <c r="D1202" s="267" t="s">
        <v>169</v>
      </c>
      <c r="E1202" s="3" t="s">
        <v>2289</v>
      </c>
      <c r="F1202" s="3" t="s">
        <v>2289</v>
      </c>
      <c r="G1202" s="3" t="s">
        <v>136</v>
      </c>
      <c r="H1202">
        <v>2</v>
      </c>
      <c r="I1202">
        <v>2</v>
      </c>
      <c r="J1202">
        <v>1</v>
      </c>
      <c r="K1202">
        <v>1</v>
      </c>
      <c r="L1202">
        <v>1</v>
      </c>
      <c r="M1202">
        <v>1</v>
      </c>
      <c r="N1202">
        <v>0.5</v>
      </c>
      <c r="O1202">
        <v>0.5</v>
      </c>
      <c r="P1202">
        <v>1</v>
      </c>
      <c r="Q1202">
        <v>0.34821742474528877</v>
      </c>
      <c r="R1202">
        <v>0.43819577957688505</v>
      </c>
      <c r="S1202">
        <v>0.65178257525471117</v>
      </c>
      <c r="T1202">
        <v>0.56180422042311495</v>
      </c>
      <c r="U1202">
        <v>3.340358096758049E-2</v>
      </c>
      <c r="V1202">
        <v>2.5970305663137076E-2</v>
      </c>
    </row>
    <row r="1203" spans="1:22" x14ac:dyDescent="0.25">
      <c r="A1203" t="str">
        <f t="shared" si="21"/>
        <v>IndiaVillamosene., gáz, gőzellátás</v>
      </c>
      <c r="B1203" t="s">
        <v>21</v>
      </c>
      <c r="C1203">
        <v>24</v>
      </c>
      <c r="D1203" s="267" t="s">
        <v>170</v>
      </c>
      <c r="E1203" s="3" t="s">
        <v>1</v>
      </c>
      <c r="F1203" s="3" t="s">
        <v>1</v>
      </c>
      <c r="G1203" s="3" t="s">
        <v>136</v>
      </c>
      <c r="H1203">
        <v>27971.402809199331</v>
      </c>
      <c r="I1203">
        <v>71867.440487149564</v>
      </c>
      <c r="J1203">
        <v>2.5693184205803776</v>
      </c>
      <c r="K1203">
        <v>9424.0628439043358</v>
      </c>
      <c r="L1203">
        <v>28020.362877191325</v>
      </c>
      <c r="M1203">
        <v>2.9732784406584716</v>
      </c>
      <c r="N1203">
        <v>0.33691777663739186</v>
      </c>
      <c r="O1203">
        <v>0.3898895339427258</v>
      </c>
      <c r="P1203">
        <v>1.1572245840929458</v>
      </c>
      <c r="Q1203">
        <v>0.85196015345566523</v>
      </c>
      <c r="R1203">
        <v>0.82592419948036466</v>
      </c>
      <c r="S1203">
        <v>0.14803984654433469</v>
      </c>
      <c r="T1203">
        <v>0.1740758005196355</v>
      </c>
      <c r="U1203">
        <v>0.14797063556339479</v>
      </c>
      <c r="V1203">
        <v>0.17379369218829366</v>
      </c>
    </row>
    <row r="1204" spans="1:22" x14ac:dyDescent="0.25">
      <c r="A1204" t="str">
        <f t="shared" si="21"/>
        <v>IndiaVízellátás</v>
      </c>
      <c r="B1204" t="s">
        <v>21</v>
      </c>
      <c r="C1204">
        <v>25</v>
      </c>
      <c r="D1204" s="267" t="s">
        <v>171</v>
      </c>
      <c r="E1204" s="3" t="s">
        <v>135</v>
      </c>
      <c r="F1204" s="3" t="s">
        <v>135</v>
      </c>
      <c r="G1204" s="3" t="s">
        <v>136</v>
      </c>
      <c r="H1204">
        <v>2660.0836039652845</v>
      </c>
      <c r="I1204">
        <v>6834.6018352913807</v>
      </c>
      <c r="J1204">
        <v>2.5693184323617881</v>
      </c>
      <c r="K1204">
        <v>1293.4165185209408</v>
      </c>
      <c r="L1204">
        <v>3845.6874493098503</v>
      </c>
      <c r="M1204">
        <v>2.9732784406584702</v>
      </c>
      <c r="N1204">
        <v>0.48623152918686258</v>
      </c>
      <c r="O1204">
        <v>0.56267907655602245</v>
      </c>
      <c r="P1204">
        <v>1.1572245787865816</v>
      </c>
      <c r="Q1204">
        <v>0.34927435727747619</v>
      </c>
      <c r="R1204">
        <v>0.27118072265610033</v>
      </c>
      <c r="S1204">
        <v>0.65072564272252387</v>
      </c>
      <c r="T1204">
        <v>0.72881927734389973</v>
      </c>
      <c r="U1204">
        <v>0.6506554275455747</v>
      </c>
      <c r="V1204">
        <v>0.72842656606467515</v>
      </c>
    </row>
    <row r="1205" spans="1:22" x14ac:dyDescent="0.25">
      <c r="A1205" t="str">
        <f t="shared" si="21"/>
        <v>IndiaSzennyvíz k.</v>
      </c>
      <c r="B1205" t="s">
        <v>21</v>
      </c>
      <c r="C1205">
        <v>26</v>
      </c>
      <c r="D1205" s="267" t="s">
        <v>172</v>
      </c>
      <c r="E1205" s="3" t="s">
        <v>1</v>
      </c>
      <c r="F1205" s="3" t="s">
        <v>1</v>
      </c>
      <c r="G1205" s="3" t="s">
        <v>136</v>
      </c>
      <c r="H1205">
        <v>2</v>
      </c>
      <c r="I1205">
        <v>2</v>
      </c>
      <c r="J1205">
        <v>1</v>
      </c>
      <c r="K1205">
        <v>1</v>
      </c>
      <c r="L1205">
        <v>1</v>
      </c>
      <c r="M1205">
        <v>1</v>
      </c>
      <c r="N1205">
        <v>0.5</v>
      </c>
      <c r="O1205">
        <v>0.5</v>
      </c>
      <c r="P1205">
        <v>1</v>
      </c>
      <c r="Q1205">
        <v>0.9634220032286257</v>
      </c>
      <c r="R1205">
        <v>0.92942373079024831</v>
      </c>
      <c r="S1205">
        <v>3.6577996771374285E-2</v>
      </c>
      <c r="T1205">
        <v>7.0576269209751713E-2</v>
      </c>
      <c r="U1205">
        <v>2.6802455041073033E-2</v>
      </c>
      <c r="V1205">
        <v>4.9557297177590741E-2</v>
      </c>
    </row>
    <row r="1206" spans="1:22" x14ac:dyDescent="0.25">
      <c r="A1206" t="str">
        <f t="shared" si="21"/>
        <v>IndiaÉpítőipar</v>
      </c>
      <c r="B1206" t="s">
        <v>21</v>
      </c>
      <c r="C1206">
        <v>27</v>
      </c>
      <c r="D1206" s="267" t="s">
        <v>139</v>
      </c>
      <c r="E1206" s="3" t="s">
        <v>2289</v>
      </c>
      <c r="F1206" s="3" t="s">
        <v>2289</v>
      </c>
      <c r="G1206" s="3" t="s">
        <v>136</v>
      </c>
      <c r="H1206">
        <v>77004.225558348669</v>
      </c>
      <c r="I1206">
        <v>392812.65215097729</v>
      </c>
      <c r="J1206">
        <v>5.1011830753798053</v>
      </c>
      <c r="K1206">
        <v>26699.073064027671</v>
      </c>
      <c r="L1206">
        <v>135597.28922356502</v>
      </c>
      <c r="M1206">
        <v>5.0787264748250243</v>
      </c>
      <c r="N1206">
        <v>0.34672218141843258</v>
      </c>
      <c r="O1206">
        <v>0.34519582931215842</v>
      </c>
      <c r="P1206">
        <v>0.99559776619993012</v>
      </c>
      <c r="Q1206">
        <v>0.22949794185405625</v>
      </c>
      <c r="R1206">
        <v>0.2245802404781522</v>
      </c>
      <c r="S1206">
        <v>0.77050205814594375</v>
      </c>
      <c r="T1206">
        <v>0.77541975952184783</v>
      </c>
      <c r="U1206">
        <v>1.754502685547291E-2</v>
      </c>
      <c r="V1206">
        <v>1.9007607087592214E-2</v>
      </c>
    </row>
    <row r="1207" spans="1:22" x14ac:dyDescent="0.25">
      <c r="A1207" t="str">
        <f t="shared" si="21"/>
        <v>IndiaGépj. Ker. jav.</v>
      </c>
      <c r="B1207" t="s">
        <v>21</v>
      </c>
      <c r="C1207">
        <v>28</v>
      </c>
      <c r="D1207" s="267" t="s">
        <v>173</v>
      </c>
      <c r="E1207" s="3" t="s">
        <v>2289</v>
      </c>
      <c r="F1207" s="3" t="s">
        <v>2289</v>
      </c>
      <c r="G1207" s="3" t="s">
        <v>136</v>
      </c>
      <c r="H1207">
        <v>3374.2741919022046</v>
      </c>
      <c r="I1207">
        <v>19705.4638033515</v>
      </c>
      <c r="J1207">
        <v>5.8399118396015091</v>
      </c>
      <c r="K1207">
        <v>2804.0486195467852</v>
      </c>
      <c r="L1207">
        <v>16662.57364104742</v>
      </c>
      <c r="M1207">
        <v>5.9423269357364319</v>
      </c>
      <c r="N1207">
        <v>0.83100793239509618</v>
      </c>
      <c r="O1207">
        <v>0.84558139850600489</v>
      </c>
      <c r="P1207">
        <v>1.0175370962692325</v>
      </c>
      <c r="Q1207">
        <v>0.50136500511043325</v>
      </c>
      <c r="R1207">
        <v>0.52871305503098942</v>
      </c>
      <c r="S1207">
        <v>0.49863499488956675</v>
      </c>
      <c r="T1207">
        <v>0.47128694496901047</v>
      </c>
      <c r="U1207">
        <v>0.42210800784872154</v>
      </c>
      <c r="V1207">
        <v>0.39436603098576595</v>
      </c>
    </row>
    <row r="1208" spans="1:22" x14ac:dyDescent="0.25">
      <c r="A1208" t="str">
        <f t="shared" si="21"/>
        <v>IndiaNagyker.</v>
      </c>
      <c r="B1208" t="s">
        <v>21</v>
      </c>
      <c r="C1208">
        <v>29</v>
      </c>
      <c r="D1208" s="267" t="s">
        <v>174</v>
      </c>
      <c r="E1208" s="3" t="s">
        <v>2289</v>
      </c>
      <c r="F1208" s="3" t="s">
        <v>2289</v>
      </c>
      <c r="G1208" s="3" t="s">
        <v>136</v>
      </c>
      <c r="H1208">
        <v>22451.338214436066</v>
      </c>
      <c r="I1208">
        <v>153098.9193024913</v>
      </c>
      <c r="J1208">
        <v>6.8191444910864902</v>
      </c>
      <c r="K1208">
        <v>18657.240146786393</v>
      </c>
      <c r="L1208">
        <v>129457.59831949073</v>
      </c>
      <c r="M1208">
        <v>6.9387324867439784</v>
      </c>
      <c r="N1208">
        <v>0.83100793229286918</v>
      </c>
      <c r="O1208">
        <v>0.84558139867538662</v>
      </c>
      <c r="P1208">
        <v>1.0175370965982324</v>
      </c>
      <c r="Q1208">
        <v>0.51809282875998797</v>
      </c>
      <c r="R1208">
        <v>0.54021171240181254</v>
      </c>
      <c r="S1208">
        <v>0.48190717124001214</v>
      </c>
      <c r="T1208">
        <v>0.45978828759818735</v>
      </c>
      <c r="U1208">
        <v>0.39758227095909926</v>
      </c>
      <c r="V1208">
        <v>0.38279327871262081</v>
      </c>
    </row>
    <row r="1209" spans="1:22" x14ac:dyDescent="0.25">
      <c r="A1209" t="str">
        <f t="shared" si="21"/>
        <v>IndiaKisker.</v>
      </c>
      <c r="B1209" t="s">
        <v>21</v>
      </c>
      <c r="C1209">
        <v>30</v>
      </c>
      <c r="D1209" s="267" t="s">
        <v>175</v>
      </c>
      <c r="E1209" s="3" t="s">
        <v>2289</v>
      </c>
      <c r="F1209" s="3" t="s">
        <v>2289</v>
      </c>
      <c r="G1209" s="3" t="s">
        <v>136</v>
      </c>
      <c r="H1209">
        <v>44996.20780938668</v>
      </c>
      <c r="I1209">
        <v>249999.80107503908</v>
      </c>
      <c r="J1209">
        <v>5.5560193457655451</v>
      </c>
      <c r="K1209">
        <v>37392.205606108255</v>
      </c>
      <c r="L1209">
        <v>211395.18143354115</v>
      </c>
      <c r="M1209">
        <v>5.6534557939799193</v>
      </c>
      <c r="N1209">
        <v>0.83100793214640301</v>
      </c>
      <c r="O1209">
        <v>0.84558139856315129</v>
      </c>
      <c r="P1209">
        <v>1.0175370966425152</v>
      </c>
      <c r="Q1209">
        <v>0.51283745985782347</v>
      </c>
      <c r="R1209">
        <v>0.52768080168785314</v>
      </c>
      <c r="S1209">
        <v>0.48716254014217675</v>
      </c>
      <c r="T1209">
        <v>0.4723191983121468</v>
      </c>
      <c r="U1209">
        <v>0.41127707851441103</v>
      </c>
      <c r="V1209">
        <v>0.39747335551675345</v>
      </c>
    </row>
    <row r="1210" spans="1:22" x14ac:dyDescent="0.25">
      <c r="A1210" t="str">
        <f t="shared" si="21"/>
        <v>IndiaSzf. Szállítás</v>
      </c>
      <c r="B1210" t="s">
        <v>21</v>
      </c>
      <c r="C1210">
        <v>31</v>
      </c>
      <c r="D1210" s="267" t="s">
        <v>176</v>
      </c>
      <c r="E1210" s="3" t="s">
        <v>2289</v>
      </c>
      <c r="F1210" s="3" t="s">
        <v>2289</v>
      </c>
      <c r="G1210" s="3" t="s">
        <v>136</v>
      </c>
      <c r="H1210">
        <v>56216.001370410442</v>
      </c>
      <c r="I1210">
        <v>270914.59324562072</v>
      </c>
      <c r="J1210">
        <v>4.8191722399561829</v>
      </c>
      <c r="K1210">
        <v>23130.283946232477</v>
      </c>
      <c r="L1210">
        <v>109942.53258407307</v>
      </c>
      <c r="M1210">
        <v>4.7531856002995934</v>
      </c>
      <c r="N1210">
        <v>0.41145373883542014</v>
      </c>
      <c r="O1210">
        <v>0.40581989794988743</v>
      </c>
      <c r="P1210">
        <v>0.98630747431903587</v>
      </c>
      <c r="Q1210">
        <v>0.42687711566160924</v>
      </c>
      <c r="R1210">
        <v>0.45332609966478304</v>
      </c>
      <c r="S1210">
        <v>0.57312288433839087</v>
      </c>
      <c r="T1210">
        <v>0.5466739003352169</v>
      </c>
      <c r="U1210">
        <v>0.50370426418222658</v>
      </c>
      <c r="V1210">
        <v>0.48880367901926114</v>
      </c>
    </row>
    <row r="1211" spans="1:22" x14ac:dyDescent="0.25">
      <c r="A1211" t="str">
        <f t="shared" si="21"/>
        <v>IndiaVízi szállítás</v>
      </c>
      <c r="B1211" t="s">
        <v>21</v>
      </c>
      <c r="C1211">
        <v>32</v>
      </c>
      <c r="D1211" s="267" t="s">
        <v>140</v>
      </c>
      <c r="E1211" s="3" t="s">
        <v>2289</v>
      </c>
      <c r="F1211" s="3" t="s">
        <v>2289</v>
      </c>
      <c r="G1211" s="3" t="s">
        <v>136</v>
      </c>
      <c r="H1211">
        <v>1253.6935683127572</v>
      </c>
      <c r="I1211">
        <v>3919.921949464866</v>
      </c>
      <c r="J1211">
        <v>3.126698619615929</v>
      </c>
      <c r="K1211">
        <v>788.05836118161119</v>
      </c>
      <c r="L1211">
        <v>2561.5310780315713</v>
      </c>
      <c r="M1211">
        <v>3.2504332219644532</v>
      </c>
      <c r="N1211">
        <v>0.62858929893226934</v>
      </c>
      <c r="O1211">
        <v>0.65346481666076606</v>
      </c>
      <c r="P1211">
        <v>1.0395735622142321</v>
      </c>
      <c r="Q1211">
        <v>0.23005113135533342</v>
      </c>
      <c r="R1211">
        <v>0.19134401439030257</v>
      </c>
      <c r="S1211">
        <v>0.7699488686446665</v>
      </c>
      <c r="T1211">
        <v>0.80865598560969743</v>
      </c>
      <c r="U1211">
        <v>0.28969865754220314</v>
      </c>
      <c r="V1211">
        <v>0.218741309412531</v>
      </c>
    </row>
    <row r="1212" spans="1:22" x14ac:dyDescent="0.25">
      <c r="A1212" t="str">
        <f t="shared" si="21"/>
        <v>IndiaLégi szállítás</v>
      </c>
      <c r="B1212" t="s">
        <v>21</v>
      </c>
      <c r="C1212">
        <v>33</v>
      </c>
      <c r="D1212" s="267" t="s">
        <v>141</v>
      </c>
      <c r="E1212" s="3" t="s">
        <v>2289</v>
      </c>
      <c r="F1212" s="3" t="s">
        <v>2289</v>
      </c>
      <c r="G1212" s="3" t="s">
        <v>136</v>
      </c>
      <c r="H1212">
        <v>1699.9093532307072</v>
      </c>
      <c r="I1212">
        <v>5016.2020961734506</v>
      </c>
      <c r="J1212">
        <v>2.950864460296116</v>
      </c>
      <c r="K1212">
        <v>787.56192223413041</v>
      </c>
      <c r="L1212">
        <v>3172.6439780628416</v>
      </c>
      <c r="M1212">
        <v>4.0284374961435248</v>
      </c>
      <c r="N1212">
        <v>0.46329642268121846</v>
      </c>
      <c r="O1212">
        <v>0.63247929753130461</v>
      </c>
      <c r="P1212">
        <v>1.3651719861573295</v>
      </c>
      <c r="Q1212">
        <v>0.25761197889963733</v>
      </c>
      <c r="R1212">
        <v>0.23578943060781085</v>
      </c>
      <c r="S1212">
        <v>0.74238802110036262</v>
      </c>
      <c r="T1212">
        <v>0.76421056939218901</v>
      </c>
      <c r="U1212">
        <v>0.47277916000621656</v>
      </c>
      <c r="V1212">
        <v>0.42521691410140983</v>
      </c>
    </row>
    <row r="1213" spans="1:22" x14ac:dyDescent="0.25">
      <c r="A1213" t="str">
        <f t="shared" si="21"/>
        <v>IndiaRaktározás</v>
      </c>
      <c r="B1213" t="s">
        <v>21</v>
      </c>
      <c r="C1213">
        <v>34</v>
      </c>
      <c r="D1213" s="267" t="s">
        <v>177</v>
      </c>
      <c r="E1213" s="3" t="s">
        <v>2289</v>
      </c>
      <c r="F1213" s="3" t="s">
        <v>2289</v>
      </c>
      <c r="G1213" s="3" t="s">
        <v>136</v>
      </c>
      <c r="H1213">
        <v>4344.5567630431742</v>
      </c>
      <c r="I1213">
        <v>14745.588887946104</v>
      </c>
      <c r="J1213">
        <v>3.394037572112985</v>
      </c>
      <c r="K1213">
        <v>2468.0660262521687</v>
      </c>
      <c r="L1213">
        <v>8958.3674980059641</v>
      </c>
      <c r="M1213">
        <v>3.6297114431778432</v>
      </c>
      <c r="N1213">
        <v>0.56808235243850169</v>
      </c>
      <c r="O1213">
        <v>0.60752863558599901</v>
      </c>
      <c r="P1213">
        <v>1.0694376140680546</v>
      </c>
      <c r="Q1213">
        <v>0.50468277770172287</v>
      </c>
      <c r="R1213">
        <v>0.52457534353277013</v>
      </c>
      <c r="S1213">
        <v>0.49531722229827713</v>
      </c>
      <c r="T1213">
        <v>0.47542465646722998</v>
      </c>
      <c r="U1213">
        <v>0.30900357821873597</v>
      </c>
      <c r="V1213">
        <v>0.28989384073708541</v>
      </c>
    </row>
    <row r="1214" spans="1:22" x14ac:dyDescent="0.25">
      <c r="A1214" t="str">
        <f t="shared" si="21"/>
        <v>IndiaPostai tev.</v>
      </c>
      <c r="B1214" t="s">
        <v>21</v>
      </c>
      <c r="C1214">
        <v>35</v>
      </c>
      <c r="D1214" s="267" t="s">
        <v>178</v>
      </c>
      <c r="E1214" s="3" t="s">
        <v>1</v>
      </c>
      <c r="F1214" s="3" t="s">
        <v>1</v>
      </c>
      <c r="G1214" s="3" t="s">
        <v>136</v>
      </c>
      <c r="H1214">
        <v>2</v>
      </c>
      <c r="I1214">
        <v>2</v>
      </c>
      <c r="J1214">
        <v>1</v>
      </c>
      <c r="K1214">
        <v>1</v>
      </c>
      <c r="L1214">
        <v>1</v>
      </c>
      <c r="M1214">
        <v>1</v>
      </c>
      <c r="N1214">
        <v>0.5</v>
      </c>
      <c r="O1214">
        <v>0.5</v>
      </c>
      <c r="P1214">
        <v>1</v>
      </c>
      <c r="Q1214">
        <v>0.71719563686963084</v>
      </c>
      <c r="R1214">
        <v>0.66368002515666513</v>
      </c>
      <c r="S1214">
        <v>0.28280436313036911</v>
      </c>
      <c r="T1214">
        <v>0.33631997484333492</v>
      </c>
      <c r="U1214">
        <v>0.24278636190449926</v>
      </c>
      <c r="V1214">
        <v>0.30823694687296327</v>
      </c>
    </row>
    <row r="1215" spans="1:22" x14ac:dyDescent="0.25">
      <c r="A1215" t="str">
        <f t="shared" si="21"/>
        <v>IndiaVendéglátás</v>
      </c>
      <c r="B1215" t="s">
        <v>21</v>
      </c>
      <c r="C1215">
        <v>36</v>
      </c>
      <c r="D1215" s="267" t="s">
        <v>179</v>
      </c>
      <c r="E1215" s="3" t="s">
        <v>135</v>
      </c>
      <c r="F1215" s="3" t="s">
        <v>2289</v>
      </c>
      <c r="G1215" s="3" t="s">
        <v>0</v>
      </c>
      <c r="H1215">
        <v>17556.191037966757</v>
      </c>
      <c r="I1215">
        <v>87535.160318760711</v>
      </c>
      <c r="J1215">
        <v>4.9859995331252938</v>
      </c>
      <c r="K1215">
        <v>5881.3256915163811</v>
      </c>
      <c r="L1215">
        <v>28872.323487989797</v>
      </c>
      <c r="M1215">
        <v>4.909152290211912</v>
      </c>
      <c r="N1215">
        <v>0.3350000964786447</v>
      </c>
      <c r="O1215">
        <v>0.32983687221055813</v>
      </c>
      <c r="P1215">
        <v>0.98458739468328571</v>
      </c>
      <c r="Q1215">
        <v>0.37831381472607534</v>
      </c>
      <c r="R1215">
        <v>0.40964217097599276</v>
      </c>
      <c r="S1215">
        <v>0.62168618527392472</v>
      </c>
      <c r="T1215">
        <v>0.59035782902400724</v>
      </c>
      <c r="U1215">
        <v>0.62167603621384038</v>
      </c>
      <c r="V1215">
        <v>0.59035128397332792</v>
      </c>
    </row>
    <row r="1216" spans="1:22" x14ac:dyDescent="0.25">
      <c r="A1216" t="str">
        <f t="shared" si="21"/>
        <v>IndiaKiadói tev.</v>
      </c>
      <c r="B1216" t="s">
        <v>21</v>
      </c>
      <c r="C1216">
        <v>37</v>
      </c>
      <c r="D1216" s="267" t="s">
        <v>180</v>
      </c>
      <c r="E1216" s="3" t="s">
        <v>1</v>
      </c>
      <c r="F1216" s="3" t="s">
        <v>1</v>
      </c>
      <c r="G1216" s="3" t="s">
        <v>136</v>
      </c>
      <c r="H1216">
        <v>3</v>
      </c>
      <c r="I1216">
        <v>3</v>
      </c>
      <c r="J1216">
        <v>1</v>
      </c>
      <c r="K1216">
        <v>1</v>
      </c>
      <c r="L1216">
        <v>1</v>
      </c>
      <c r="M1216">
        <v>1</v>
      </c>
      <c r="N1216">
        <v>0.33333333333333331</v>
      </c>
      <c r="O1216">
        <v>0.33333333333333331</v>
      </c>
      <c r="P1216">
        <v>1</v>
      </c>
      <c r="Q1216">
        <v>0.7966043326614396</v>
      </c>
      <c r="R1216">
        <v>0.9175211779120771</v>
      </c>
      <c r="S1216">
        <v>0.20339566733856035</v>
      </c>
      <c r="T1216">
        <v>8.2478822087922884E-2</v>
      </c>
      <c r="U1216">
        <v>0.16362070005011417</v>
      </c>
      <c r="V1216">
        <v>6.3746165900452997E-2</v>
      </c>
    </row>
    <row r="1217" spans="1:22" x14ac:dyDescent="0.25">
      <c r="A1217" t="str">
        <f t="shared" si="21"/>
        <v>IndiaMűsorszolgáltatás</v>
      </c>
      <c r="B1217" t="s">
        <v>21</v>
      </c>
      <c r="C1217">
        <v>38</v>
      </c>
      <c r="D1217" s="267" t="s">
        <v>181</v>
      </c>
      <c r="E1217" s="3" t="s">
        <v>1</v>
      </c>
      <c r="F1217" s="3" t="s">
        <v>1</v>
      </c>
      <c r="G1217" s="3" t="s">
        <v>136</v>
      </c>
      <c r="H1217">
        <v>3</v>
      </c>
      <c r="I1217">
        <v>3</v>
      </c>
      <c r="J1217">
        <v>1</v>
      </c>
      <c r="K1217">
        <v>1</v>
      </c>
      <c r="L1217">
        <v>1</v>
      </c>
      <c r="M1217">
        <v>1</v>
      </c>
      <c r="N1217">
        <v>0.33333333333333331</v>
      </c>
      <c r="O1217">
        <v>0.33333333333333331</v>
      </c>
      <c r="P1217">
        <v>1</v>
      </c>
      <c r="Q1217">
        <v>0.71571263541869723</v>
      </c>
      <c r="R1217">
        <v>0.9281747154125024</v>
      </c>
      <c r="S1217">
        <v>0.28428736458130266</v>
      </c>
      <c r="T1217">
        <v>7.1825284587497609E-2</v>
      </c>
      <c r="U1217">
        <v>0.23874324996047128</v>
      </c>
      <c r="V1217">
        <v>4.2885529049889286E-2</v>
      </c>
    </row>
    <row r="1218" spans="1:22" x14ac:dyDescent="0.25">
      <c r="A1218" t="str">
        <f t="shared" si="21"/>
        <v>IndiaTávközlés</v>
      </c>
      <c r="B1218" t="s">
        <v>21</v>
      </c>
      <c r="C1218">
        <v>39</v>
      </c>
      <c r="D1218" s="267" t="s">
        <v>142</v>
      </c>
      <c r="E1218" s="3" t="s">
        <v>2289</v>
      </c>
      <c r="F1218" s="3" t="s">
        <v>2289</v>
      </c>
      <c r="G1218" s="3" t="s">
        <v>136</v>
      </c>
      <c r="H1218">
        <v>8198.138295048795</v>
      </c>
      <c r="I1218">
        <v>27711.304595595298</v>
      </c>
      <c r="J1218">
        <v>3.3801948196374458</v>
      </c>
      <c r="K1218">
        <v>6777.458071551875</v>
      </c>
      <c r="L1218">
        <v>23154.145757812716</v>
      </c>
      <c r="M1218">
        <v>3.4163465879636159</v>
      </c>
      <c r="N1218">
        <v>0.82670697024531414</v>
      </c>
      <c r="O1218">
        <v>0.83554874430174098</v>
      </c>
      <c r="P1218">
        <v>1.0106951729871143</v>
      </c>
      <c r="Q1218">
        <v>0.55820751973578087</v>
      </c>
      <c r="R1218">
        <v>0.53385358919472858</v>
      </c>
      <c r="S1218">
        <v>0.44179248026421908</v>
      </c>
      <c r="T1218">
        <v>0.46614641080527153</v>
      </c>
      <c r="U1218">
        <v>0.36597199643295225</v>
      </c>
      <c r="V1218">
        <v>0.37749032850353165</v>
      </c>
    </row>
    <row r="1219" spans="1:22" x14ac:dyDescent="0.25">
      <c r="A1219" t="str">
        <f t="shared" si="21"/>
        <v>IndiaInfotech.</v>
      </c>
      <c r="B1219" t="s">
        <v>21</v>
      </c>
      <c r="C1219">
        <v>40</v>
      </c>
      <c r="D1219" s="267" t="s">
        <v>182</v>
      </c>
      <c r="E1219" s="3" t="s">
        <v>2289</v>
      </c>
      <c r="F1219" s="3" t="s">
        <v>2289</v>
      </c>
      <c r="G1219" s="3" t="s">
        <v>136</v>
      </c>
      <c r="H1219">
        <v>10485.166845338605</v>
      </c>
      <c r="I1219">
        <v>91646.214672282324</v>
      </c>
      <c r="J1219">
        <v>8.740558545620619</v>
      </c>
      <c r="K1219">
        <v>7360.1841359068221</v>
      </c>
      <c r="L1219">
        <v>75221.437741056085</v>
      </c>
      <c r="M1219">
        <v>10.220048350976251</v>
      </c>
      <c r="N1219">
        <v>0.70196156575028112</v>
      </c>
      <c r="O1219">
        <v>0.82078062918409023</v>
      </c>
      <c r="P1219">
        <v>1.169267192437824</v>
      </c>
      <c r="Q1219">
        <v>0.22461293998839288</v>
      </c>
      <c r="R1219">
        <v>0.21715677223670179</v>
      </c>
      <c r="S1219">
        <v>0.77538706001160718</v>
      </c>
      <c r="T1219">
        <v>0.78284322776329829</v>
      </c>
      <c r="U1219">
        <v>0.2081578823077076</v>
      </c>
      <c r="V1219">
        <v>0.19180051640501036</v>
      </c>
    </row>
    <row r="1220" spans="1:22" x14ac:dyDescent="0.25">
      <c r="A1220" t="str">
        <f t="shared" si="21"/>
        <v>IndiaPénzügyi tev.</v>
      </c>
      <c r="B1220" t="s">
        <v>21</v>
      </c>
      <c r="C1220">
        <v>41</v>
      </c>
      <c r="D1220" s="267" t="s">
        <v>183</v>
      </c>
      <c r="E1220" s="3" t="s">
        <v>1</v>
      </c>
      <c r="F1220" s="3" t="s">
        <v>1</v>
      </c>
      <c r="G1220" s="3" t="s">
        <v>136</v>
      </c>
      <c r="H1220">
        <v>24770.554795912525</v>
      </c>
      <c r="I1220">
        <v>109664.84927726974</v>
      </c>
      <c r="J1220">
        <v>4.4272262038864758</v>
      </c>
      <c r="K1220">
        <v>19633.718923786895</v>
      </c>
      <c r="L1220">
        <v>93277.722769628279</v>
      </c>
      <c r="M1220">
        <v>4.7508942718243388</v>
      </c>
      <c r="N1220">
        <v>0.79262330155910443</v>
      </c>
      <c r="O1220">
        <v>0.85057083818891432</v>
      </c>
      <c r="P1220">
        <v>1.0731085454033789</v>
      </c>
      <c r="Q1220">
        <v>0.68059886658118529</v>
      </c>
      <c r="R1220">
        <v>0.68930714236888868</v>
      </c>
      <c r="S1220">
        <v>0.31940113341881471</v>
      </c>
      <c r="T1220">
        <v>0.31069285763111126</v>
      </c>
      <c r="U1220">
        <v>0.31937548868898863</v>
      </c>
      <c r="V1220">
        <v>0.31067554319491686</v>
      </c>
    </row>
    <row r="1221" spans="1:22" x14ac:dyDescent="0.25">
      <c r="A1221" t="str">
        <f t="shared" si="21"/>
        <v>IndiaBiztosítás</v>
      </c>
      <c r="B1221" t="s">
        <v>21</v>
      </c>
      <c r="C1221">
        <v>42</v>
      </c>
      <c r="D1221" s="267" t="s">
        <v>184</v>
      </c>
      <c r="E1221" s="3" t="s">
        <v>1</v>
      </c>
      <c r="F1221" s="3" t="s">
        <v>1</v>
      </c>
      <c r="G1221" s="3" t="s">
        <v>136</v>
      </c>
      <c r="H1221">
        <v>6188.0678480749712</v>
      </c>
      <c r="I1221">
        <v>27395.976051466569</v>
      </c>
      <c r="J1221">
        <v>4.4272261914499058</v>
      </c>
      <c r="K1221">
        <v>4470.1468089972877</v>
      </c>
      <c r="L1221">
        <v>21237.194869079067</v>
      </c>
      <c r="M1221">
        <v>4.7508942718243405</v>
      </c>
      <c r="N1221">
        <v>0.72238167368961437</v>
      </c>
      <c r="O1221">
        <v>0.77519394925672636</v>
      </c>
      <c r="P1221">
        <v>1.0731085484178602</v>
      </c>
      <c r="Q1221">
        <v>0.60206094160628598</v>
      </c>
      <c r="R1221">
        <v>0.61660614864716801</v>
      </c>
      <c r="S1221">
        <v>0.39793905839371402</v>
      </c>
      <c r="T1221">
        <v>0.3833938513528321</v>
      </c>
      <c r="U1221">
        <v>0.35539815040668005</v>
      </c>
      <c r="V1221">
        <v>0.34434268539450569</v>
      </c>
    </row>
    <row r="1222" spans="1:22" x14ac:dyDescent="0.25">
      <c r="A1222" t="str">
        <f t="shared" si="21"/>
        <v>IndiaEgyéb pénzügy</v>
      </c>
      <c r="B1222" t="s">
        <v>21</v>
      </c>
      <c r="C1222">
        <v>43</v>
      </c>
      <c r="D1222" s="267" t="s">
        <v>185</v>
      </c>
      <c r="E1222" s="3" t="s">
        <v>1</v>
      </c>
      <c r="F1222" s="3" t="s">
        <v>1</v>
      </c>
      <c r="G1222" s="3" t="s">
        <v>136</v>
      </c>
      <c r="H1222">
        <v>3</v>
      </c>
      <c r="I1222">
        <v>3</v>
      </c>
      <c r="J1222">
        <v>1</v>
      </c>
      <c r="K1222">
        <v>1</v>
      </c>
      <c r="L1222">
        <v>1</v>
      </c>
      <c r="M1222">
        <v>1</v>
      </c>
      <c r="N1222">
        <v>0.33333333333333331</v>
      </c>
      <c r="O1222">
        <v>0.33333333333333331</v>
      </c>
      <c r="P1222">
        <v>1</v>
      </c>
      <c r="Q1222">
        <v>0.70657720123510626</v>
      </c>
      <c r="R1222">
        <v>0.73719025787302439</v>
      </c>
      <c r="S1222">
        <v>0.2934227987648938</v>
      </c>
      <c r="T1222">
        <v>0.26280974212697567</v>
      </c>
      <c r="U1222">
        <v>0.26769551700067928</v>
      </c>
      <c r="V1222">
        <v>0.20345693657657682</v>
      </c>
    </row>
    <row r="1223" spans="1:22" x14ac:dyDescent="0.25">
      <c r="A1223" t="str">
        <f t="shared" si="21"/>
        <v>IndiaIngatlanügyletek</v>
      </c>
      <c r="B1223" t="s">
        <v>21</v>
      </c>
      <c r="C1223">
        <v>44</v>
      </c>
      <c r="D1223" s="267" t="s">
        <v>143</v>
      </c>
      <c r="E1223" s="3" t="s">
        <v>135</v>
      </c>
      <c r="F1223" s="3" t="s">
        <v>135</v>
      </c>
      <c r="G1223" s="3" t="s">
        <v>136</v>
      </c>
      <c r="H1223">
        <v>29237.28886346738</v>
      </c>
      <c r="I1223">
        <v>140571.54429051423</v>
      </c>
      <c r="J1223">
        <v>4.8079541487911825</v>
      </c>
      <c r="K1223">
        <v>27727.824961523704</v>
      </c>
      <c r="L1223">
        <v>128502.60125221821</v>
      </c>
      <c r="M1223">
        <v>4.6344277429092919</v>
      </c>
      <c r="N1223">
        <v>0.94837196058114048</v>
      </c>
      <c r="O1223">
        <v>0.91414376857556923</v>
      </c>
      <c r="P1223">
        <v>0.96390847322753304</v>
      </c>
      <c r="Q1223">
        <v>1.2190813787894087E-2</v>
      </c>
      <c r="R1223">
        <v>2.0167392357985061E-2</v>
      </c>
      <c r="S1223">
        <v>0.98780918621210578</v>
      </c>
      <c r="T1223">
        <v>0.97983260764201496</v>
      </c>
      <c r="U1223">
        <v>0.987798092685514</v>
      </c>
      <c r="V1223">
        <v>0.97982363166638287</v>
      </c>
    </row>
    <row r="1224" spans="1:22" x14ac:dyDescent="0.25">
      <c r="A1224" t="str">
        <f t="shared" si="21"/>
        <v>IndiaJogi tev.</v>
      </c>
      <c r="B1224" t="s">
        <v>21</v>
      </c>
      <c r="C1224">
        <v>45</v>
      </c>
      <c r="D1224" s="267" t="s">
        <v>186</v>
      </c>
      <c r="E1224" s="3" t="s">
        <v>2289</v>
      </c>
      <c r="F1224" s="3" t="s">
        <v>2289</v>
      </c>
      <c r="G1224" s="3" t="s">
        <v>136</v>
      </c>
      <c r="H1224">
        <v>982.12802793579453</v>
      </c>
      <c r="I1224">
        <v>8584.3474790380005</v>
      </c>
      <c r="J1224">
        <v>8.7405584963095997</v>
      </c>
      <c r="K1224">
        <v>763.76014343199995</v>
      </c>
      <c r="L1224">
        <v>7805.6655944235936</v>
      </c>
      <c r="M1224">
        <v>10.220048350976247</v>
      </c>
      <c r="N1224">
        <v>0.77765843322611083</v>
      </c>
      <c r="O1224">
        <v>0.90929049802377415</v>
      </c>
      <c r="P1224">
        <v>1.1692671990343995</v>
      </c>
      <c r="Q1224">
        <v>0.43645507212581758</v>
      </c>
      <c r="R1224">
        <v>0.57340052164206279</v>
      </c>
      <c r="S1224">
        <v>0.56354492787418231</v>
      </c>
      <c r="T1224">
        <v>0.4265994783579371</v>
      </c>
      <c r="U1224">
        <v>0.4601979875530281</v>
      </c>
      <c r="V1224">
        <v>0.37136466336267537</v>
      </c>
    </row>
    <row r="1225" spans="1:22" x14ac:dyDescent="0.25">
      <c r="A1225" t="str">
        <f t="shared" si="21"/>
        <v>IndiaMérnöki tev.</v>
      </c>
      <c r="B1225" t="s">
        <v>21</v>
      </c>
      <c r="C1225">
        <v>46</v>
      </c>
      <c r="D1225" s="267" t="s">
        <v>187</v>
      </c>
      <c r="E1225" s="3" t="s">
        <v>2289</v>
      </c>
      <c r="F1225" s="3" t="s">
        <v>2289</v>
      </c>
      <c r="G1225" s="3" t="s">
        <v>136</v>
      </c>
      <c r="H1225">
        <v>4612.0616228213321</v>
      </c>
      <c r="I1225">
        <v>40311.994407681857</v>
      </c>
      <c r="J1225">
        <v>8.7405584973562949</v>
      </c>
      <c r="K1225">
        <v>2220.4707941317511</v>
      </c>
      <c r="L1225">
        <v>22693.318877957125</v>
      </c>
      <c r="M1225">
        <v>10.220048350976249</v>
      </c>
      <c r="N1225">
        <v>0.48144863961583945</v>
      </c>
      <c r="O1225">
        <v>0.56294210225512142</v>
      </c>
      <c r="P1225">
        <v>1.1692671988943779</v>
      </c>
      <c r="Q1225">
        <v>0.53427370889431003</v>
      </c>
      <c r="R1225">
        <v>0.50694132054373497</v>
      </c>
      <c r="S1225">
        <v>0.46572629110569003</v>
      </c>
      <c r="T1225">
        <v>0.49305867945626503</v>
      </c>
      <c r="U1225">
        <v>9.5520213863744943E-2</v>
      </c>
      <c r="V1225">
        <v>9.7905522483786492E-2</v>
      </c>
    </row>
    <row r="1226" spans="1:22" x14ac:dyDescent="0.25">
      <c r="A1226" t="str">
        <f t="shared" si="21"/>
        <v>IndiaK+F</v>
      </c>
      <c r="B1226" t="s">
        <v>21</v>
      </c>
      <c r="C1226">
        <v>47</v>
      </c>
      <c r="D1226" s="267" t="s">
        <v>188</v>
      </c>
      <c r="E1226" s="3" t="s">
        <v>1</v>
      </c>
      <c r="F1226" s="3" t="s">
        <v>1</v>
      </c>
      <c r="G1226" s="3" t="s">
        <v>136</v>
      </c>
      <c r="H1226">
        <v>3</v>
      </c>
      <c r="I1226">
        <v>3</v>
      </c>
      <c r="J1226">
        <v>1</v>
      </c>
      <c r="K1226">
        <v>1</v>
      </c>
      <c r="L1226">
        <v>1</v>
      </c>
      <c r="M1226">
        <v>1</v>
      </c>
      <c r="N1226">
        <v>0.33333333333333331</v>
      </c>
      <c r="O1226">
        <v>0.33333333333333331</v>
      </c>
      <c r="P1226">
        <v>1</v>
      </c>
      <c r="Q1226">
        <v>0.7198069291421666</v>
      </c>
      <c r="R1226">
        <v>0.84523748546879929</v>
      </c>
      <c r="S1226">
        <v>0.28019307085783335</v>
      </c>
      <c r="T1226">
        <v>0.1547625145312006</v>
      </c>
      <c r="U1226">
        <v>0.21007900437431695</v>
      </c>
      <c r="V1226">
        <v>7.6835194972121185E-2</v>
      </c>
    </row>
    <row r="1227" spans="1:22" x14ac:dyDescent="0.25">
      <c r="A1227" t="str">
        <f t="shared" si="21"/>
        <v>IndiaMarketing</v>
      </c>
      <c r="B1227" t="s">
        <v>21</v>
      </c>
      <c r="C1227">
        <v>48</v>
      </c>
      <c r="D1227" s="267" t="s">
        <v>13</v>
      </c>
      <c r="E1227" s="3" t="s">
        <v>1</v>
      </c>
      <c r="F1227" s="3" t="s">
        <v>1</v>
      </c>
      <c r="G1227" s="3" t="s">
        <v>136</v>
      </c>
      <c r="H1227">
        <v>3</v>
      </c>
      <c r="I1227">
        <v>3</v>
      </c>
      <c r="J1227">
        <v>1</v>
      </c>
      <c r="K1227">
        <v>1</v>
      </c>
      <c r="L1227">
        <v>1</v>
      </c>
      <c r="M1227">
        <v>1</v>
      </c>
      <c r="N1227">
        <v>0.33333333333333331</v>
      </c>
      <c r="O1227">
        <v>0.33333333333333331</v>
      </c>
      <c r="P1227">
        <v>1</v>
      </c>
      <c r="Q1227">
        <v>0.67860037267063389</v>
      </c>
      <c r="R1227">
        <v>0.74704230609488298</v>
      </c>
      <c r="S1227">
        <v>0.32139962732936617</v>
      </c>
      <c r="T1227">
        <v>0.25295769390511708</v>
      </c>
      <c r="U1227">
        <v>0.3023183741633092</v>
      </c>
      <c r="V1227">
        <v>0.20488652552310227</v>
      </c>
    </row>
    <row r="1228" spans="1:22" x14ac:dyDescent="0.25">
      <c r="A1228" t="str">
        <f t="shared" si="21"/>
        <v>IndiaEgyéb tudományos</v>
      </c>
      <c r="B1228" t="s">
        <v>21</v>
      </c>
      <c r="C1228">
        <v>49</v>
      </c>
      <c r="D1228" s="267" t="s">
        <v>189</v>
      </c>
      <c r="E1228" s="3" t="s">
        <v>2289</v>
      </c>
      <c r="F1228" s="3" t="s">
        <v>1</v>
      </c>
      <c r="G1228" s="3" t="s">
        <v>0</v>
      </c>
      <c r="H1228">
        <v>3</v>
      </c>
      <c r="I1228">
        <v>3</v>
      </c>
      <c r="J1228">
        <v>1</v>
      </c>
      <c r="K1228">
        <v>1</v>
      </c>
      <c r="L1228">
        <v>1</v>
      </c>
      <c r="M1228">
        <v>1</v>
      </c>
      <c r="N1228">
        <v>0.33333333333333331</v>
      </c>
      <c r="O1228">
        <v>0.33333333333333331</v>
      </c>
      <c r="P1228">
        <v>1</v>
      </c>
      <c r="Q1228">
        <v>0.57417653251591849</v>
      </c>
      <c r="R1228">
        <v>0.60950361542901266</v>
      </c>
      <c r="S1228">
        <v>0.4258234674840814</v>
      </c>
      <c r="T1228">
        <v>0.39049638457098734</v>
      </c>
      <c r="U1228">
        <v>0.3978551556021846</v>
      </c>
      <c r="V1228">
        <v>0.31482430996494215</v>
      </c>
    </row>
    <row r="1229" spans="1:22" x14ac:dyDescent="0.25">
      <c r="A1229" t="str">
        <f t="shared" si="21"/>
        <v>IndiaAminisztratív</v>
      </c>
      <c r="B1229" t="s">
        <v>21</v>
      </c>
      <c r="C1229">
        <v>50</v>
      </c>
      <c r="D1229" s="267" t="s">
        <v>190</v>
      </c>
      <c r="E1229" s="3" t="s">
        <v>2289</v>
      </c>
      <c r="F1229" s="3" t="s">
        <v>2289</v>
      </c>
      <c r="G1229" s="3" t="s">
        <v>136</v>
      </c>
      <c r="H1229">
        <v>254.81086494593944</v>
      </c>
      <c r="I1229">
        <v>2227.1892758173126</v>
      </c>
      <c r="J1229">
        <v>8.7405585169605384</v>
      </c>
      <c r="K1229">
        <v>195.31666012973713</v>
      </c>
      <c r="L1229">
        <v>1996.1457102771083</v>
      </c>
      <c r="M1229">
        <v>10.220048350976247</v>
      </c>
      <c r="N1229">
        <v>0.76651621653250701</v>
      </c>
      <c r="O1229">
        <v>0.89626226740184978</v>
      </c>
      <c r="P1229">
        <v>1.1692671962718226</v>
      </c>
      <c r="Q1229">
        <v>0.45833404900515956</v>
      </c>
      <c r="R1229">
        <v>0.44911853569145682</v>
      </c>
      <c r="S1229">
        <v>0.54166595099484038</v>
      </c>
      <c r="T1229">
        <v>0.55088146430854312</v>
      </c>
      <c r="U1229">
        <v>0.53693135924582058</v>
      </c>
      <c r="V1229">
        <v>0.54823924773114874</v>
      </c>
    </row>
    <row r="1230" spans="1:22" x14ac:dyDescent="0.25">
      <c r="A1230" t="str">
        <f t="shared" si="21"/>
        <v>IndiaKözigazgatás és védelem</v>
      </c>
      <c r="B1230" t="s">
        <v>21</v>
      </c>
      <c r="C1230">
        <v>51</v>
      </c>
      <c r="D1230" s="267" t="s">
        <v>201</v>
      </c>
      <c r="E1230" s="3" t="s">
        <v>135</v>
      </c>
      <c r="F1230" s="3" t="s">
        <v>135</v>
      </c>
      <c r="G1230" s="3" t="s">
        <v>136</v>
      </c>
      <c r="H1230">
        <v>40564.109466993301</v>
      </c>
      <c r="I1230">
        <v>141013.50466425164</v>
      </c>
      <c r="J1230">
        <v>3.4763121024262404</v>
      </c>
      <c r="K1230">
        <v>40564.109466993301</v>
      </c>
      <c r="L1230">
        <v>141013.50466425164</v>
      </c>
      <c r="M1230">
        <v>3.4763121024262404</v>
      </c>
      <c r="N1230">
        <v>1</v>
      </c>
      <c r="O1230">
        <v>1</v>
      </c>
      <c r="P1230">
        <v>1</v>
      </c>
      <c r="Q1230">
        <v>8.255181237788364E-3</v>
      </c>
      <c r="R1230">
        <v>6.8908184261508802E-3</v>
      </c>
      <c r="S1230">
        <v>0.99174481876221166</v>
      </c>
      <c r="T1230">
        <v>0.99310918157384909</v>
      </c>
      <c r="U1230">
        <v>0.99138651614930129</v>
      </c>
      <c r="V1230">
        <v>0.99307438705492834</v>
      </c>
    </row>
    <row r="1231" spans="1:22" x14ac:dyDescent="0.25">
      <c r="A1231" t="str">
        <f t="shared" si="21"/>
        <v>IndiaOktatás</v>
      </c>
      <c r="B1231" t="s">
        <v>21</v>
      </c>
      <c r="C1231">
        <v>52</v>
      </c>
      <c r="D1231" s="267" t="s">
        <v>144</v>
      </c>
      <c r="E1231" s="3" t="s">
        <v>135</v>
      </c>
      <c r="F1231" s="3" t="s">
        <v>135</v>
      </c>
      <c r="G1231" s="3" t="s">
        <v>136</v>
      </c>
      <c r="H1231">
        <v>20817.590938331981</v>
      </c>
      <c r="I1231">
        <v>92531.940002369971</v>
      </c>
      <c r="J1231">
        <v>4.4448918357785798</v>
      </c>
      <c r="K1231">
        <v>18418.50951410802</v>
      </c>
      <c r="L1231">
        <v>83235.582253210727</v>
      </c>
      <c r="M1231">
        <v>4.5191269244373329</v>
      </c>
      <c r="N1231">
        <v>0.88475701000510731</v>
      </c>
      <c r="O1231">
        <v>0.89953352594875735</v>
      </c>
      <c r="P1231">
        <v>1.0167012137531013</v>
      </c>
      <c r="Q1231">
        <v>4.0730002485930075E-2</v>
      </c>
      <c r="R1231">
        <v>3.7590453967048791E-2</v>
      </c>
      <c r="S1231">
        <v>0.95926999751406994</v>
      </c>
      <c r="T1231">
        <v>0.96240954603295126</v>
      </c>
      <c r="U1231">
        <v>0.95880143267044637</v>
      </c>
      <c r="V1231">
        <v>0.96235323179101173</v>
      </c>
    </row>
    <row r="1232" spans="1:22" x14ac:dyDescent="0.25">
      <c r="A1232" t="str">
        <f t="shared" si="21"/>
        <v>IndiaEgészségügy</v>
      </c>
      <c r="B1232" t="s">
        <v>21</v>
      </c>
      <c r="C1232">
        <v>53</v>
      </c>
      <c r="D1232" s="267" t="s">
        <v>191</v>
      </c>
      <c r="E1232" s="3" t="s">
        <v>135</v>
      </c>
      <c r="F1232" s="3" t="s">
        <v>135</v>
      </c>
      <c r="G1232" s="3" t="s">
        <v>136</v>
      </c>
      <c r="H1232">
        <v>11955.161877146036</v>
      </c>
      <c r="I1232">
        <v>47796.296043975119</v>
      </c>
      <c r="J1232">
        <v>3.9979631003863214</v>
      </c>
      <c r="K1232">
        <v>7117.7731930044865</v>
      </c>
      <c r="L1232">
        <v>29931.479269343818</v>
      </c>
      <c r="M1232">
        <v>4.2051746322517234</v>
      </c>
      <c r="N1232">
        <v>0.5953723810809376</v>
      </c>
      <c r="O1232">
        <v>0.62623010037859994</v>
      </c>
      <c r="P1232">
        <v>1.0518292757242755</v>
      </c>
      <c r="Q1232">
        <v>2.8518358168697678E-2</v>
      </c>
      <c r="R1232">
        <v>3.1700649710432349E-2</v>
      </c>
      <c r="S1232">
        <v>0.97148164183130226</v>
      </c>
      <c r="T1232">
        <v>0.96829935028956748</v>
      </c>
      <c r="U1232">
        <v>0.97125187557127746</v>
      </c>
      <c r="V1232">
        <v>0.96781619653467343</v>
      </c>
    </row>
    <row r="1233" spans="1:22" x14ac:dyDescent="0.25">
      <c r="A1233" t="str">
        <f t="shared" si="21"/>
        <v>IndiaEgyéb szolgáltatás</v>
      </c>
      <c r="B1233" t="s">
        <v>21</v>
      </c>
      <c r="C1233">
        <v>54</v>
      </c>
      <c r="D1233" s="267" t="s">
        <v>192</v>
      </c>
      <c r="E1233" s="3" t="s">
        <v>2289</v>
      </c>
      <c r="F1233" s="3" t="s">
        <v>2289</v>
      </c>
      <c r="G1233" s="3" t="s">
        <v>136</v>
      </c>
      <c r="H1233">
        <v>16496.709172955936</v>
      </c>
      <c r="I1233">
        <v>62340.967205893379</v>
      </c>
      <c r="J1233">
        <v>3.7789941346661271</v>
      </c>
      <c r="K1233">
        <v>11469.916285349918</v>
      </c>
      <c r="L1233">
        <v>50268.485899524945</v>
      </c>
      <c r="M1233">
        <v>4.3826375580204493</v>
      </c>
      <c r="N1233">
        <v>0.69528511202423648</v>
      </c>
      <c r="O1233">
        <v>0.80634754564367483</v>
      </c>
      <c r="P1233">
        <v>1.1597365335439067</v>
      </c>
      <c r="Q1233">
        <v>0.29018843781270698</v>
      </c>
      <c r="R1233">
        <v>0.25677301189840485</v>
      </c>
      <c r="S1233">
        <v>0.70981156218729313</v>
      </c>
      <c r="T1233">
        <v>0.74322698810159527</v>
      </c>
      <c r="U1233">
        <v>0.5732526252303306</v>
      </c>
      <c r="V1233">
        <v>0.59249936093675304</v>
      </c>
    </row>
    <row r="1234" spans="1:22" x14ac:dyDescent="0.25">
      <c r="A1234" t="str">
        <f t="shared" si="21"/>
        <v>IndiaHáztartási</v>
      </c>
      <c r="B1234" t="s">
        <v>21</v>
      </c>
      <c r="C1234">
        <v>55</v>
      </c>
      <c r="D1234" s="267" t="s">
        <v>193</v>
      </c>
      <c r="E1234" s="3" t="s">
        <v>135</v>
      </c>
      <c r="F1234" s="3" t="s">
        <v>1</v>
      </c>
      <c r="G1234" s="3" t="s">
        <v>0</v>
      </c>
      <c r="H1234">
        <v>3</v>
      </c>
      <c r="I1234">
        <v>3</v>
      </c>
      <c r="J1234">
        <v>1</v>
      </c>
      <c r="K1234">
        <v>1</v>
      </c>
      <c r="L1234">
        <v>1</v>
      </c>
      <c r="M1234">
        <v>1</v>
      </c>
      <c r="N1234">
        <v>0.33333333333333331</v>
      </c>
      <c r="O1234">
        <v>0.33333333333333331</v>
      </c>
      <c r="P1234">
        <v>1</v>
      </c>
      <c r="Q1234">
        <v>0.39643834347281282</v>
      </c>
      <c r="R1234">
        <v>0.9595418891845402</v>
      </c>
      <c r="S1234">
        <v>0.6035616565271873</v>
      </c>
      <c r="T1234">
        <v>4.0458110815459664E-2</v>
      </c>
      <c r="U1234">
        <v>0.60130007017359988</v>
      </c>
      <c r="V1234">
        <v>3.8779546755149018E-2</v>
      </c>
    </row>
    <row r="1235" spans="1:22" x14ac:dyDescent="0.25">
      <c r="A1235" t="str">
        <f t="shared" si="21"/>
        <v>IndiaTerületen kívüli</v>
      </c>
      <c r="B1235" t="s">
        <v>21</v>
      </c>
      <c r="C1235">
        <v>56</v>
      </c>
      <c r="D1235" s="267" t="s">
        <v>194</v>
      </c>
      <c r="E1235" s="3">
        <v>0</v>
      </c>
      <c r="F1235" s="3">
        <v>0</v>
      </c>
      <c r="G1235" s="3" t="s">
        <v>136</v>
      </c>
      <c r="H1235">
        <v>2</v>
      </c>
      <c r="I1235">
        <v>2</v>
      </c>
      <c r="J1235">
        <v>1</v>
      </c>
      <c r="K1235">
        <v>1</v>
      </c>
      <c r="L1235">
        <v>1</v>
      </c>
      <c r="M1235">
        <v>1</v>
      </c>
      <c r="N1235">
        <v>0.5</v>
      </c>
      <c r="O1235">
        <v>0.5</v>
      </c>
      <c r="P1235">
        <v>1</v>
      </c>
      <c r="Q1235">
        <v>1</v>
      </c>
      <c r="R1235">
        <v>1</v>
      </c>
      <c r="S1235">
        <v>0</v>
      </c>
      <c r="T1235">
        <v>0</v>
      </c>
      <c r="U1235">
        <v>0</v>
      </c>
      <c r="V1235">
        <v>0</v>
      </c>
    </row>
    <row r="1236" spans="1:22" x14ac:dyDescent="0.25">
      <c r="A1236" t="str">
        <f>CONCATENATE(B1236,D1236)</f>
        <v>ÍrországNövényterm.</v>
      </c>
      <c r="B1236" t="s">
        <v>92</v>
      </c>
      <c r="C1236">
        <v>1</v>
      </c>
      <c r="D1236" s="267" t="s">
        <v>147</v>
      </c>
      <c r="E1236" s="3" t="s">
        <v>1</v>
      </c>
      <c r="F1236" s="3" t="s">
        <v>2289</v>
      </c>
      <c r="G1236" s="3" t="s">
        <v>0</v>
      </c>
      <c r="H1236">
        <v>5570.7669049731003</v>
      </c>
      <c r="I1236">
        <v>10708.290644241557</v>
      </c>
      <c r="J1236">
        <v>1.9222291700415823</v>
      </c>
      <c r="K1236">
        <v>2283.131056516806</v>
      </c>
      <c r="L1236">
        <v>2626.468461477964</v>
      </c>
      <c r="M1236">
        <v>1.1503800686260039</v>
      </c>
      <c r="N1236">
        <v>0.40984142676632612</v>
      </c>
      <c r="O1236">
        <v>0.24527429715314666</v>
      </c>
      <c r="P1236">
        <v>0.59846145639394199</v>
      </c>
      <c r="Q1236">
        <v>0.68302672170838163</v>
      </c>
      <c r="R1236">
        <v>0.25794231109621441</v>
      </c>
      <c r="S1236">
        <v>0.31697327829161842</v>
      </c>
      <c r="T1236">
        <v>0.74205768890378554</v>
      </c>
      <c r="U1236">
        <v>0.17049910132884169</v>
      </c>
      <c r="V1236">
        <v>9.5412873016922292E-2</v>
      </c>
    </row>
    <row r="1237" spans="1:22" x14ac:dyDescent="0.25">
      <c r="A1237" t="str">
        <f t="shared" ref="A1237:A1291" si="22">CONCATENATE(B1237,D1237)</f>
        <v>ÍrországErdőgazd.</v>
      </c>
      <c r="B1237" t="s">
        <v>92</v>
      </c>
      <c r="C1237">
        <v>2</v>
      </c>
      <c r="D1237" s="267" t="s">
        <v>148</v>
      </c>
      <c r="E1237" s="3" t="s">
        <v>1</v>
      </c>
      <c r="F1237" s="3" t="s">
        <v>2289</v>
      </c>
      <c r="G1237" s="3" t="s">
        <v>0</v>
      </c>
      <c r="H1237">
        <v>279.99123436473133</v>
      </c>
      <c r="I1237">
        <v>948.52522679106607</v>
      </c>
      <c r="J1237">
        <v>3.3876961503568612</v>
      </c>
      <c r="K1237">
        <v>121.41030404190305</v>
      </c>
      <c r="L1237">
        <v>646.93809551752065</v>
      </c>
      <c r="M1237">
        <v>5.3285271017379143</v>
      </c>
      <c r="N1237">
        <v>0.43362180361599317</v>
      </c>
      <c r="O1237">
        <v>0.68204627272398655</v>
      </c>
      <c r="P1237">
        <v>1.5729058526032818</v>
      </c>
      <c r="Q1237">
        <v>0.80759790405287202</v>
      </c>
      <c r="R1237">
        <v>0.31021625385328011</v>
      </c>
      <c r="S1237">
        <v>0.19240209594712801</v>
      </c>
      <c r="T1237">
        <v>0.68978374614671989</v>
      </c>
      <c r="U1237">
        <v>0.1879379043624414</v>
      </c>
      <c r="V1237">
        <v>0.13700473904978863</v>
      </c>
    </row>
    <row r="1238" spans="1:22" x14ac:dyDescent="0.25">
      <c r="A1238" t="str">
        <f t="shared" si="22"/>
        <v>ÍrországHalászat</v>
      </c>
      <c r="B1238" t="s">
        <v>92</v>
      </c>
      <c r="C1238">
        <v>3</v>
      </c>
      <c r="D1238" s="267" t="s">
        <v>149</v>
      </c>
      <c r="E1238" s="3" t="s">
        <v>2289</v>
      </c>
      <c r="F1238" s="3" t="s">
        <v>2289</v>
      </c>
      <c r="G1238" s="3" t="s">
        <v>136</v>
      </c>
      <c r="H1238">
        <v>352.41660380679895</v>
      </c>
      <c r="I1238">
        <v>684.2850515917562</v>
      </c>
      <c r="J1238">
        <v>1.9416935643784066</v>
      </c>
      <c r="K1238">
        <v>121.042839441292</v>
      </c>
      <c r="L1238">
        <v>288.16909300451869</v>
      </c>
      <c r="M1238">
        <v>2.3807198702099681</v>
      </c>
      <c r="N1238">
        <v>0.34346520037305006</v>
      </c>
      <c r="O1238">
        <v>0.42112434333351489</v>
      </c>
      <c r="P1238">
        <v>1.2261048364612088</v>
      </c>
      <c r="Q1238">
        <v>0.32833342396891518</v>
      </c>
      <c r="R1238">
        <v>0.16902072821977099</v>
      </c>
      <c r="S1238">
        <v>0.67166657603108471</v>
      </c>
      <c r="T1238">
        <v>0.8309792717802289</v>
      </c>
      <c r="U1238">
        <v>0.3480338897359404</v>
      </c>
      <c r="V1238">
        <v>6.4923201227252994E-2</v>
      </c>
    </row>
    <row r="1239" spans="1:22" x14ac:dyDescent="0.25">
      <c r="A1239" t="str">
        <f t="shared" si="22"/>
        <v>ÍrországBányászat</v>
      </c>
      <c r="B1239" t="s">
        <v>92</v>
      </c>
      <c r="C1239">
        <v>4</v>
      </c>
      <c r="D1239" s="267" t="s">
        <v>150</v>
      </c>
      <c r="E1239" s="3" t="s">
        <v>1</v>
      </c>
      <c r="F1239" s="3" t="s">
        <v>1</v>
      </c>
      <c r="G1239" s="3" t="s">
        <v>136</v>
      </c>
      <c r="H1239">
        <v>1064.2642789819342</v>
      </c>
      <c r="I1239">
        <v>2095.5759161263736</v>
      </c>
      <c r="J1239">
        <v>1.9690371625842624</v>
      </c>
      <c r="K1239">
        <v>442.12731999999977</v>
      </c>
      <c r="L1239">
        <v>639.40704999999991</v>
      </c>
      <c r="M1239">
        <v>1.4462056992994694</v>
      </c>
      <c r="N1239">
        <v>0.41543000994352158</v>
      </c>
      <c r="O1239">
        <v>0.30512235089145801</v>
      </c>
      <c r="P1239">
        <v>0.73447354208459781</v>
      </c>
      <c r="Q1239">
        <v>0.80886701443772446</v>
      </c>
      <c r="R1239">
        <v>0.81813067743162859</v>
      </c>
      <c r="S1239">
        <v>0.1911329855622757</v>
      </c>
      <c r="T1239">
        <v>0.18186932256837129</v>
      </c>
      <c r="U1239">
        <v>5.4763247940312648E-2</v>
      </c>
      <c r="V1239">
        <v>5.0289821006208345E-2</v>
      </c>
    </row>
    <row r="1240" spans="1:22" x14ac:dyDescent="0.25">
      <c r="A1240" t="str">
        <f t="shared" si="22"/>
        <v>ÍrországÉlelmiszergy.</v>
      </c>
      <c r="B1240" t="s">
        <v>92</v>
      </c>
      <c r="C1240">
        <v>5</v>
      </c>
      <c r="D1240" s="267" t="s">
        <v>151</v>
      </c>
      <c r="E1240" s="3" t="s">
        <v>2289</v>
      </c>
      <c r="F1240" s="3" t="s">
        <v>2289</v>
      </c>
      <c r="G1240" s="3" t="s">
        <v>136</v>
      </c>
      <c r="H1240">
        <v>11295.351057012238</v>
      </c>
      <c r="I1240">
        <v>38567.551067797904</v>
      </c>
      <c r="J1240">
        <v>3.4144623635982416</v>
      </c>
      <c r="K1240">
        <v>3326.0683200000003</v>
      </c>
      <c r="L1240">
        <v>11465.220699999991</v>
      </c>
      <c r="M1240">
        <v>3.44707913275816</v>
      </c>
      <c r="N1240">
        <v>0.29446347468192696</v>
      </c>
      <c r="O1240">
        <v>0.29727634715113949</v>
      </c>
      <c r="P1240">
        <v>1.0095525343924265</v>
      </c>
      <c r="Q1240">
        <v>9.8821011473321202E-2</v>
      </c>
      <c r="R1240">
        <v>0.14559084229292579</v>
      </c>
      <c r="S1240">
        <v>0.90117898852667877</v>
      </c>
      <c r="T1240">
        <v>0.85440915770707426</v>
      </c>
      <c r="U1240">
        <v>0.10038040034230683</v>
      </c>
      <c r="V1240">
        <v>4.6940847879008755E-2</v>
      </c>
    </row>
    <row r="1241" spans="1:22" x14ac:dyDescent="0.25">
      <c r="A1241" t="str">
        <f t="shared" si="22"/>
        <v>ÍrországTextilgy.</v>
      </c>
      <c r="B1241" t="s">
        <v>92</v>
      </c>
      <c r="C1241">
        <v>6</v>
      </c>
      <c r="D1241" s="267" t="s">
        <v>152</v>
      </c>
      <c r="E1241" s="3" t="s">
        <v>2289</v>
      </c>
      <c r="F1241" s="3" t="s">
        <v>2289</v>
      </c>
      <c r="G1241" s="3" t="s">
        <v>136</v>
      </c>
      <c r="H1241">
        <v>889.33443203145214</v>
      </c>
      <c r="I1241">
        <v>439.46780306701362</v>
      </c>
      <c r="J1241">
        <v>0.49415359086363525</v>
      </c>
      <c r="K1241">
        <v>316.7947999999999</v>
      </c>
      <c r="L1241">
        <v>202.86194999999998</v>
      </c>
      <c r="M1241">
        <v>0.64035757531373638</v>
      </c>
      <c r="N1241">
        <v>0.35621560190395973</v>
      </c>
      <c r="O1241">
        <v>0.46160821926940104</v>
      </c>
      <c r="P1241">
        <v>1.2958674937372803</v>
      </c>
      <c r="Q1241">
        <v>0.19261882381007259</v>
      </c>
      <c r="R1241">
        <v>0.2685298005866541</v>
      </c>
      <c r="S1241">
        <v>0.80738117618992744</v>
      </c>
      <c r="T1241">
        <v>0.73147019941334568</v>
      </c>
      <c r="U1241">
        <v>0.51810367525854839</v>
      </c>
      <c r="V1241">
        <v>0.50842533190878703</v>
      </c>
    </row>
    <row r="1242" spans="1:22" x14ac:dyDescent="0.25">
      <c r="A1242" t="str">
        <f t="shared" si="22"/>
        <v>ÍrországFafeldolg.</v>
      </c>
      <c r="B1242" t="s">
        <v>92</v>
      </c>
      <c r="C1242">
        <v>7</v>
      </c>
      <c r="D1242" s="267" t="s">
        <v>153</v>
      </c>
      <c r="E1242" s="3" t="s">
        <v>1</v>
      </c>
      <c r="F1242" s="3" t="s">
        <v>1</v>
      </c>
      <c r="G1242" s="3" t="s">
        <v>136</v>
      </c>
      <c r="H1242">
        <v>1347.1629470536438</v>
      </c>
      <c r="I1242">
        <v>984.01992932123358</v>
      </c>
      <c r="J1242">
        <v>0.73043868336296369</v>
      </c>
      <c r="K1242">
        <v>343.57920000000018</v>
      </c>
      <c r="L1242">
        <v>238.33290000000011</v>
      </c>
      <c r="M1242">
        <v>0.69367674178180749</v>
      </c>
      <c r="N1242">
        <v>0.25503908101943878</v>
      </c>
      <c r="O1242">
        <v>0.24220332627246643</v>
      </c>
      <c r="P1242">
        <v>0.94967142017738837</v>
      </c>
      <c r="Q1242">
        <v>0.78846979206003265</v>
      </c>
      <c r="R1242">
        <v>0.71737168705531618</v>
      </c>
      <c r="S1242">
        <v>0.21153020793996746</v>
      </c>
      <c r="T1242">
        <v>0.28262831294468382</v>
      </c>
      <c r="U1242">
        <v>6.0093833730323003E-2</v>
      </c>
      <c r="V1242">
        <v>4.5841394392927996E-2</v>
      </c>
    </row>
    <row r="1243" spans="1:22" x14ac:dyDescent="0.25">
      <c r="A1243" t="str">
        <f t="shared" si="22"/>
        <v>ÍrországPapírgy.</v>
      </c>
      <c r="B1243" t="s">
        <v>92</v>
      </c>
      <c r="C1243">
        <v>8</v>
      </c>
      <c r="D1243" s="267" t="s">
        <v>154</v>
      </c>
      <c r="E1243" s="3" t="s">
        <v>2289</v>
      </c>
      <c r="F1243" s="3" t="s">
        <v>1</v>
      </c>
      <c r="G1243" s="3" t="s">
        <v>0</v>
      </c>
      <c r="H1243">
        <v>657.6955642200985</v>
      </c>
      <c r="I1243">
        <v>327.20954870553675</v>
      </c>
      <c r="J1243">
        <v>0.49750913113355855</v>
      </c>
      <c r="K1243">
        <v>251.21919999999992</v>
      </c>
      <c r="L1243">
        <v>114.51669999999994</v>
      </c>
      <c r="M1243">
        <v>0.45584374124270749</v>
      </c>
      <c r="N1243">
        <v>0.38196882215238592</v>
      </c>
      <c r="O1243">
        <v>0.34997970093793351</v>
      </c>
      <c r="P1243">
        <v>0.91625200969494203</v>
      </c>
      <c r="Q1243">
        <v>0.57758136163694995</v>
      </c>
      <c r="R1243">
        <v>0.72861334067261596</v>
      </c>
      <c r="S1243">
        <v>0.42241863836304999</v>
      </c>
      <c r="T1243">
        <v>0.27138665932738398</v>
      </c>
      <c r="U1243">
        <v>0.1900288750652166</v>
      </c>
      <c r="V1243">
        <v>0.17775990927568822</v>
      </c>
    </row>
    <row r="1244" spans="1:22" x14ac:dyDescent="0.25">
      <c r="A1244" t="str">
        <f t="shared" si="22"/>
        <v>ÍrországNyomdai tev.</v>
      </c>
      <c r="B1244" t="s">
        <v>92</v>
      </c>
      <c r="C1244">
        <v>9</v>
      </c>
      <c r="D1244" s="267" t="s">
        <v>155</v>
      </c>
      <c r="E1244" s="3" t="s">
        <v>2289</v>
      </c>
      <c r="F1244" s="3" t="s">
        <v>2289</v>
      </c>
      <c r="G1244" s="3" t="s">
        <v>136</v>
      </c>
      <c r="H1244">
        <v>1111.4602588763998</v>
      </c>
      <c r="I1244">
        <v>1473.8378900509449</v>
      </c>
      <c r="J1244">
        <v>1.3260374163453048</v>
      </c>
      <c r="K1244">
        <v>363.62132000000003</v>
      </c>
      <c r="L1244">
        <v>595.43370000000004</v>
      </c>
      <c r="M1244">
        <v>1.6375104188060261</v>
      </c>
      <c r="N1244">
        <v>0.32715638467145286</v>
      </c>
      <c r="O1244">
        <v>0.40400216605872319</v>
      </c>
      <c r="P1244">
        <v>1.2348900556058009</v>
      </c>
      <c r="Q1244">
        <v>0.51089526229482163</v>
      </c>
      <c r="R1244">
        <v>0.51046383707713971</v>
      </c>
      <c r="S1244">
        <v>0.48910473770517837</v>
      </c>
      <c r="T1244">
        <v>0.48953616292286023</v>
      </c>
      <c r="U1244">
        <v>0.12189401085313492</v>
      </c>
      <c r="V1244">
        <v>0.11905960690418893</v>
      </c>
    </row>
    <row r="1245" spans="1:22" x14ac:dyDescent="0.25">
      <c r="A1245" t="str">
        <f t="shared" si="22"/>
        <v>ÍrországKokszgy.</v>
      </c>
      <c r="B1245" t="s">
        <v>92</v>
      </c>
      <c r="C1245">
        <v>10</v>
      </c>
      <c r="D1245" s="267" t="s">
        <v>156</v>
      </c>
      <c r="E1245" s="3" t="s">
        <v>2289</v>
      </c>
      <c r="F1245" s="3" t="s">
        <v>2289</v>
      </c>
      <c r="G1245" s="3" t="s">
        <v>136</v>
      </c>
      <c r="H1245">
        <v>75.905536734157579</v>
      </c>
      <c r="I1245">
        <v>217.53137013497289</v>
      </c>
      <c r="J1245">
        <v>2.8658169020901414</v>
      </c>
      <c r="K1245">
        <v>29.39167718050237</v>
      </c>
      <c r="L1245">
        <v>130.82722404195778</v>
      </c>
      <c r="M1245">
        <v>4.4511656561315585</v>
      </c>
      <c r="N1245">
        <v>0.38721387720951428</v>
      </c>
      <c r="O1245">
        <v>0.60141773556973732</v>
      </c>
      <c r="P1245">
        <v>1.553192617743711</v>
      </c>
      <c r="Q1245">
        <v>0.49484141857186192</v>
      </c>
      <c r="R1245">
        <v>0.49562979899818838</v>
      </c>
      <c r="S1245">
        <v>0.50515858142813796</v>
      </c>
      <c r="T1245">
        <v>0.50437020100181174</v>
      </c>
      <c r="U1245">
        <v>0.29269108946686295</v>
      </c>
      <c r="V1245">
        <v>0.13741062703713344</v>
      </c>
    </row>
    <row r="1246" spans="1:22" x14ac:dyDescent="0.25">
      <c r="A1246" t="str">
        <f t="shared" si="22"/>
        <v>ÍrországVegyi a. gy.</v>
      </c>
      <c r="B1246" t="s">
        <v>92</v>
      </c>
      <c r="C1246">
        <v>11</v>
      </c>
      <c r="D1246" s="267" t="s">
        <v>157</v>
      </c>
      <c r="E1246" s="3" t="s">
        <v>2289</v>
      </c>
      <c r="F1246" s="3" t="s">
        <v>2289</v>
      </c>
      <c r="G1246" s="3" t="s">
        <v>136</v>
      </c>
      <c r="H1246">
        <v>4523.4377623990986</v>
      </c>
      <c r="I1246">
        <v>5904.4624262009675</v>
      </c>
      <c r="J1246">
        <v>1.305304225755372</v>
      </c>
      <c r="K1246">
        <v>1753.4334028194965</v>
      </c>
      <c r="L1246">
        <v>3551.9076259580347</v>
      </c>
      <c r="M1246">
        <v>2.0256872147220517</v>
      </c>
      <c r="N1246">
        <v>0.38763292321491494</v>
      </c>
      <c r="O1246">
        <v>0.60156325327713078</v>
      </c>
      <c r="P1246">
        <v>1.5518889579552215</v>
      </c>
      <c r="Q1246">
        <v>0.26577334420028959</v>
      </c>
      <c r="R1246">
        <v>0.27173701519855664</v>
      </c>
      <c r="S1246">
        <v>0.73422665579971036</v>
      </c>
      <c r="T1246">
        <v>0.72826298480144336</v>
      </c>
      <c r="U1246">
        <v>2.4104555330742215E-2</v>
      </c>
      <c r="V1246">
        <v>5.803113202214831E-2</v>
      </c>
    </row>
    <row r="1247" spans="1:22" x14ac:dyDescent="0.25">
      <c r="A1247" t="str">
        <f t="shared" si="22"/>
        <v>ÍrországGyógyszergy.</v>
      </c>
      <c r="B1247" t="s">
        <v>92</v>
      </c>
      <c r="C1247">
        <v>12</v>
      </c>
      <c r="D1247" s="267" t="s">
        <v>158</v>
      </c>
      <c r="E1247" s="3" t="s">
        <v>2289</v>
      </c>
      <c r="F1247" s="3" t="s">
        <v>2289</v>
      </c>
      <c r="G1247" s="3" t="s">
        <v>136</v>
      </c>
      <c r="H1247">
        <v>14160.357990211607</v>
      </c>
      <c r="I1247">
        <v>34063.536839192384</v>
      </c>
      <c r="J1247">
        <v>2.4055561916399935</v>
      </c>
      <c r="K1247">
        <v>7971.6839600000012</v>
      </c>
      <c r="L1247">
        <v>14067.087950000003</v>
      </c>
      <c r="M1247">
        <v>1.7646319172442457</v>
      </c>
      <c r="N1247">
        <v>0.56295779849001371</v>
      </c>
      <c r="O1247">
        <v>0.41296615840005418</v>
      </c>
      <c r="P1247">
        <v>0.73356503721544908</v>
      </c>
      <c r="Q1247">
        <v>0.1506063925316648</v>
      </c>
      <c r="R1247">
        <v>4.1555134303043702E-2</v>
      </c>
      <c r="S1247">
        <v>0.84939360746833525</v>
      </c>
      <c r="T1247">
        <v>0.95844486569695619</v>
      </c>
      <c r="U1247">
        <v>0.12779863840268746</v>
      </c>
      <c r="V1247">
        <v>2.4311503696572378E-2</v>
      </c>
    </row>
    <row r="1248" spans="1:22" x14ac:dyDescent="0.25">
      <c r="A1248" t="str">
        <f t="shared" si="22"/>
        <v>ÍrországGumigy.</v>
      </c>
      <c r="B1248" t="s">
        <v>92</v>
      </c>
      <c r="C1248">
        <v>13</v>
      </c>
      <c r="D1248" s="267" t="s">
        <v>159</v>
      </c>
      <c r="E1248" s="3" t="s">
        <v>2289</v>
      </c>
      <c r="F1248" s="3" t="s">
        <v>1</v>
      </c>
      <c r="G1248" s="3" t="s">
        <v>0</v>
      </c>
      <c r="H1248">
        <v>1222.0151409150344</v>
      </c>
      <c r="I1248">
        <v>1949.706583860265</v>
      </c>
      <c r="J1248">
        <v>1.5954848009496361</v>
      </c>
      <c r="K1248">
        <v>492.09407999999991</v>
      </c>
      <c r="L1248">
        <v>646.31525000000011</v>
      </c>
      <c r="M1248">
        <v>1.3133977348396473</v>
      </c>
      <c r="N1248">
        <v>0.40269065703353241</v>
      </c>
      <c r="O1248">
        <v>0.33149359772912446</v>
      </c>
      <c r="P1248">
        <v>0.82319664471758702</v>
      </c>
      <c r="Q1248">
        <v>0.47292809253365009</v>
      </c>
      <c r="R1248">
        <v>0.60665697564180576</v>
      </c>
      <c r="S1248">
        <v>0.52707190746634991</v>
      </c>
      <c r="T1248">
        <v>0.39334302435819402</v>
      </c>
      <c r="U1248">
        <v>0.12759386805750231</v>
      </c>
      <c r="V1248">
        <v>0.114995755820773</v>
      </c>
    </row>
    <row r="1249" spans="1:22" x14ac:dyDescent="0.25">
      <c r="A1249" t="str">
        <f t="shared" si="22"/>
        <v>ÍrországNemfémgy.</v>
      </c>
      <c r="B1249" t="s">
        <v>92</v>
      </c>
      <c r="C1249">
        <v>14</v>
      </c>
      <c r="D1249" s="267" t="s">
        <v>160</v>
      </c>
      <c r="E1249" s="3" t="s">
        <v>1</v>
      </c>
      <c r="F1249" s="3" t="s">
        <v>1</v>
      </c>
      <c r="G1249" s="3" t="s">
        <v>136</v>
      </c>
      <c r="H1249">
        <v>1816.2594058081813</v>
      </c>
      <c r="I1249">
        <v>1856.7116513157271</v>
      </c>
      <c r="J1249">
        <v>1.0222722841121616</v>
      </c>
      <c r="K1249">
        <v>732.59951999999998</v>
      </c>
      <c r="L1249">
        <v>515.72370000000024</v>
      </c>
      <c r="M1249">
        <v>0.70396401570123912</v>
      </c>
      <c r="N1249">
        <v>0.40335621533864269</v>
      </c>
      <c r="O1249">
        <v>0.27776186982752082</v>
      </c>
      <c r="P1249">
        <v>0.68862672562098104</v>
      </c>
      <c r="Q1249">
        <v>0.7676084592472382</v>
      </c>
      <c r="R1249">
        <v>0.71337103930319345</v>
      </c>
      <c r="S1249">
        <v>0.23239154075276167</v>
      </c>
      <c r="T1249">
        <v>0.2866289606968066</v>
      </c>
      <c r="U1249">
        <v>6.1074060742213963E-2</v>
      </c>
      <c r="V1249">
        <v>4.8448332694841202E-2</v>
      </c>
    </row>
    <row r="1250" spans="1:22" x14ac:dyDescent="0.25">
      <c r="A1250" t="str">
        <f t="shared" si="22"/>
        <v>ÍrországFémalapa. Gy.</v>
      </c>
      <c r="B1250" t="s">
        <v>92</v>
      </c>
      <c r="C1250">
        <v>15</v>
      </c>
      <c r="D1250" s="267" t="s">
        <v>161</v>
      </c>
      <c r="E1250" s="3" t="s">
        <v>2289</v>
      </c>
      <c r="F1250" s="3" t="s">
        <v>2289</v>
      </c>
      <c r="G1250" s="3" t="s">
        <v>136</v>
      </c>
      <c r="H1250">
        <v>602.00248257044973</v>
      </c>
      <c r="I1250">
        <v>945.89203550555999</v>
      </c>
      <c r="J1250">
        <v>1.5712427488118645</v>
      </c>
      <c r="K1250">
        <v>179.1784000000001</v>
      </c>
      <c r="L1250">
        <v>220.79670000000004</v>
      </c>
      <c r="M1250">
        <v>1.2322729748675059</v>
      </c>
      <c r="N1250">
        <v>0.2976373107880525</v>
      </c>
      <c r="O1250">
        <v>0.23342695753008294</v>
      </c>
      <c r="P1250">
        <v>0.7842664513801707</v>
      </c>
      <c r="Q1250">
        <v>0.48361241709426606</v>
      </c>
      <c r="R1250">
        <v>0.53830427217441146</v>
      </c>
      <c r="S1250">
        <v>0.51638758290573394</v>
      </c>
      <c r="T1250">
        <v>0.46169572782558843</v>
      </c>
      <c r="U1250">
        <v>1.3881565600994664E-2</v>
      </c>
      <c r="V1250">
        <v>1.1132368230452969E-2</v>
      </c>
    </row>
    <row r="1251" spans="1:22" x14ac:dyDescent="0.25">
      <c r="A1251" t="str">
        <f t="shared" si="22"/>
        <v>ÍrországFémfeldolg.</v>
      </c>
      <c r="B1251" t="s">
        <v>92</v>
      </c>
      <c r="C1251">
        <v>16</v>
      </c>
      <c r="D1251" s="267" t="s">
        <v>162</v>
      </c>
      <c r="E1251" s="3" t="s">
        <v>2289</v>
      </c>
      <c r="F1251" s="3" t="s">
        <v>2289</v>
      </c>
      <c r="G1251" s="3" t="s">
        <v>136</v>
      </c>
      <c r="H1251">
        <v>1470.5559253341121</v>
      </c>
      <c r="I1251">
        <v>2239.7181836233658</v>
      </c>
      <c r="J1251">
        <v>1.5230418272698463</v>
      </c>
      <c r="K1251">
        <v>573.46324000000004</v>
      </c>
      <c r="L1251">
        <v>950.01035000000024</v>
      </c>
      <c r="M1251">
        <v>1.6566194373679475</v>
      </c>
      <c r="N1251">
        <v>0.38996357100102025</v>
      </c>
      <c r="O1251">
        <v>0.42416512798190298</v>
      </c>
      <c r="P1251">
        <v>1.0877044922249757</v>
      </c>
      <c r="Q1251">
        <v>0.5918082954455075</v>
      </c>
      <c r="R1251">
        <v>0.52630865824957218</v>
      </c>
      <c r="S1251">
        <v>0.40819170455449244</v>
      </c>
      <c r="T1251">
        <v>0.47369134175042776</v>
      </c>
      <c r="U1251">
        <v>5.0067638125130952E-2</v>
      </c>
      <c r="V1251">
        <v>5.3105439745569201E-2</v>
      </c>
    </row>
    <row r="1252" spans="1:22" x14ac:dyDescent="0.25">
      <c r="A1252" t="str">
        <f t="shared" si="22"/>
        <v>ÍrországSzámítógép gy.</v>
      </c>
      <c r="B1252" t="s">
        <v>92</v>
      </c>
      <c r="C1252">
        <v>17</v>
      </c>
      <c r="D1252" s="267" t="s">
        <v>163</v>
      </c>
      <c r="E1252" s="3" t="s">
        <v>2289</v>
      </c>
      <c r="F1252" s="3" t="s">
        <v>2289</v>
      </c>
      <c r="G1252" s="3" t="s">
        <v>136</v>
      </c>
      <c r="H1252">
        <v>17877.755741251451</v>
      </c>
      <c r="I1252">
        <v>11907.478591802848</v>
      </c>
      <c r="J1252">
        <v>0.66604996533917959</v>
      </c>
      <c r="K1252">
        <v>3387.9495200000038</v>
      </c>
      <c r="L1252">
        <v>3779.3168000000023</v>
      </c>
      <c r="M1252">
        <v>1.115517447261138</v>
      </c>
      <c r="N1252">
        <v>0.18950642178103982</v>
      </c>
      <c r="O1252">
        <v>0.3173901822172242</v>
      </c>
      <c r="P1252">
        <v>1.6748254715291089</v>
      </c>
      <c r="Q1252">
        <v>0.19026082160735716</v>
      </c>
      <c r="R1252">
        <v>0.25838942805360238</v>
      </c>
      <c r="S1252">
        <v>0.80973917839264287</v>
      </c>
      <c r="T1252">
        <v>0.74161057194639757</v>
      </c>
      <c r="U1252">
        <v>1.3046799401938074E-2</v>
      </c>
      <c r="V1252">
        <v>2.358304781760083E-2</v>
      </c>
    </row>
    <row r="1253" spans="1:22" x14ac:dyDescent="0.25">
      <c r="A1253" t="str">
        <f t="shared" si="22"/>
        <v>ÍrországVillamos b. gy.</v>
      </c>
      <c r="B1253" t="s">
        <v>92</v>
      </c>
      <c r="C1253">
        <v>18</v>
      </c>
      <c r="D1253" s="267" t="s">
        <v>164</v>
      </c>
      <c r="E1253" s="3" t="s">
        <v>2289</v>
      </c>
      <c r="F1253" s="3" t="s">
        <v>2289</v>
      </c>
      <c r="G1253" s="3" t="s">
        <v>136</v>
      </c>
      <c r="H1253">
        <v>1608.911193219114</v>
      </c>
      <c r="I1253">
        <v>1266.1933425290367</v>
      </c>
      <c r="J1253">
        <v>0.78698771434092241</v>
      </c>
      <c r="K1253">
        <v>523.31176000000005</v>
      </c>
      <c r="L1253">
        <v>367.86165000000074</v>
      </c>
      <c r="M1253">
        <v>0.70294932794936749</v>
      </c>
      <c r="N1253">
        <v>0.3252583251366139</v>
      </c>
      <c r="O1253">
        <v>0.29052565484608434</v>
      </c>
      <c r="P1253">
        <v>0.89321512285368476</v>
      </c>
      <c r="Q1253">
        <v>0.33955207172534857</v>
      </c>
      <c r="R1253">
        <v>0.5048774145383883</v>
      </c>
      <c r="S1253">
        <v>0.66044792827465137</v>
      </c>
      <c r="T1253">
        <v>0.4951225854616117</v>
      </c>
      <c r="U1253">
        <v>5.5012239249302153E-2</v>
      </c>
      <c r="V1253">
        <v>1.0569831211845425E-2</v>
      </c>
    </row>
    <row r="1254" spans="1:22" x14ac:dyDescent="0.25">
      <c r="A1254" t="str">
        <f t="shared" si="22"/>
        <v>ÍrországEgyéb gépgy.</v>
      </c>
      <c r="B1254" t="s">
        <v>92</v>
      </c>
      <c r="C1254">
        <v>19</v>
      </c>
      <c r="D1254" s="267" t="s">
        <v>165</v>
      </c>
      <c r="E1254" s="3" t="s">
        <v>2289</v>
      </c>
      <c r="F1254" s="3" t="s">
        <v>2289</v>
      </c>
      <c r="G1254" s="3" t="s">
        <v>136</v>
      </c>
      <c r="H1254">
        <v>1341.6213582492117</v>
      </c>
      <c r="I1254">
        <v>3519.1965296933076</v>
      </c>
      <c r="J1254">
        <v>2.6230922070932046</v>
      </c>
      <c r="K1254">
        <v>498.65163999999993</v>
      </c>
      <c r="L1254">
        <v>1288.6449999999982</v>
      </c>
      <c r="M1254">
        <v>2.5842590229924811</v>
      </c>
      <c r="N1254">
        <v>0.37167837030466633</v>
      </c>
      <c r="O1254">
        <v>0.36617591235016977</v>
      </c>
      <c r="P1254">
        <v>0.98519564657478942</v>
      </c>
      <c r="Q1254">
        <v>0.39694731777082759</v>
      </c>
      <c r="R1254">
        <v>0.34521672934034503</v>
      </c>
      <c r="S1254">
        <v>0.60305268222917252</v>
      </c>
      <c r="T1254">
        <v>0.6547832706596548</v>
      </c>
      <c r="U1254">
        <v>4.3978371769296754E-2</v>
      </c>
      <c r="V1254">
        <v>1.6008690153442365E-2</v>
      </c>
    </row>
    <row r="1255" spans="1:22" x14ac:dyDescent="0.25">
      <c r="A1255" t="str">
        <f t="shared" si="22"/>
        <v>ÍrországKözúti jármű gy.</v>
      </c>
      <c r="B1255" t="s">
        <v>92</v>
      </c>
      <c r="C1255">
        <v>20</v>
      </c>
      <c r="D1255" s="267" t="s">
        <v>166</v>
      </c>
      <c r="E1255" s="3" t="s">
        <v>2289</v>
      </c>
      <c r="F1255" s="3" t="s">
        <v>2289</v>
      </c>
      <c r="G1255" s="3" t="s">
        <v>136</v>
      </c>
      <c r="H1255">
        <v>496.34264669730078</v>
      </c>
      <c r="I1255">
        <v>802.81256586286031</v>
      </c>
      <c r="J1255">
        <v>1.6174563503757577</v>
      </c>
      <c r="K1255">
        <v>151.3780399999998</v>
      </c>
      <c r="L1255">
        <v>256.26764999999972</v>
      </c>
      <c r="M1255">
        <v>1.6928984547560535</v>
      </c>
      <c r="N1255">
        <v>0.3049869702055224</v>
      </c>
      <c r="O1255">
        <v>0.31921230545832835</v>
      </c>
      <c r="P1255">
        <v>1.0466424360464315</v>
      </c>
      <c r="Q1255">
        <v>0.18122850757814832</v>
      </c>
      <c r="R1255">
        <v>0.29182552932258521</v>
      </c>
      <c r="S1255">
        <v>0.81877149242185177</v>
      </c>
      <c r="T1255">
        <v>0.70817447067741479</v>
      </c>
      <c r="U1255">
        <v>0.34060419230844069</v>
      </c>
      <c r="V1255">
        <v>0.42057726476821566</v>
      </c>
    </row>
    <row r="1256" spans="1:22" x14ac:dyDescent="0.25">
      <c r="A1256" t="str">
        <f t="shared" si="22"/>
        <v>ÍrországEgyéb jármű gy.</v>
      </c>
      <c r="B1256" t="s">
        <v>92</v>
      </c>
      <c r="C1256">
        <v>21</v>
      </c>
      <c r="D1256" s="267" t="s">
        <v>167</v>
      </c>
      <c r="E1256" s="3" t="s">
        <v>2289</v>
      </c>
      <c r="F1256" s="3" t="s">
        <v>2289</v>
      </c>
      <c r="G1256" s="3" t="s">
        <v>136</v>
      </c>
      <c r="H1256">
        <v>454.50356545877491</v>
      </c>
      <c r="I1256">
        <v>11.29225017602743</v>
      </c>
      <c r="J1256">
        <v>2.4845240024968906E-2</v>
      </c>
      <c r="K1256">
        <v>173.35971999999987</v>
      </c>
      <c r="L1256">
        <v>2.6570000000000022</v>
      </c>
      <c r="M1256">
        <v>1.5326512986984545E-2</v>
      </c>
      <c r="N1256">
        <v>0.38142653474018612</v>
      </c>
      <c r="O1256">
        <v>0.23529411397921443</v>
      </c>
      <c r="P1256">
        <v>0.61687924816108619</v>
      </c>
      <c r="Q1256">
        <v>0.21419534195870599</v>
      </c>
      <c r="R1256">
        <v>0.26313609092567025</v>
      </c>
      <c r="S1256">
        <v>0.78580465804129396</v>
      </c>
      <c r="T1256">
        <v>0.73686390907432975</v>
      </c>
      <c r="U1256">
        <v>3.4220134879503081E-2</v>
      </c>
      <c r="V1256">
        <v>2.1096323294372062E-2</v>
      </c>
    </row>
    <row r="1257" spans="1:22" x14ac:dyDescent="0.25">
      <c r="A1257" t="str">
        <f t="shared" si="22"/>
        <v>ÍrországBútorgy.</v>
      </c>
      <c r="B1257" t="s">
        <v>92</v>
      </c>
      <c r="C1257">
        <v>22</v>
      </c>
      <c r="D1257" s="267" t="s">
        <v>168</v>
      </c>
      <c r="E1257" s="3" t="s">
        <v>2289</v>
      </c>
      <c r="F1257" s="3" t="s">
        <v>2289</v>
      </c>
      <c r="G1257" s="3" t="s">
        <v>136</v>
      </c>
      <c r="H1257">
        <v>4094.4111572661132</v>
      </c>
      <c r="I1257">
        <v>14215.481554899759</v>
      </c>
      <c r="J1257">
        <v>3.4719233142163488</v>
      </c>
      <c r="K1257">
        <v>1926.3525199999983</v>
      </c>
      <c r="L1257">
        <v>6008.1412500000006</v>
      </c>
      <c r="M1257">
        <v>3.1189209594929208</v>
      </c>
      <c r="N1257">
        <v>0.4704834092153673</v>
      </c>
      <c r="O1257">
        <v>0.42264774688052187</v>
      </c>
      <c r="P1257">
        <v>0.89832656923094967</v>
      </c>
      <c r="Q1257">
        <v>0.27350643763512583</v>
      </c>
      <c r="R1257">
        <v>0.28692311905726486</v>
      </c>
      <c r="S1257">
        <v>0.72649356236487406</v>
      </c>
      <c r="T1257">
        <v>0.71307688094273514</v>
      </c>
      <c r="U1257">
        <v>0.27544791403383673</v>
      </c>
      <c r="V1257">
        <v>0.10367416472997569</v>
      </c>
    </row>
    <row r="1258" spans="1:22" x14ac:dyDescent="0.25">
      <c r="A1258" t="str">
        <f t="shared" si="22"/>
        <v>ÍrországGépjavítás</v>
      </c>
      <c r="B1258" t="s">
        <v>92</v>
      </c>
      <c r="C1258">
        <v>23</v>
      </c>
      <c r="D1258" s="267" t="s">
        <v>169</v>
      </c>
      <c r="E1258" s="3" t="s">
        <v>2289</v>
      </c>
      <c r="F1258" s="3" t="s">
        <v>1</v>
      </c>
      <c r="G1258" s="3" t="s">
        <v>0</v>
      </c>
      <c r="H1258">
        <v>368.23931895321886</v>
      </c>
      <c r="I1258">
        <v>1022.6792966486203</v>
      </c>
      <c r="J1258">
        <v>2.7772137412043754</v>
      </c>
      <c r="K1258">
        <v>168.83407999999997</v>
      </c>
      <c r="L1258">
        <v>498.05464999999964</v>
      </c>
      <c r="M1258">
        <v>2.9499651373703681</v>
      </c>
      <c r="N1258">
        <v>0.45849009410493902</v>
      </c>
      <c r="O1258">
        <v>0.48700961448242258</v>
      </c>
      <c r="P1258">
        <v>1.0622031331629076</v>
      </c>
      <c r="Q1258">
        <v>0.40190037736508843</v>
      </c>
      <c r="R1258">
        <v>0.83316747483727749</v>
      </c>
      <c r="S1258">
        <v>0.59809962263491157</v>
      </c>
      <c r="T1258">
        <v>0.16683252516272262</v>
      </c>
      <c r="U1258">
        <v>0.19492180348867896</v>
      </c>
      <c r="V1258">
        <v>4.4790189708042431E-2</v>
      </c>
    </row>
    <row r="1259" spans="1:22" x14ac:dyDescent="0.25">
      <c r="A1259" t="str">
        <f t="shared" si="22"/>
        <v>ÍrországVillamosene., gáz, gőzellátás</v>
      </c>
      <c r="B1259" t="s">
        <v>92</v>
      </c>
      <c r="C1259">
        <v>24</v>
      </c>
      <c r="D1259" s="267" t="s">
        <v>170</v>
      </c>
      <c r="E1259" s="3" t="s">
        <v>1</v>
      </c>
      <c r="F1259" s="3" t="s">
        <v>1</v>
      </c>
      <c r="G1259" s="3" t="s">
        <v>136</v>
      </c>
      <c r="H1259">
        <v>2107.0086870035393</v>
      </c>
      <c r="I1259">
        <v>8724.1267864628298</v>
      </c>
      <c r="J1259">
        <v>4.1405272034591167</v>
      </c>
      <c r="K1259">
        <v>1010.2336799999998</v>
      </c>
      <c r="L1259">
        <v>4833.8800999999994</v>
      </c>
      <c r="M1259">
        <v>4.7849128332367616</v>
      </c>
      <c r="N1259">
        <v>0.47946346222079095</v>
      </c>
      <c r="O1259">
        <v>0.55408182598867084</v>
      </c>
      <c r="P1259">
        <v>1.1556288844665257</v>
      </c>
      <c r="Q1259">
        <v>0.69419791958281507</v>
      </c>
      <c r="R1259">
        <v>0.62898085574441109</v>
      </c>
      <c r="S1259">
        <v>0.30580208041718498</v>
      </c>
      <c r="T1259">
        <v>0.37101914425558902</v>
      </c>
      <c r="U1259">
        <v>0.29398936615758425</v>
      </c>
      <c r="V1259">
        <v>0.32534437553908852</v>
      </c>
    </row>
    <row r="1260" spans="1:22" x14ac:dyDescent="0.25">
      <c r="A1260" t="str">
        <f t="shared" si="22"/>
        <v>ÍrországVízellátás</v>
      </c>
      <c r="B1260" t="s">
        <v>92</v>
      </c>
      <c r="C1260">
        <v>25</v>
      </c>
      <c r="D1260" s="267" t="s">
        <v>171</v>
      </c>
      <c r="E1260" s="3" t="s">
        <v>135</v>
      </c>
      <c r="F1260" s="3" t="s">
        <v>135</v>
      </c>
      <c r="G1260" s="3" t="s">
        <v>136</v>
      </c>
      <c r="H1260">
        <v>253.34348022102947</v>
      </c>
      <c r="I1260">
        <v>528.74300005806117</v>
      </c>
      <c r="J1260">
        <v>2.0870598272225496</v>
      </c>
      <c r="K1260">
        <v>128.38039999999992</v>
      </c>
      <c r="L1260">
        <v>269.95119999999991</v>
      </c>
      <c r="M1260">
        <v>2.1027446557262639</v>
      </c>
      <c r="N1260">
        <v>0.50674443995162011</v>
      </c>
      <c r="O1260">
        <v>0.5105527637630316</v>
      </c>
      <c r="P1260">
        <v>1.0075152749811622</v>
      </c>
      <c r="Q1260">
        <v>0.35717265117177782</v>
      </c>
      <c r="R1260">
        <v>0.18939247318874783</v>
      </c>
      <c r="S1260">
        <v>0.64282734882822201</v>
      </c>
      <c r="T1260">
        <v>0.81060752681125225</v>
      </c>
      <c r="U1260">
        <v>0.64223145609786725</v>
      </c>
      <c r="V1260">
        <v>0.80817893092464033</v>
      </c>
    </row>
    <row r="1261" spans="1:22" x14ac:dyDescent="0.25">
      <c r="A1261" t="str">
        <f t="shared" si="22"/>
        <v>ÍrországSzennyvíz k.</v>
      </c>
      <c r="B1261" t="s">
        <v>92</v>
      </c>
      <c r="C1261">
        <v>26</v>
      </c>
      <c r="D1261" s="267" t="s">
        <v>172</v>
      </c>
      <c r="E1261" s="3" t="s">
        <v>2289</v>
      </c>
      <c r="F1261" s="3" t="s">
        <v>2289</v>
      </c>
      <c r="G1261" s="3" t="s">
        <v>136</v>
      </c>
      <c r="H1261">
        <v>978.7389234219695</v>
      </c>
      <c r="I1261">
        <v>2087.7377553280598</v>
      </c>
      <c r="J1261">
        <v>2.1330895352855617</v>
      </c>
      <c r="K1261">
        <v>420.60743999999994</v>
      </c>
      <c r="L1261">
        <v>1026.9304999999997</v>
      </c>
      <c r="M1261">
        <v>2.4415414525239969</v>
      </c>
      <c r="N1261">
        <v>0.42974426574292984</v>
      </c>
      <c r="O1261">
        <v>0.49188673116592241</v>
      </c>
      <c r="P1261">
        <v>1.1446033615260984</v>
      </c>
      <c r="Q1261">
        <v>0.58704938843045584</v>
      </c>
      <c r="R1261">
        <v>0.41598689402110089</v>
      </c>
      <c r="S1261">
        <v>0.41295061156954421</v>
      </c>
      <c r="T1261">
        <v>0.58401310597889911</v>
      </c>
      <c r="U1261">
        <v>0.40882879312898274</v>
      </c>
      <c r="V1261">
        <v>0.54786459652300312</v>
      </c>
    </row>
    <row r="1262" spans="1:22" x14ac:dyDescent="0.25">
      <c r="A1262" t="str">
        <f t="shared" si="22"/>
        <v>ÍrországÉpítőipar</v>
      </c>
      <c r="B1262" t="s">
        <v>92</v>
      </c>
      <c r="C1262">
        <v>27</v>
      </c>
      <c r="D1262" s="267" t="s">
        <v>139</v>
      </c>
      <c r="E1262" s="3" t="s">
        <v>2289</v>
      </c>
      <c r="F1262" s="3" t="s">
        <v>2289</v>
      </c>
      <c r="G1262" s="3" t="s">
        <v>136</v>
      </c>
      <c r="H1262">
        <v>19280.888927342618</v>
      </c>
      <c r="I1262">
        <v>25554.893011953227</v>
      </c>
      <c r="J1262">
        <v>1.325400146655755</v>
      </c>
      <c r="K1262">
        <v>6367.4831199999999</v>
      </c>
      <c r="L1262">
        <v>6657.9106000000029</v>
      </c>
      <c r="M1262">
        <v>1.0456110325738881</v>
      </c>
      <c r="N1262">
        <v>0.33024842080647765</v>
      </c>
      <c r="O1262">
        <v>0.26053369101900697</v>
      </c>
      <c r="P1262">
        <v>0.78890215548275755</v>
      </c>
      <c r="Q1262">
        <v>0.29351010837059011</v>
      </c>
      <c r="R1262">
        <v>0.25050313603441615</v>
      </c>
      <c r="S1262">
        <v>0.70648989162941001</v>
      </c>
      <c r="T1262">
        <v>0.74949686396558379</v>
      </c>
      <c r="U1262">
        <v>5.5197405652096972E-3</v>
      </c>
      <c r="V1262">
        <v>1.9177878642673334E-2</v>
      </c>
    </row>
    <row r="1263" spans="1:22" x14ac:dyDescent="0.25">
      <c r="A1263" t="str">
        <f t="shared" si="22"/>
        <v>ÍrországGépj. Ker. jav.</v>
      </c>
      <c r="B1263" t="s">
        <v>92</v>
      </c>
      <c r="C1263">
        <v>28</v>
      </c>
      <c r="D1263" s="267" t="s">
        <v>173</v>
      </c>
      <c r="E1263" s="3" t="s">
        <v>2289</v>
      </c>
      <c r="F1263" s="3" t="s">
        <v>1</v>
      </c>
      <c r="G1263" s="3" t="s">
        <v>0</v>
      </c>
      <c r="H1263">
        <v>1725.9313337693309</v>
      </c>
      <c r="I1263">
        <v>2519.2345501436021</v>
      </c>
      <c r="J1263">
        <v>1.4596377624373644</v>
      </c>
      <c r="K1263">
        <v>1153.5763999999997</v>
      </c>
      <c r="L1263">
        <v>1814.3324499999997</v>
      </c>
      <c r="M1263">
        <v>1.5727891538003032</v>
      </c>
      <c r="N1263">
        <v>0.66837908173360394</v>
      </c>
      <c r="O1263">
        <v>0.72019195270903957</v>
      </c>
      <c r="P1263">
        <v>1.0775201863604802</v>
      </c>
      <c r="Q1263">
        <v>0.56645618877656945</v>
      </c>
      <c r="R1263">
        <v>0.64237337355035684</v>
      </c>
      <c r="S1263">
        <v>0.43354381122343055</v>
      </c>
      <c r="T1263">
        <v>0.35762662644964316</v>
      </c>
      <c r="U1263">
        <v>0.37468845335557288</v>
      </c>
      <c r="V1263">
        <v>0.14127159966380559</v>
      </c>
    </row>
    <row r="1264" spans="1:22" x14ac:dyDescent="0.25">
      <c r="A1264" t="str">
        <f t="shared" si="22"/>
        <v>ÍrországNagyker.</v>
      </c>
      <c r="B1264" t="s">
        <v>92</v>
      </c>
      <c r="C1264">
        <v>29</v>
      </c>
      <c r="D1264" s="267" t="s">
        <v>174</v>
      </c>
      <c r="E1264" s="3" t="s">
        <v>2289</v>
      </c>
      <c r="F1264" s="3" t="s">
        <v>2289</v>
      </c>
      <c r="G1264" s="3" t="s">
        <v>136</v>
      </c>
      <c r="H1264">
        <v>7769.6002947581028</v>
      </c>
      <c r="I1264">
        <v>22019.35626013904</v>
      </c>
      <c r="J1264">
        <v>2.8340397735768708</v>
      </c>
      <c r="K1264">
        <v>4395.8741999999993</v>
      </c>
      <c r="L1264">
        <v>9168.7756000000027</v>
      </c>
      <c r="M1264">
        <v>2.0857684234912828</v>
      </c>
      <c r="N1264">
        <v>0.56577868014211141</v>
      </c>
      <c r="O1264">
        <v>0.41639616942834762</v>
      </c>
      <c r="P1264">
        <v>0.73597006045501379</v>
      </c>
      <c r="Q1264">
        <v>0.5636596675114004</v>
      </c>
      <c r="R1264">
        <v>0.5037748253472264</v>
      </c>
      <c r="S1264">
        <v>0.43634033248859966</v>
      </c>
      <c r="T1264">
        <v>0.49622517465277355</v>
      </c>
      <c r="U1264">
        <v>0.21848403567248934</v>
      </c>
      <c r="V1264">
        <v>0.12605667856977157</v>
      </c>
    </row>
    <row r="1265" spans="1:22" x14ac:dyDescent="0.25">
      <c r="A1265" t="str">
        <f t="shared" si="22"/>
        <v>ÍrországKisker.</v>
      </c>
      <c r="B1265" t="s">
        <v>92</v>
      </c>
      <c r="C1265">
        <v>30</v>
      </c>
      <c r="D1265" s="267" t="s">
        <v>175</v>
      </c>
      <c r="E1265" s="3" t="s">
        <v>2289</v>
      </c>
      <c r="F1265" s="3" t="s">
        <v>135</v>
      </c>
      <c r="G1265" s="3" t="s">
        <v>0</v>
      </c>
      <c r="H1265">
        <v>6140.739318522541</v>
      </c>
      <c r="I1265">
        <v>17475.354795771476</v>
      </c>
      <c r="J1265">
        <v>2.845806325479395</v>
      </c>
      <c r="K1265">
        <v>4115.9310399999995</v>
      </c>
      <c r="L1265">
        <v>10202.481449999997</v>
      </c>
      <c r="M1265">
        <v>2.4787785195740302</v>
      </c>
      <c r="N1265">
        <v>0.67026636802265216</v>
      </c>
      <c r="O1265">
        <v>0.58382113377570444</v>
      </c>
      <c r="P1265">
        <v>0.87102853675626135</v>
      </c>
      <c r="Q1265">
        <v>0.56300074509968956</v>
      </c>
      <c r="R1265">
        <v>8.0596448389425424E-2</v>
      </c>
      <c r="S1265">
        <v>0.43699925490031039</v>
      </c>
      <c r="T1265">
        <v>0.91940355161057463</v>
      </c>
      <c r="U1265">
        <v>0.34576551649860948</v>
      </c>
      <c r="V1265">
        <v>0.70267997441311203</v>
      </c>
    </row>
    <row r="1266" spans="1:22" x14ac:dyDescent="0.25">
      <c r="A1266" t="str">
        <f t="shared" si="22"/>
        <v>ÍrországSzf. Szállítás</v>
      </c>
      <c r="B1266" t="s">
        <v>92</v>
      </c>
      <c r="C1266">
        <v>31</v>
      </c>
      <c r="D1266" s="267" t="s">
        <v>176</v>
      </c>
      <c r="E1266" s="3" t="s">
        <v>2289</v>
      </c>
      <c r="F1266" s="3" t="s">
        <v>2289</v>
      </c>
      <c r="G1266" s="3" t="s">
        <v>136</v>
      </c>
      <c r="H1266">
        <v>2778.096435121156</v>
      </c>
      <c r="I1266">
        <v>5862.1391215668555</v>
      </c>
      <c r="J1266">
        <v>2.110128016960362</v>
      </c>
      <c r="K1266">
        <v>1284.5428800000002</v>
      </c>
      <c r="L1266">
        <v>2692.8694999999998</v>
      </c>
      <c r="M1266">
        <v>2.096364038855596</v>
      </c>
      <c r="N1266">
        <v>0.4623823938437111</v>
      </c>
      <c r="O1266">
        <v>0.45936635827916672</v>
      </c>
      <c r="P1266">
        <v>0.99347718337743662</v>
      </c>
      <c r="Q1266">
        <v>0.51448645123063008</v>
      </c>
      <c r="R1266">
        <v>0.40609852271318614</v>
      </c>
      <c r="S1266">
        <v>0.48551354876936986</v>
      </c>
      <c r="T1266">
        <v>0.59390147728681375</v>
      </c>
      <c r="U1266">
        <v>0.43656062394164502</v>
      </c>
      <c r="V1266">
        <v>0.53511108942453667</v>
      </c>
    </row>
    <row r="1267" spans="1:22" x14ac:dyDescent="0.25">
      <c r="A1267" t="str">
        <f t="shared" si="22"/>
        <v>ÍrországVízi szállítás</v>
      </c>
      <c r="B1267" t="s">
        <v>92</v>
      </c>
      <c r="C1267">
        <v>32</v>
      </c>
      <c r="D1267" s="267" t="s">
        <v>140</v>
      </c>
      <c r="E1267" s="3" t="s">
        <v>2289</v>
      </c>
      <c r="F1267" s="3" t="s">
        <v>2289</v>
      </c>
      <c r="G1267" s="3" t="s">
        <v>136</v>
      </c>
      <c r="H1267">
        <v>346.62708128509166</v>
      </c>
      <c r="I1267">
        <v>690.82000294420902</v>
      </c>
      <c r="J1267">
        <v>1.9929775838144272</v>
      </c>
      <c r="K1267">
        <v>138.44764000000001</v>
      </c>
      <c r="L1267">
        <v>227.30635000000009</v>
      </c>
      <c r="M1267">
        <v>1.6418217746434687</v>
      </c>
      <c r="N1267">
        <v>0.39941380081070604</v>
      </c>
      <c r="O1267">
        <v>0.32903846013613108</v>
      </c>
      <c r="P1267">
        <v>0.82380343260114863</v>
      </c>
      <c r="Q1267">
        <v>0.49816483647046789</v>
      </c>
      <c r="R1267">
        <v>0.28869973858378195</v>
      </c>
      <c r="S1267">
        <v>0.50183516352953217</v>
      </c>
      <c r="T1267">
        <v>0.71130026141621805</v>
      </c>
      <c r="U1267">
        <v>0.21950649907746869</v>
      </c>
      <c r="V1267">
        <v>0.1724720119007612</v>
      </c>
    </row>
    <row r="1268" spans="1:22" x14ac:dyDescent="0.25">
      <c r="A1268" t="str">
        <f t="shared" si="22"/>
        <v>ÍrországLégi szállítás</v>
      </c>
      <c r="B1268" t="s">
        <v>92</v>
      </c>
      <c r="C1268">
        <v>33</v>
      </c>
      <c r="D1268" s="267" t="s">
        <v>141</v>
      </c>
      <c r="E1268" s="3" t="s">
        <v>2289</v>
      </c>
      <c r="F1268" s="3" t="s">
        <v>2289</v>
      </c>
      <c r="G1268" s="3" t="s">
        <v>136</v>
      </c>
      <c r="H1268">
        <v>1275.3068818873958</v>
      </c>
      <c r="I1268">
        <v>10351.273549056445</v>
      </c>
      <c r="J1268">
        <v>8.1166923005520317</v>
      </c>
      <c r="K1268">
        <v>694.08540000000005</v>
      </c>
      <c r="L1268">
        <v>3474.2931999999983</v>
      </c>
      <c r="M1268">
        <v>5.0055702079311821</v>
      </c>
      <c r="N1268">
        <v>0.54424970950739748</v>
      </c>
      <c r="O1268">
        <v>0.335639202609682</v>
      </c>
      <c r="P1268">
        <v>0.61670074737103731</v>
      </c>
      <c r="Q1268">
        <v>0.36611700647381473</v>
      </c>
      <c r="R1268">
        <v>0.25048167990490494</v>
      </c>
      <c r="S1268">
        <v>0.63388299352618538</v>
      </c>
      <c r="T1268">
        <v>0.74951832009509523</v>
      </c>
      <c r="U1268">
        <v>0.18690320942743383</v>
      </c>
      <c r="V1268">
        <v>0.20897866371666099</v>
      </c>
    </row>
    <row r="1269" spans="1:22" x14ac:dyDescent="0.25">
      <c r="A1269" t="str">
        <f t="shared" si="22"/>
        <v>ÍrországRaktározás</v>
      </c>
      <c r="B1269" t="s">
        <v>92</v>
      </c>
      <c r="C1269">
        <v>34</v>
      </c>
      <c r="D1269" s="267" t="s">
        <v>177</v>
      </c>
      <c r="E1269" s="3" t="s">
        <v>1</v>
      </c>
      <c r="F1269" s="3" t="s">
        <v>1</v>
      </c>
      <c r="G1269" s="3" t="s">
        <v>136</v>
      </c>
      <c r="H1269">
        <v>1360.6475135283458</v>
      </c>
      <c r="I1269">
        <v>3042.3978598231697</v>
      </c>
      <c r="J1269">
        <v>2.2359926649436299</v>
      </c>
      <c r="K1269">
        <v>589.53388000000007</v>
      </c>
      <c r="L1269">
        <v>2035.7934</v>
      </c>
      <c r="M1269">
        <v>3.4532254533021915</v>
      </c>
      <c r="N1269">
        <v>0.43327450654082905</v>
      </c>
      <c r="O1269">
        <v>0.6691410833816207</v>
      </c>
      <c r="P1269">
        <v>1.5443813870423624</v>
      </c>
      <c r="Q1269">
        <v>0.80165193918954525</v>
      </c>
      <c r="R1269">
        <v>0.8504930983308534</v>
      </c>
      <c r="S1269">
        <v>0.19834806081045478</v>
      </c>
      <c r="T1269">
        <v>0.14950690166914662</v>
      </c>
      <c r="U1269">
        <v>4.507582418515628E-2</v>
      </c>
      <c r="V1269">
        <v>0.12676368021012513</v>
      </c>
    </row>
    <row r="1270" spans="1:22" x14ac:dyDescent="0.25">
      <c r="A1270" t="str">
        <f t="shared" si="22"/>
        <v>ÍrországPostai tev.</v>
      </c>
      <c r="B1270" t="s">
        <v>92</v>
      </c>
      <c r="C1270">
        <v>35</v>
      </c>
      <c r="D1270" s="267" t="s">
        <v>178</v>
      </c>
      <c r="E1270" s="3" t="s">
        <v>2289</v>
      </c>
      <c r="F1270" s="3" t="s">
        <v>2289</v>
      </c>
      <c r="G1270" s="3" t="s">
        <v>136</v>
      </c>
      <c r="H1270">
        <v>790.32452288336106</v>
      </c>
      <c r="I1270">
        <v>1242.1475035113685</v>
      </c>
      <c r="J1270">
        <v>1.5716929787014708</v>
      </c>
      <c r="K1270">
        <v>610.13015999999993</v>
      </c>
      <c r="L1270">
        <v>884.91385000000014</v>
      </c>
      <c r="M1270">
        <v>1.4503689671725133</v>
      </c>
      <c r="N1270">
        <v>0.77199952972994756</v>
      </c>
      <c r="O1270">
        <v>0.71240641509843128</v>
      </c>
      <c r="P1270">
        <v>0.92280679930936937</v>
      </c>
      <c r="Q1270">
        <v>0.50362580476449847</v>
      </c>
      <c r="R1270">
        <v>0.40175463633968422</v>
      </c>
      <c r="S1270">
        <v>0.49637419523550153</v>
      </c>
      <c r="T1270">
        <v>0.598245363660316</v>
      </c>
      <c r="U1270">
        <v>8.8400151378808522E-2</v>
      </c>
      <c r="V1270">
        <v>0.15183089055348423</v>
      </c>
    </row>
    <row r="1271" spans="1:22" x14ac:dyDescent="0.25">
      <c r="A1271" t="str">
        <f t="shared" si="22"/>
        <v>ÍrországVendéglátás</v>
      </c>
      <c r="B1271" t="s">
        <v>92</v>
      </c>
      <c r="C1271">
        <v>36</v>
      </c>
      <c r="D1271" s="267" t="s">
        <v>179</v>
      </c>
      <c r="E1271" s="3" t="s">
        <v>135</v>
      </c>
      <c r="F1271" s="3" t="s">
        <v>135</v>
      </c>
      <c r="G1271" s="3" t="s">
        <v>136</v>
      </c>
      <c r="H1271">
        <v>6155.609297115232</v>
      </c>
      <c r="I1271">
        <v>8749.5010809244231</v>
      </c>
      <c r="J1271">
        <v>1.4213866830412376</v>
      </c>
      <c r="K1271">
        <v>2444.2150400000005</v>
      </c>
      <c r="L1271">
        <v>5501.9827500000001</v>
      </c>
      <c r="M1271">
        <v>2.2510223773109583</v>
      </c>
      <c r="N1271">
        <v>0.39707117882635251</v>
      </c>
      <c r="O1271">
        <v>0.62883388425373987</v>
      </c>
      <c r="P1271">
        <v>1.5836805031088443</v>
      </c>
      <c r="Q1271">
        <v>0.11823333455346254</v>
      </c>
      <c r="R1271">
        <v>7.1552399981235859E-2</v>
      </c>
      <c r="S1271">
        <v>0.88176666544653737</v>
      </c>
      <c r="T1271">
        <v>0.92844760001876414</v>
      </c>
      <c r="U1271">
        <v>0.6169465604559734</v>
      </c>
      <c r="V1271">
        <v>0.76433147316287797</v>
      </c>
    </row>
    <row r="1272" spans="1:22" x14ac:dyDescent="0.25">
      <c r="A1272" t="str">
        <f t="shared" si="22"/>
        <v>ÍrországKiadói tev.</v>
      </c>
      <c r="B1272" t="s">
        <v>92</v>
      </c>
      <c r="C1272">
        <v>37</v>
      </c>
      <c r="D1272" s="267" t="s">
        <v>180</v>
      </c>
      <c r="E1272" s="3" t="s">
        <v>2289</v>
      </c>
      <c r="F1272" s="3" t="s">
        <v>2289</v>
      </c>
      <c r="G1272" s="3" t="s">
        <v>136</v>
      </c>
      <c r="H1272">
        <v>8625.2235435069324</v>
      </c>
      <c r="I1272">
        <v>20372.68048998863</v>
      </c>
      <c r="J1272">
        <v>2.361988693652489</v>
      </c>
      <c r="K1272">
        <v>2718.0624399999992</v>
      </c>
      <c r="L1272">
        <v>11520.88485</v>
      </c>
      <c r="M1272">
        <v>4.2386387746118164</v>
      </c>
      <c r="N1272">
        <v>0.31512950664868927</v>
      </c>
      <c r="O1272">
        <v>0.56550657905136714</v>
      </c>
      <c r="P1272">
        <v>1.7945211956359317</v>
      </c>
      <c r="Q1272">
        <v>0.32181538002857085</v>
      </c>
      <c r="R1272">
        <v>0.32947211555378392</v>
      </c>
      <c r="S1272">
        <v>0.67818461997142931</v>
      </c>
      <c r="T1272">
        <v>0.67052788444621603</v>
      </c>
      <c r="U1272">
        <v>0.1207679602853018</v>
      </c>
      <c r="V1272">
        <v>9.6736872945751728E-2</v>
      </c>
    </row>
    <row r="1273" spans="1:22" x14ac:dyDescent="0.25">
      <c r="A1273" t="str">
        <f t="shared" si="22"/>
        <v>ÍrországMűsorszolgáltatás</v>
      </c>
      <c r="B1273" t="s">
        <v>92</v>
      </c>
      <c r="C1273">
        <v>38</v>
      </c>
      <c r="D1273" s="267" t="s">
        <v>181</v>
      </c>
      <c r="E1273" s="3" t="s">
        <v>1</v>
      </c>
      <c r="F1273" s="3" t="s">
        <v>2289</v>
      </c>
      <c r="G1273" s="3" t="s">
        <v>0</v>
      </c>
      <c r="H1273">
        <v>604.12675159336459</v>
      </c>
      <c r="I1273">
        <v>616.15830535899033</v>
      </c>
      <c r="J1273">
        <v>1.0199156116392676</v>
      </c>
      <c r="K1273">
        <v>190.35395999999989</v>
      </c>
      <c r="L1273">
        <v>348.46555000000006</v>
      </c>
      <c r="M1273">
        <v>1.8306188639311747</v>
      </c>
      <c r="N1273">
        <v>0.31508944025065522</v>
      </c>
      <c r="O1273">
        <v>0.56554548882851574</v>
      </c>
      <c r="P1273">
        <v>1.7948728728535666</v>
      </c>
      <c r="Q1273">
        <v>0.73640309629644973</v>
      </c>
      <c r="R1273">
        <v>0.49743185911254811</v>
      </c>
      <c r="S1273">
        <v>0.26359690370355027</v>
      </c>
      <c r="T1273">
        <v>0.50256814088745183</v>
      </c>
      <c r="U1273">
        <v>0.25834379033721594</v>
      </c>
      <c r="V1273">
        <v>9.9254143812674875E-2</v>
      </c>
    </row>
    <row r="1274" spans="1:22" x14ac:dyDescent="0.25">
      <c r="A1274" t="str">
        <f t="shared" si="22"/>
        <v>ÍrországTávközlés</v>
      </c>
      <c r="B1274" t="s">
        <v>92</v>
      </c>
      <c r="C1274">
        <v>39</v>
      </c>
      <c r="D1274" s="267" t="s">
        <v>142</v>
      </c>
      <c r="E1274" s="3" t="s">
        <v>1</v>
      </c>
      <c r="F1274" s="3" t="s">
        <v>2289</v>
      </c>
      <c r="G1274" s="3" t="s">
        <v>0</v>
      </c>
      <c r="H1274">
        <v>9390.5183088552258</v>
      </c>
      <c r="I1274">
        <v>4549.4482661370594</v>
      </c>
      <c r="J1274">
        <v>0.48447254097220016</v>
      </c>
      <c r="K1274">
        <v>2129.17508</v>
      </c>
      <c r="L1274">
        <v>3306.1050999999998</v>
      </c>
      <c r="M1274">
        <v>1.5527633828966285</v>
      </c>
      <c r="N1274">
        <v>0.22673669439440797</v>
      </c>
      <c r="O1274">
        <v>0.72670462583525908</v>
      </c>
      <c r="P1274">
        <v>3.205059629965135</v>
      </c>
      <c r="Q1274">
        <v>0.68569394624475166</v>
      </c>
      <c r="R1274">
        <v>0.46886365869362778</v>
      </c>
      <c r="S1274">
        <v>0.31430605375524834</v>
      </c>
      <c r="T1274">
        <v>0.53113634130637233</v>
      </c>
      <c r="U1274">
        <v>0.25601642675630393</v>
      </c>
      <c r="V1274">
        <v>0.38586495636417706</v>
      </c>
    </row>
    <row r="1275" spans="1:22" x14ac:dyDescent="0.25">
      <c r="A1275" t="str">
        <f t="shared" si="22"/>
        <v>ÍrországInfotech.</v>
      </c>
      <c r="B1275" t="s">
        <v>92</v>
      </c>
      <c r="C1275">
        <v>40</v>
      </c>
      <c r="D1275" s="267" t="s">
        <v>182</v>
      </c>
      <c r="E1275" s="3" t="s">
        <v>2289</v>
      </c>
      <c r="F1275" s="3" t="s">
        <v>2289</v>
      </c>
      <c r="G1275" s="3" t="s">
        <v>136</v>
      </c>
      <c r="H1275">
        <v>5929.41962579961</v>
      </c>
      <c r="I1275">
        <v>58450.679684367249</v>
      </c>
      <c r="J1275">
        <v>9.8577404490047211</v>
      </c>
      <c r="K1275">
        <v>2119.8467199999996</v>
      </c>
      <c r="L1275">
        <v>11570.703599999997</v>
      </c>
      <c r="M1275">
        <v>5.4582737000909196</v>
      </c>
      <c r="N1275">
        <v>0.35751335776208087</v>
      </c>
      <c r="O1275">
        <v>0.1979566989208956</v>
      </c>
      <c r="P1275">
        <v>0.55370434313291439</v>
      </c>
      <c r="Q1275">
        <v>0.40720207774461015</v>
      </c>
      <c r="R1275">
        <v>0.14505951513721929</v>
      </c>
      <c r="S1275">
        <v>0.59279792225538974</v>
      </c>
      <c r="T1275">
        <v>0.85494048486278074</v>
      </c>
      <c r="U1275">
        <v>1.6766431049343753E-2</v>
      </c>
      <c r="V1275">
        <v>1.5204614055582353E-2</v>
      </c>
    </row>
    <row r="1276" spans="1:22" x14ac:dyDescent="0.25">
      <c r="A1276" t="str">
        <f t="shared" si="22"/>
        <v>ÍrországPénzügyi tev.</v>
      </c>
      <c r="B1276" t="s">
        <v>92</v>
      </c>
      <c r="C1276">
        <v>41</v>
      </c>
      <c r="D1276" s="267" t="s">
        <v>183</v>
      </c>
      <c r="E1276" s="3" t="s">
        <v>2289</v>
      </c>
      <c r="F1276" s="3" t="s">
        <v>2289</v>
      </c>
      <c r="G1276" s="3" t="s">
        <v>136</v>
      </c>
      <c r="H1276">
        <v>7360.8150045813709</v>
      </c>
      <c r="I1276">
        <v>23673.604402603349</v>
      </c>
      <c r="J1276">
        <v>3.2161661973394113</v>
      </c>
      <c r="K1276">
        <v>5026.2311999999993</v>
      </c>
      <c r="L1276">
        <v>13113.357799999998</v>
      </c>
      <c r="M1276">
        <v>2.6089842027163415</v>
      </c>
      <c r="N1276">
        <v>0.68283623442127983</v>
      </c>
      <c r="O1276">
        <v>0.55392316172006084</v>
      </c>
      <c r="P1276">
        <v>0.81120938491133832</v>
      </c>
      <c r="Q1276">
        <v>0.50765436958884491</v>
      </c>
      <c r="R1276">
        <v>0.5202762892295707</v>
      </c>
      <c r="S1276">
        <v>0.49234563041115509</v>
      </c>
      <c r="T1276">
        <v>0.47972371077042941</v>
      </c>
      <c r="U1276">
        <v>0.14232701519379901</v>
      </c>
      <c r="V1276">
        <v>4.5460493409710583E-2</v>
      </c>
    </row>
    <row r="1277" spans="1:22" x14ac:dyDescent="0.25">
      <c r="A1277" t="str">
        <f t="shared" si="22"/>
        <v>ÍrországBiztosítás</v>
      </c>
      <c r="B1277" t="s">
        <v>92</v>
      </c>
      <c r="C1277">
        <v>42</v>
      </c>
      <c r="D1277" s="267" t="s">
        <v>184</v>
      </c>
      <c r="E1277" s="3" t="s">
        <v>2289</v>
      </c>
      <c r="F1277" s="3" t="s">
        <v>1</v>
      </c>
      <c r="G1277" s="3" t="s">
        <v>0</v>
      </c>
      <c r="H1277">
        <v>3472.2742555048262</v>
      </c>
      <c r="I1277">
        <v>33274.673713088931</v>
      </c>
      <c r="J1277">
        <v>9.5829624230679329</v>
      </c>
      <c r="K1277">
        <v>814.79991999999936</v>
      </c>
      <c r="L1277">
        <v>4892.998349999988</v>
      </c>
      <c r="M1277">
        <v>6.0051532037460094</v>
      </c>
      <c r="N1277">
        <v>0.2346588604596089</v>
      </c>
      <c r="O1277">
        <v>0.14704872517127876</v>
      </c>
      <c r="P1277">
        <v>0.62664893574981717</v>
      </c>
      <c r="Q1277">
        <v>0.43536829736116378</v>
      </c>
      <c r="R1277">
        <v>0.60672129793669627</v>
      </c>
      <c r="S1277">
        <v>0.56463170263883622</v>
      </c>
      <c r="T1277">
        <v>0.39327870206330368</v>
      </c>
      <c r="U1277">
        <v>9.2497842681597886E-2</v>
      </c>
      <c r="V1277">
        <v>5.7204552981127775E-2</v>
      </c>
    </row>
    <row r="1278" spans="1:22" x14ac:dyDescent="0.25">
      <c r="A1278" t="str">
        <f t="shared" si="22"/>
        <v>ÍrországEgyéb pénzügy</v>
      </c>
      <c r="B1278" t="s">
        <v>92</v>
      </c>
      <c r="C1278">
        <v>43</v>
      </c>
      <c r="D1278" s="267" t="s">
        <v>185</v>
      </c>
      <c r="E1278" s="3" t="s">
        <v>1</v>
      </c>
      <c r="F1278" s="3" t="s">
        <v>1</v>
      </c>
      <c r="G1278" s="3" t="s">
        <v>136</v>
      </c>
      <c r="H1278">
        <v>2179.6036360399994</v>
      </c>
      <c r="I1278">
        <v>4941.621447606829</v>
      </c>
      <c r="J1278">
        <v>2.2672110497048839</v>
      </c>
      <c r="K1278">
        <v>797.80567999999948</v>
      </c>
      <c r="L1278">
        <v>2259.645649999999</v>
      </c>
      <c r="M1278">
        <v>2.8323258490714185</v>
      </c>
      <c r="N1278">
        <v>0.3660324596675239</v>
      </c>
      <c r="O1278">
        <v>0.45726805947353977</v>
      </c>
      <c r="P1278">
        <v>1.2492554892232437</v>
      </c>
      <c r="Q1278">
        <v>0.67081235276426521</v>
      </c>
      <c r="R1278">
        <v>0.65647067722874153</v>
      </c>
      <c r="S1278">
        <v>0.3291876472357349</v>
      </c>
      <c r="T1278">
        <v>0.34352932277125853</v>
      </c>
      <c r="U1278">
        <v>0.14869590220394888</v>
      </c>
      <c r="V1278">
        <v>6.4381780104166106E-2</v>
      </c>
    </row>
    <row r="1279" spans="1:22" x14ac:dyDescent="0.25">
      <c r="A1279" t="str">
        <f t="shared" si="22"/>
        <v>ÍrországIngatlanügyletek</v>
      </c>
      <c r="B1279" t="s">
        <v>92</v>
      </c>
      <c r="C1279">
        <v>44</v>
      </c>
      <c r="D1279" s="267" t="s">
        <v>143</v>
      </c>
      <c r="E1279" s="3" t="s">
        <v>135</v>
      </c>
      <c r="F1279" s="3" t="s">
        <v>135</v>
      </c>
      <c r="G1279" s="3" t="s">
        <v>136</v>
      </c>
      <c r="H1279">
        <v>8868.0378331454631</v>
      </c>
      <c r="I1279">
        <v>25496.306446145143</v>
      </c>
      <c r="J1279">
        <v>2.8750786730802309</v>
      </c>
      <c r="K1279">
        <v>6263.3010399999994</v>
      </c>
      <c r="L1279">
        <v>17289.364700000002</v>
      </c>
      <c r="M1279">
        <v>2.7604237110084688</v>
      </c>
      <c r="N1279">
        <v>0.7062781144877488</v>
      </c>
      <c r="O1279">
        <v>0.67811252333821981</v>
      </c>
      <c r="P1279">
        <v>0.96012110446044752</v>
      </c>
      <c r="Q1279">
        <v>0.1725495392401524</v>
      </c>
      <c r="R1279">
        <v>0.20143142920975626</v>
      </c>
      <c r="S1279">
        <v>0.82745046075984763</v>
      </c>
      <c r="T1279">
        <v>0.79856857079024379</v>
      </c>
      <c r="U1279">
        <v>0.80017378295608621</v>
      </c>
      <c r="V1279">
        <v>0.79035411262980992</v>
      </c>
    </row>
    <row r="1280" spans="1:22" x14ac:dyDescent="0.25">
      <c r="A1280" t="str">
        <f t="shared" si="22"/>
        <v>ÍrországJogi tev.</v>
      </c>
      <c r="B1280" t="s">
        <v>92</v>
      </c>
      <c r="C1280">
        <v>45</v>
      </c>
      <c r="D1280" s="267" t="s">
        <v>186</v>
      </c>
      <c r="E1280" s="3" t="s">
        <v>1</v>
      </c>
      <c r="F1280" s="3" t="s">
        <v>1</v>
      </c>
      <c r="G1280" s="3" t="s">
        <v>136</v>
      </c>
      <c r="H1280">
        <v>3306.5803755853585</v>
      </c>
      <c r="I1280">
        <v>8999.5247089653931</v>
      </c>
      <c r="J1280">
        <v>2.7217014821157104</v>
      </c>
      <c r="K1280">
        <v>1575.5692400000007</v>
      </c>
      <c r="L1280">
        <v>6198.5153</v>
      </c>
      <c r="M1280">
        <v>3.9341433829972443</v>
      </c>
      <c r="N1280">
        <v>0.47649506772418326</v>
      </c>
      <c r="O1280">
        <v>0.68876029573261721</v>
      </c>
      <c r="P1280">
        <v>1.4454720360952458</v>
      </c>
      <c r="Q1280">
        <v>0.88230528972205735</v>
      </c>
      <c r="R1280">
        <v>0.76633975582847924</v>
      </c>
      <c r="S1280">
        <v>0.11769471027794268</v>
      </c>
      <c r="T1280">
        <v>0.23366024417152073</v>
      </c>
      <c r="U1280">
        <v>4.1203493399950879E-2</v>
      </c>
      <c r="V1280">
        <v>2.5841631039714267E-2</v>
      </c>
    </row>
    <row r="1281" spans="1:22" x14ac:dyDescent="0.25">
      <c r="A1281" t="str">
        <f t="shared" si="22"/>
        <v>ÍrországMérnöki tev.</v>
      </c>
      <c r="B1281" t="s">
        <v>92</v>
      </c>
      <c r="C1281">
        <v>46</v>
      </c>
      <c r="D1281" s="267" t="s">
        <v>187</v>
      </c>
      <c r="E1281" s="3" t="s">
        <v>1</v>
      </c>
      <c r="F1281" s="3" t="s">
        <v>2289</v>
      </c>
      <c r="G1281" s="3" t="s">
        <v>0</v>
      </c>
      <c r="H1281">
        <v>2423.7111313570567</v>
      </c>
      <c r="I1281">
        <v>3459.148306323209</v>
      </c>
      <c r="J1281">
        <v>1.4272114616177061</v>
      </c>
      <c r="K1281">
        <v>779.05660000000012</v>
      </c>
      <c r="L1281">
        <v>2828.3764999999999</v>
      </c>
      <c r="M1281">
        <v>3.6305147790288914</v>
      </c>
      <c r="N1281">
        <v>0.32143129184037689</v>
      </c>
      <c r="O1281">
        <v>0.81765112378379989</v>
      </c>
      <c r="P1281">
        <v>2.5437819669089539</v>
      </c>
      <c r="Q1281">
        <v>0.85284662681331969</v>
      </c>
      <c r="R1281">
        <v>0.57206886858044415</v>
      </c>
      <c r="S1281">
        <v>0.1471533731866802</v>
      </c>
      <c r="T1281">
        <v>0.42793113141955597</v>
      </c>
      <c r="U1281">
        <v>8.8729259595222662E-4</v>
      </c>
      <c r="V1281">
        <v>5.6090894066052844E-3</v>
      </c>
    </row>
    <row r="1282" spans="1:22" x14ac:dyDescent="0.25">
      <c r="A1282" t="str">
        <f t="shared" si="22"/>
        <v>ÍrországK+F</v>
      </c>
      <c r="B1282" t="s">
        <v>92</v>
      </c>
      <c r="C1282">
        <v>47</v>
      </c>
      <c r="D1282" s="267" t="s">
        <v>188</v>
      </c>
      <c r="E1282" s="3" t="s">
        <v>1</v>
      </c>
      <c r="F1282" s="3" t="s">
        <v>1</v>
      </c>
      <c r="G1282" s="3" t="s">
        <v>136</v>
      </c>
      <c r="H1282">
        <v>366.29976352902133</v>
      </c>
      <c r="I1282">
        <v>777.30535958760743</v>
      </c>
      <c r="J1282">
        <v>2.1220471236422811</v>
      </c>
      <c r="K1282">
        <v>99.471719999999976</v>
      </c>
      <c r="L1282">
        <v>615.36119999999994</v>
      </c>
      <c r="M1282">
        <v>6.1862929483877434</v>
      </c>
      <c r="N1282">
        <v>0.27155824246694876</v>
      </c>
      <c r="O1282">
        <v>0.7916595356122007</v>
      </c>
      <c r="P1282">
        <v>2.9152476773322511</v>
      </c>
      <c r="Q1282">
        <v>0.91487369388234863</v>
      </c>
      <c r="R1282">
        <v>0.80176621242361146</v>
      </c>
      <c r="S1282">
        <v>8.5126306117651249E-2</v>
      </c>
      <c r="T1282">
        <v>0.19823378757638863</v>
      </c>
      <c r="U1282">
        <v>3.0079847845261295E-2</v>
      </c>
      <c r="V1282">
        <v>3.5501278311804829E-2</v>
      </c>
    </row>
    <row r="1283" spans="1:22" x14ac:dyDescent="0.25">
      <c r="A1283" t="str">
        <f t="shared" si="22"/>
        <v>ÍrországMarketing</v>
      </c>
      <c r="B1283" t="s">
        <v>92</v>
      </c>
      <c r="C1283">
        <v>48</v>
      </c>
      <c r="D1283" s="267" t="s">
        <v>13</v>
      </c>
      <c r="E1283" s="3" t="s">
        <v>1</v>
      </c>
      <c r="F1283" s="3" t="s">
        <v>1</v>
      </c>
      <c r="G1283" s="3" t="s">
        <v>136</v>
      </c>
      <c r="H1283">
        <v>923.50763049933289</v>
      </c>
      <c r="I1283">
        <v>583.4772007976801</v>
      </c>
      <c r="J1283">
        <v>0.63180550060230567</v>
      </c>
      <c r="K1283">
        <v>188.04496000000012</v>
      </c>
      <c r="L1283">
        <v>479.58849999999995</v>
      </c>
      <c r="M1283">
        <v>2.5503927358648681</v>
      </c>
      <c r="N1283">
        <v>0.20362036413096637</v>
      </c>
      <c r="O1283">
        <v>0.82194899705480795</v>
      </c>
      <c r="P1283">
        <v>4.0366738393913266</v>
      </c>
      <c r="Q1283">
        <v>0.97759273840235961</v>
      </c>
      <c r="R1283">
        <v>0.91450436229730125</v>
      </c>
      <c r="S1283">
        <v>2.240726159764048E-2</v>
      </c>
      <c r="T1283">
        <v>8.5495637702698718E-2</v>
      </c>
      <c r="U1283">
        <v>2.0389170633881384E-4</v>
      </c>
      <c r="V1283">
        <v>4.1210186906523553E-3</v>
      </c>
    </row>
    <row r="1284" spans="1:22" x14ac:dyDescent="0.25">
      <c r="A1284" t="str">
        <f t="shared" si="22"/>
        <v>ÍrországEgyéb tudományos</v>
      </c>
      <c r="B1284" t="s">
        <v>92</v>
      </c>
      <c r="C1284">
        <v>49</v>
      </c>
      <c r="D1284" s="267" t="s">
        <v>189</v>
      </c>
      <c r="E1284" s="3" t="s">
        <v>1</v>
      </c>
      <c r="F1284" s="3" t="s">
        <v>1</v>
      </c>
      <c r="G1284" s="3" t="s">
        <v>136</v>
      </c>
      <c r="H1284">
        <v>1444.9722122120063</v>
      </c>
      <c r="I1284">
        <v>3384.6194625078078</v>
      </c>
      <c r="J1284">
        <v>2.3423422498392075</v>
      </c>
      <c r="K1284">
        <v>753.74995999999999</v>
      </c>
      <c r="L1284">
        <v>2156.0226499999999</v>
      </c>
      <c r="M1284">
        <v>2.8603950440010637</v>
      </c>
      <c r="N1284">
        <v>0.5216363011203774</v>
      </c>
      <c r="O1284">
        <v>0.63700592456042648</v>
      </c>
      <c r="P1284">
        <v>1.22116870162651</v>
      </c>
      <c r="Q1284">
        <v>0.69871839180500606</v>
      </c>
      <c r="R1284">
        <v>0.83996952682847326</v>
      </c>
      <c r="S1284">
        <v>0.30128160819499394</v>
      </c>
      <c r="T1284">
        <v>0.16003047317152658</v>
      </c>
      <c r="U1284">
        <v>1.5083952719555529E-2</v>
      </c>
      <c r="V1284">
        <v>1.2499131684490579E-2</v>
      </c>
    </row>
    <row r="1285" spans="1:22" x14ac:dyDescent="0.25">
      <c r="A1285" t="str">
        <f t="shared" si="22"/>
        <v>ÍrországAminisztratív</v>
      </c>
      <c r="B1285" t="s">
        <v>92</v>
      </c>
      <c r="C1285">
        <v>50</v>
      </c>
      <c r="D1285" s="267" t="s">
        <v>190</v>
      </c>
      <c r="E1285" s="3" t="s">
        <v>1</v>
      </c>
      <c r="F1285" s="3" t="s">
        <v>1</v>
      </c>
      <c r="G1285" s="3" t="s">
        <v>136</v>
      </c>
      <c r="H1285">
        <v>5603.943103667687</v>
      </c>
      <c r="I1285">
        <v>14510.009857211848</v>
      </c>
      <c r="J1285">
        <v>2.5892500314136466</v>
      </c>
      <c r="K1285">
        <v>2299.5792799999999</v>
      </c>
      <c r="L1285">
        <v>10958.132250000001</v>
      </c>
      <c r="M1285">
        <v>4.7652769988430235</v>
      </c>
      <c r="N1285">
        <v>0.41035021902612889</v>
      </c>
      <c r="O1285">
        <v>0.75521190942220673</v>
      </c>
      <c r="P1285">
        <v>1.8404082035450768</v>
      </c>
      <c r="Q1285">
        <v>0.83974855998143338</v>
      </c>
      <c r="R1285">
        <v>0.79443968680588284</v>
      </c>
      <c r="S1285">
        <v>0.16025144001856667</v>
      </c>
      <c r="T1285">
        <v>0.20556031319411724</v>
      </c>
      <c r="U1285">
        <v>4.8370485927162858E-2</v>
      </c>
      <c r="V1285">
        <v>2.4814265181216242E-2</v>
      </c>
    </row>
    <row r="1286" spans="1:22" x14ac:dyDescent="0.25">
      <c r="A1286" t="str">
        <f t="shared" si="22"/>
        <v>ÍrországKözigazgatás és védelem</v>
      </c>
      <c r="B1286" t="s">
        <v>92</v>
      </c>
      <c r="C1286">
        <v>51</v>
      </c>
      <c r="D1286" s="267" t="s">
        <v>201</v>
      </c>
      <c r="E1286" s="3" t="s">
        <v>135</v>
      </c>
      <c r="F1286" s="3" t="s">
        <v>135</v>
      </c>
      <c r="G1286" s="3" t="s">
        <v>136</v>
      </c>
      <c r="H1286">
        <v>4898.4973266498409</v>
      </c>
      <c r="I1286">
        <v>16073.123049168162</v>
      </c>
      <c r="J1286">
        <v>3.2812354437193951</v>
      </c>
      <c r="K1286">
        <v>3545.7003999999997</v>
      </c>
      <c r="L1286">
        <v>8352.2795000000006</v>
      </c>
      <c r="M1286">
        <v>2.355607794725127</v>
      </c>
      <c r="N1286">
        <v>0.72383430337094001</v>
      </c>
      <c r="O1286">
        <v>0.51964260302432386</v>
      </c>
      <c r="P1286">
        <v>0.71790270315225035</v>
      </c>
      <c r="Q1286">
        <v>0.1268174996280384</v>
      </c>
      <c r="R1286">
        <v>0.1725659237648921</v>
      </c>
      <c r="S1286">
        <v>0.87318250037196166</v>
      </c>
      <c r="T1286">
        <v>0.82743407623510801</v>
      </c>
      <c r="U1286">
        <v>0.86093415651693506</v>
      </c>
      <c r="V1286">
        <v>0.81391120679722551</v>
      </c>
    </row>
    <row r="1287" spans="1:22" x14ac:dyDescent="0.25">
      <c r="A1287" t="str">
        <f t="shared" si="22"/>
        <v>ÍrországOktatás</v>
      </c>
      <c r="B1287" t="s">
        <v>92</v>
      </c>
      <c r="C1287">
        <v>52</v>
      </c>
      <c r="D1287" s="267" t="s">
        <v>144</v>
      </c>
      <c r="E1287" s="3" t="s">
        <v>135</v>
      </c>
      <c r="F1287" s="3" t="s">
        <v>135</v>
      </c>
      <c r="G1287" s="3" t="s">
        <v>136</v>
      </c>
      <c r="H1287">
        <v>4818.1441326904878</v>
      </c>
      <c r="I1287">
        <v>16282.096013624743</v>
      </c>
      <c r="J1287">
        <v>3.3793293777064113</v>
      </c>
      <c r="K1287">
        <v>3543.2990400000003</v>
      </c>
      <c r="L1287">
        <v>12613.70895</v>
      </c>
      <c r="M1287">
        <v>3.5598770545767988</v>
      </c>
      <c r="N1287">
        <v>0.73540743954901067</v>
      </c>
      <c r="O1287">
        <v>0.7746981064013464</v>
      </c>
      <c r="P1287">
        <v>1.0534270728569604</v>
      </c>
      <c r="Q1287">
        <v>0.13169947670857632</v>
      </c>
      <c r="R1287">
        <v>0.16712364685263087</v>
      </c>
      <c r="S1287">
        <v>0.8683005232914236</v>
      </c>
      <c r="T1287">
        <v>0.83287635314736919</v>
      </c>
      <c r="U1287">
        <v>0.85992409990367913</v>
      </c>
      <c r="V1287">
        <v>0.75495212521836541</v>
      </c>
    </row>
    <row r="1288" spans="1:22" x14ac:dyDescent="0.25">
      <c r="A1288" t="str">
        <f t="shared" si="22"/>
        <v>ÍrországEgészségügy</v>
      </c>
      <c r="B1288" t="s">
        <v>92</v>
      </c>
      <c r="C1288">
        <v>53</v>
      </c>
      <c r="D1288" s="267" t="s">
        <v>191</v>
      </c>
      <c r="E1288" s="3" t="s">
        <v>135</v>
      </c>
      <c r="F1288" s="3" t="s">
        <v>135</v>
      </c>
      <c r="G1288" s="3" t="s">
        <v>136</v>
      </c>
      <c r="H1288">
        <v>6445.5272818839521</v>
      </c>
      <c r="I1288">
        <v>20860.771259641144</v>
      </c>
      <c r="J1288">
        <v>3.2364724168142507</v>
      </c>
      <c r="K1288">
        <v>4740.00756</v>
      </c>
      <c r="L1288">
        <v>16097.700200000001</v>
      </c>
      <c r="M1288">
        <v>3.396133866081851</v>
      </c>
      <c r="N1288">
        <v>0.73539484866078342</v>
      </c>
      <c r="O1288">
        <v>0.77167330007322654</v>
      </c>
      <c r="P1288">
        <v>1.049331935732905</v>
      </c>
      <c r="Q1288">
        <v>9.0585408750344099E-2</v>
      </c>
      <c r="R1288">
        <v>0.16214782461510824</v>
      </c>
      <c r="S1288">
        <v>0.90941459124965596</v>
      </c>
      <c r="T1288">
        <v>0.83785217538489165</v>
      </c>
      <c r="U1288">
        <v>0.90919506412700857</v>
      </c>
      <c r="V1288">
        <v>0.66826546383869878</v>
      </c>
    </row>
    <row r="1289" spans="1:22" x14ac:dyDescent="0.25">
      <c r="A1289" t="str">
        <f t="shared" si="22"/>
        <v>ÍrországEgyéb szolgáltatás</v>
      </c>
      <c r="B1289" t="s">
        <v>92</v>
      </c>
      <c r="C1289">
        <v>54</v>
      </c>
      <c r="D1289" s="267" t="s">
        <v>192</v>
      </c>
      <c r="E1289" s="3" t="s">
        <v>2289</v>
      </c>
      <c r="F1289" s="3" t="s">
        <v>2289</v>
      </c>
      <c r="G1289" s="3" t="s">
        <v>136</v>
      </c>
      <c r="H1289">
        <v>3845.3162516012326</v>
      </c>
      <c r="I1289">
        <v>8012.9806068408834</v>
      </c>
      <c r="J1289">
        <v>2.0838287627198904</v>
      </c>
      <c r="K1289">
        <v>1818.1989600000002</v>
      </c>
      <c r="L1289">
        <v>5009.1092499999995</v>
      </c>
      <c r="M1289">
        <v>2.7549841135097775</v>
      </c>
      <c r="N1289">
        <v>0.47283470098015523</v>
      </c>
      <c r="O1289">
        <v>0.62512434458203936</v>
      </c>
      <c r="P1289">
        <v>1.3220779762699262</v>
      </c>
      <c r="Q1289">
        <v>0.48559529958008185</v>
      </c>
      <c r="R1289">
        <v>0.34533447463540617</v>
      </c>
      <c r="S1289">
        <v>0.51440470041991815</v>
      </c>
      <c r="T1289">
        <v>0.65466552536459377</v>
      </c>
      <c r="U1289">
        <v>0.47006561062013091</v>
      </c>
      <c r="V1289">
        <v>0.55569331484459095</v>
      </c>
    </row>
    <row r="1290" spans="1:22" x14ac:dyDescent="0.25">
      <c r="A1290" t="str">
        <f t="shared" si="22"/>
        <v>ÍrországHáztartási</v>
      </c>
      <c r="B1290" t="s">
        <v>92</v>
      </c>
      <c r="C1290">
        <v>55</v>
      </c>
      <c r="D1290" s="267" t="s">
        <v>193</v>
      </c>
      <c r="E1290" s="3" t="s">
        <v>135</v>
      </c>
      <c r="F1290" s="3" t="s">
        <v>135</v>
      </c>
      <c r="G1290" s="3" t="s">
        <v>136</v>
      </c>
      <c r="H1290">
        <v>242.98319999999998</v>
      </c>
      <c r="I1290">
        <v>160.6857</v>
      </c>
      <c r="J1290">
        <v>0.66130374445640694</v>
      </c>
      <c r="K1290">
        <v>241.98319999999998</v>
      </c>
      <c r="L1290">
        <v>159.6857</v>
      </c>
      <c r="M1290">
        <v>0.65990407598544032</v>
      </c>
      <c r="N1290">
        <v>0.9958844891334051</v>
      </c>
      <c r="O1290">
        <v>0.99377667085496713</v>
      </c>
      <c r="P1290">
        <v>0.99788347112397324</v>
      </c>
      <c r="Q1290">
        <v>6.0114031073786435E-3</v>
      </c>
      <c r="R1290">
        <v>1.18671142341241E-2</v>
      </c>
      <c r="S1290">
        <v>0.99398859689262131</v>
      </c>
      <c r="T1290">
        <v>0.98813288576587588</v>
      </c>
      <c r="U1290">
        <v>0.99395857999988479</v>
      </c>
      <c r="V1290">
        <v>0.98794793877252984</v>
      </c>
    </row>
    <row r="1291" spans="1:22" x14ac:dyDescent="0.25">
      <c r="A1291" t="str">
        <f t="shared" si="22"/>
        <v>ÍrországTerületen kívüli</v>
      </c>
      <c r="B1291" t="s">
        <v>92</v>
      </c>
      <c r="C1291">
        <v>56</v>
      </c>
      <c r="D1291" s="267" t="s">
        <v>194</v>
      </c>
      <c r="E1291" s="3">
        <v>0</v>
      </c>
      <c r="F1291" s="3">
        <v>0</v>
      </c>
      <c r="G1291" s="3" t="s">
        <v>136</v>
      </c>
      <c r="H1291">
        <v>2</v>
      </c>
      <c r="I1291">
        <v>2</v>
      </c>
      <c r="J1291">
        <v>1</v>
      </c>
      <c r="K1291">
        <v>1</v>
      </c>
      <c r="L1291">
        <v>1</v>
      </c>
      <c r="M1291">
        <v>1</v>
      </c>
      <c r="N1291">
        <v>0.5</v>
      </c>
      <c r="O1291">
        <v>0.5</v>
      </c>
      <c r="P1291">
        <v>1</v>
      </c>
      <c r="Q1291">
        <v>1</v>
      </c>
      <c r="R1291">
        <v>1</v>
      </c>
      <c r="S1291">
        <v>0</v>
      </c>
      <c r="T1291">
        <v>0</v>
      </c>
      <c r="U1291">
        <v>0</v>
      </c>
      <c r="V1291">
        <v>0</v>
      </c>
    </row>
    <row r="1292" spans="1:22" x14ac:dyDescent="0.25">
      <c r="A1292" t="str">
        <f>CONCATENATE(B1292,D1292)</f>
        <v>OlaszországNövényterm.</v>
      </c>
      <c r="B1292" t="s">
        <v>93</v>
      </c>
      <c r="C1292">
        <v>1</v>
      </c>
      <c r="D1292" s="267" t="s">
        <v>147</v>
      </c>
      <c r="E1292" s="3" t="s">
        <v>2289</v>
      </c>
      <c r="F1292" s="3" t="s">
        <v>1</v>
      </c>
      <c r="G1292" s="3" t="s">
        <v>0</v>
      </c>
      <c r="H1292">
        <v>43370.13148327377</v>
      </c>
      <c r="I1292">
        <v>71272.89723134524</v>
      </c>
      <c r="J1292">
        <v>1.6433636420685631</v>
      </c>
      <c r="K1292">
        <v>27314.084599999995</v>
      </c>
      <c r="L1292">
        <v>39176.027153856448</v>
      </c>
      <c r="M1292">
        <v>1.434279337110073</v>
      </c>
      <c r="N1292">
        <v>0.62979021888679332</v>
      </c>
      <c r="O1292">
        <v>0.54966233555364929</v>
      </c>
      <c r="P1292">
        <v>0.87277051797537164</v>
      </c>
      <c r="Q1292">
        <v>0.50277191832145107</v>
      </c>
      <c r="R1292">
        <v>0.66620902389968883</v>
      </c>
      <c r="S1292">
        <v>0.49722808167854887</v>
      </c>
      <c r="T1292">
        <v>0.33379097610031111</v>
      </c>
      <c r="U1292">
        <v>0.42662674792024485</v>
      </c>
      <c r="V1292">
        <v>0.24946430744070347</v>
      </c>
    </row>
    <row r="1293" spans="1:22" x14ac:dyDescent="0.25">
      <c r="A1293" t="str">
        <f t="shared" ref="A1293:A1347" si="23">CONCATENATE(B1293,D1293)</f>
        <v>OlaszországErdőgazd.</v>
      </c>
      <c r="B1293" t="s">
        <v>93</v>
      </c>
      <c r="C1293">
        <v>2</v>
      </c>
      <c r="D1293" s="267" t="s">
        <v>148</v>
      </c>
      <c r="E1293" s="3" t="s">
        <v>1</v>
      </c>
      <c r="F1293" s="3" t="s">
        <v>2289</v>
      </c>
      <c r="G1293" s="3" t="s">
        <v>0</v>
      </c>
      <c r="H1293">
        <v>799.65287685206818</v>
      </c>
      <c r="I1293">
        <v>1980.0064138253822</v>
      </c>
      <c r="J1293">
        <v>2.4760823991779044</v>
      </c>
      <c r="K1293">
        <v>691.31459999999993</v>
      </c>
      <c r="L1293">
        <v>1577.3663010329035</v>
      </c>
      <c r="M1293">
        <v>2.281691000064086</v>
      </c>
      <c r="N1293">
        <v>0.86451836792164727</v>
      </c>
      <c r="O1293">
        <v>0.79664706640289307</v>
      </c>
      <c r="P1293">
        <v>0.92149235454427558</v>
      </c>
      <c r="Q1293">
        <v>0.71903894721735218</v>
      </c>
      <c r="R1293">
        <v>0.47168852772950826</v>
      </c>
      <c r="S1293">
        <v>0.28096105278264777</v>
      </c>
      <c r="T1293">
        <v>0.52831147227049158</v>
      </c>
      <c r="U1293">
        <v>0.22579186352345768</v>
      </c>
      <c r="V1293">
        <v>0.48812977190054291</v>
      </c>
    </row>
    <row r="1294" spans="1:22" x14ac:dyDescent="0.25">
      <c r="A1294" t="str">
        <f t="shared" si="23"/>
        <v>OlaszországHalászat</v>
      </c>
      <c r="B1294" t="s">
        <v>93</v>
      </c>
      <c r="C1294">
        <v>3</v>
      </c>
      <c r="D1294" s="267" t="s">
        <v>149</v>
      </c>
      <c r="E1294" s="3" t="s">
        <v>135</v>
      </c>
      <c r="F1294" s="3" t="s">
        <v>2289</v>
      </c>
      <c r="G1294" s="3" t="s">
        <v>0</v>
      </c>
      <c r="H1294">
        <v>1802.5901139645566</v>
      </c>
      <c r="I1294">
        <v>2170.8245319716666</v>
      </c>
      <c r="J1294">
        <v>1.2042807264693289</v>
      </c>
      <c r="K1294">
        <v>1208.43824</v>
      </c>
      <c r="L1294">
        <v>1161.5866738476061</v>
      </c>
      <c r="M1294">
        <v>0.96122965609529709</v>
      </c>
      <c r="N1294">
        <v>0.67038991872766973</v>
      </c>
      <c r="O1294">
        <v>0.53509008063060115</v>
      </c>
      <c r="P1294">
        <v>0.7981773974855505</v>
      </c>
      <c r="Q1294">
        <v>0.14033086476186069</v>
      </c>
      <c r="R1294">
        <v>0.31576810025219221</v>
      </c>
      <c r="S1294">
        <v>0.85966913523813926</v>
      </c>
      <c r="T1294">
        <v>0.68423189974780774</v>
      </c>
      <c r="U1294">
        <v>0.78357335172443454</v>
      </c>
      <c r="V1294">
        <v>0.59636663203546603</v>
      </c>
    </row>
    <row r="1295" spans="1:22" x14ac:dyDescent="0.25">
      <c r="A1295" t="str">
        <f t="shared" si="23"/>
        <v>OlaszországBányászat</v>
      </c>
      <c r="B1295" t="s">
        <v>93</v>
      </c>
      <c r="C1295">
        <v>4</v>
      </c>
      <c r="D1295" s="267" t="s">
        <v>150</v>
      </c>
      <c r="E1295" s="3" t="s">
        <v>1</v>
      </c>
      <c r="F1295" s="3" t="s">
        <v>1</v>
      </c>
      <c r="G1295" s="3" t="s">
        <v>136</v>
      </c>
      <c r="H1295">
        <v>9098.9377257089163</v>
      </c>
      <c r="I1295">
        <v>13515.229004373294</v>
      </c>
      <c r="J1295">
        <v>1.4853633920568783</v>
      </c>
      <c r="K1295">
        <v>5649.9382799999994</v>
      </c>
      <c r="L1295">
        <v>8108.1011999999992</v>
      </c>
      <c r="M1295">
        <v>1.4350778359299174</v>
      </c>
      <c r="N1295">
        <v>0.6209448234859527</v>
      </c>
      <c r="O1295">
        <v>0.59992333073870652</v>
      </c>
      <c r="P1295">
        <v>0.96614595701235961</v>
      </c>
      <c r="Q1295">
        <v>0.96842690878205273</v>
      </c>
      <c r="R1295">
        <v>0.80871462085311452</v>
      </c>
      <c r="S1295">
        <v>3.1573091217947345E-2</v>
      </c>
      <c r="T1295">
        <v>0.19128537914688548</v>
      </c>
      <c r="U1295">
        <v>7.7658321635311056E-3</v>
      </c>
      <c r="V1295">
        <v>0.15818278631377936</v>
      </c>
    </row>
    <row r="1296" spans="1:22" x14ac:dyDescent="0.25">
      <c r="A1296" t="str">
        <f t="shared" si="23"/>
        <v>OlaszországÉlelmiszergy.</v>
      </c>
      <c r="B1296" t="s">
        <v>93</v>
      </c>
      <c r="C1296">
        <v>5</v>
      </c>
      <c r="D1296" s="267" t="s">
        <v>151</v>
      </c>
      <c r="E1296" s="3" t="s">
        <v>135</v>
      </c>
      <c r="F1296" s="3" t="s">
        <v>2289</v>
      </c>
      <c r="G1296" s="3" t="s">
        <v>0</v>
      </c>
      <c r="H1296">
        <v>93958.750251871112</v>
      </c>
      <c r="I1296">
        <v>168846.90779282336</v>
      </c>
      <c r="J1296">
        <v>1.7970322864044364</v>
      </c>
      <c r="K1296">
        <v>19891.573199999999</v>
      </c>
      <c r="L1296">
        <v>32837.730150000047</v>
      </c>
      <c r="M1296">
        <v>1.6508362521070001</v>
      </c>
      <c r="N1296">
        <v>0.21170538291194305</v>
      </c>
      <c r="O1296">
        <v>0.19448227142123461</v>
      </c>
      <c r="P1296">
        <v>0.91864584993631349</v>
      </c>
      <c r="Q1296">
        <v>0.28524125112584142</v>
      </c>
      <c r="R1296">
        <v>0.40809265926795008</v>
      </c>
      <c r="S1296">
        <v>0.71475874887415858</v>
      </c>
      <c r="T1296">
        <v>0.59190734073204998</v>
      </c>
      <c r="U1296">
        <v>0.60867615636324157</v>
      </c>
      <c r="V1296">
        <v>0.40717255294553573</v>
      </c>
    </row>
    <row r="1297" spans="1:22" x14ac:dyDescent="0.25">
      <c r="A1297" t="str">
        <f t="shared" si="23"/>
        <v>OlaszországTextilgy.</v>
      </c>
      <c r="B1297" t="s">
        <v>93</v>
      </c>
      <c r="C1297">
        <v>6</v>
      </c>
      <c r="D1297" s="267" t="s">
        <v>152</v>
      </c>
      <c r="E1297" s="3" t="s">
        <v>2289</v>
      </c>
      <c r="F1297" s="3" t="s">
        <v>2289</v>
      </c>
      <c r="G1297" s="3" t="s">
        <v>136</v>
      </c>
      <c r="H1297">
        <v>83153.463882850105</v>
      </c>
      <c r="I1297">
        <v>106328.76087468961</v>
      </c>
      <c r="J1297">
        <v>1.2787051303658232</v>
      </c>
      <c r="K1297">
        <v>24437.25532</v>
      </c>
      <c r="L1297">
        <v>30453.604050000002</v>
      </c>
      <c r="M1297">
        <v>1.2461957634446814</v>
      </c>
      <c r="N1297">
        <v>0.29388138724356899</v>
      </c>
      <c r="O1297">
        <v>0.28640984621169552</v>
      </c>
      <c r="P1297">
        <v>0.97457633808676336</v>
      </c>
      <c r="Q1297">
        <v>0.2843572518323369</v>
      </c>
      <c r="R1297">
        <v>0.34752473236343284</v>
      </c>
      <c r="S1297">
        <v>0.71564274816766316</v>
      </c>
      <c r="T1297">
        <v>0.65247526763656727</v>
      </c>
      <c r="U1297">
        <v>0.37475909993483653</v>
      </c>
      <c r="V1297">
        <v>0.23949299304065771</v>
      </c>
    </row>
    <row r="1298" spans="1:22" x14ac:dyDescent="0.25">
      <c r="A1298" t="str">
        <f t="shared" si="23"/>
        <v>OlaszországFafeldolg.</v>
      </c>
      <c r="B1298" t="s">
        <v>93</v>
      </c>
      <c r="C1298">
        <v>7</v>
      </c>
      <c r="D1298" s="267" t="s">
        <v>153</v>
      </c>
      <c r="E1298" s="3" t="s">
        <v>1</v>
      </c>
      <c r="F1298" s="3" t="s">
        <v>1</v>
      </c>
      <c r="G1298" s="3" t="s">
        <v>136</v>
      </c>
      <c r="H1298">
        <v>18307.875939273388</v>
      </c>
      <c r="I1298">
        <v>19083.295930819997</v>
      </c>
      <c r="J1298">
        <v>1.0423544486601641</v>
      </c>
      <c r="K1298">
        <v>5721.7019999999929</v>
      </c>
      <c r="L1298">
        <v>6234.2018568779258</v>
      </c>
      <c r="M1298">
        <v>1.0895712249393508</v>
      </c>
      <c r="N1298">
        <v>0.3125268064399544</v>
      </c>
      <c r="O1298">
        <v>0.32668370702198957</v>
      </c>
      <c r="P1298">
        <v>1.0452981961557115</v>
      </c>
      <c r="Q1298">
        <v>0.73524006626103677</v>
      </c>
      <c r="R1298">
        <v>0.72649729245624428</v>
      </c>
      <c r="S1298">
        <v>0.26475993373896328</v>
      </c>
      <c r="T1298">
        <v>0.27350270754375583</v>
      </c>
      <c r="U1298">
        <v>0.11531645642399684</v>
      </c>
      <c r="V1298">
        <v>0.10396420495434798</v>
      </c>
    </row>
    <row r="1299" spans="1:22" x14ac:dyDescent="0.25">
      <c r="A1299" t="str">
        <f t="shared" si="23"/>
        <v>OlaszországPapírgy.</v>
      </c>
      <c r="B1299" t="s">
        <v>93</v>
      </c>
      <c r="C1299">
        <v>8</v>
      </c>
      <c r="D1299" s="267" t="s">
        <v>154</v>
      </c>
      <c r="E1299" s="3" t="s">
        <v>1</v>
      </c>
      <c r="F1299" s="3" t="s">
        <v>1</v>
      </c>
      <c r="G1299" s="3" t="s">
        <v>136</v>
      </c>
      <c r="H1299">
        <v>17460.472630832064</v>
      </c>
      <c r="I1299">
        <v>28105.902491662269</v>
      </c>
      <c r="J1299">
        <v>1.6096873828049927</v>
      </c>
      <c r="K1299">
        <v>4396.7977999999994</v>
      </c>
      <c r="L1299">
        <v>6400.1475594648982</v>
      </c>
      <c r="M1299">
        <v>1.4556383646900704</v>
      </c>
      <c r="N1299">
        <v>0.25181436338876889</v>
      </c>
      <c r="O1299">
        <v>0.22771542601642228</v>
      </c>
      <c r="P1299">
        <v>0.90429879754261289</v>
      </c>
      <c r="Q1299">
        <v>0.67953751927040373</v>
      </c>
      <c r="R1299">
        <v>0.67961224585640712</v>
      </c>
      <c r="S1299">
        <v>0.32046248072959632</v>
      </c>
      <c r="T1299">
        <v>0.32038775414359283</v>
      </c>
      <c r="U1299">
        <v>0.180165110612445</v>
      </c>
      <c r="V1299">
        <v>0.10976949800061897</v>
      </c>
    </row>
    <row r="1300" spans="1:22" x14ac:dyDescent="0.25">
      <c r="A1300" t="str">
        <f t="shared" si="23"/>
        <v>OlaszországNyomdai tev.</v>
      </c>
      <c r="B1300" t="s">
        <v>93</v>
      </c>
      <c r="C1300">
        <v>9</v>
      </c>
      <c r="D1300" s="267" t="s">
        <v>155</v>
      </c>
      <c r="E1300" s="3" t="s">
        <v>1</v>
      </c>
      <c r="F1300" s="3" t="s">
        <v>1</v>
      </c>
      <c r="G1300" s="3" t="s">
        <v>136</v>
      </c>
      <c r="H1300">
        <v>13338.261364036269</v>
      </c>
      <c r="I1300">
        <v>15135.3310010844</v>
      </c>
      <c r="J1300">
        <v>1.1347304261028757</v>
      </c>
      <c r="K1300">
        <v>5147.130439999999</v>
      </c>
      <c r="L1300">
        <v>5823.3079152737218</v>
      </c>
      <c r="M1300">
        <v>1.1313697958806195</v>
      </c>
      <c r="N1300">
        <v>0.38589215637040375</v>
      </c>
      <c r="O1300">
        <v>0.38474929387778173</v>
      </c>
      <c r="P1300">
        <v>0.99703838890281815</v>
      </c>
      <c r="Q1300">
        <v>0.91969738183455985</v>
      </c>
      <c r="R1300">
        <v>0.88747135505213737</v>
      </c>
      <c r="S1300">
        <v>8.0302618165440057E-2</v>
      </c>
      <c r="T1300">
        <v>0.11252864494786266</v>
      </c>
      <c r="U1300">
        <v>5.34614146007234E-2</v>
      </c>
      <c r="V1300">
        <v>5.2389274822537663E-2</v>
      </c>
    </row>
    <row r="1301" spans="1:22" x14ac:dyDescent="0.25">
      <c r="A1301" t="str">
        <f t="shared" si="23"/>
        <v>OlaszországKokszgy.</v>
      </c>
      <c r="B1301" t="s">
        <v>93</v>
      </c>
      <c r="C1301">
        <v>10</v>
      </c>
      <c r="D1301" s="267" t="s">
        <v>156</v>
      </c>
      <c r="E1301" s="3" t="s">
        <v>2289</v>
      </c>
      <c r="F1301" s="3" t="s">
        <v>2289</v>
      </c>
      <c r="G1301" s="3" t="s">
        <v>136</v>
      </c>
      <c r="H1301">
        <v>31844.340791580435</v>
      </c>
      <c r="I1301">
        <v>70106.136349215551</v>
      </c>
      <c r="J1301">
        <v>2.2015257532902499</v>
      </c>
      <c r="K1301">
        <v>2858.5420000000031</v>
      </c>
      <c r="L1301">
        <v>1183.2949500000443</v>
      </c>
      <c r="M1301">
        <v>0.41395052092991569</v>
      </c>
      <c r="N1301">
        <v>8.9766091209392995E-2</v>
      </c>
      <c r="O1301">
        <v>1.6878621638850087E-2</v>
      </c>
      <c r="P1301">
        <v>0.18802892508127761</v>
      </c>
      <c r="Q1301">
        <v>0.48799262081548095</v>
      </c>
      <c r="R1301">
        <v>0.5923587478099771</v>
      </c>
      <c r="S1301">
        <v>0.51200737918451922</v>
      </c>
      <c r="T1301">
        <v>0.4076412521900229</v>
      </c>
      <c r="U1301">
        <v>0.39206099890612783</v>
      </c>
      <c r="V1301">
        <v>0.25377105987061715</v>
      </c>
    </row>
    <row r="1302" spans="1:22" x14ac:dyDescent="0.25">
      <c r="A1302" t="str">
        <f t="shared" si="23"/>
        <v>OlaszországVegyi a. gy.</v>
      </c>
      <c r="B1302" t="s">
        <v>93</v>
      </c>
      <c r="C1302">
        <v>11</v>
      </c>
      <c r="D1302" s="267" t="s">
        <v>157</v>
      </c>
      <c r="E1302" s="3" t="s">
        <v>1</v>
      </c>
      <c r="F1302" s="3" t="s">
        <v>1</v>
      </c>
      <c r="G1302" s="3" t="s">
        <v>136</v>
      </c>
      <c r="H1302">
        <v>40850.273374762211</v>
      </c>
      <c r="I1302">
        <v>66903.391523314218</v>
      </c>
      <c r="J1302">
        <v>1.6377709620089822</v>
      </c>
      <c r="K1302">
        <v>9347.8479599999919</v>
      </c>
      <c r="L1302">
        <v>12922.053800000003</v>
      </c>
      <c r="M1302">
        <v>1.3823560091364617</v>
      </c>
      <c r="N1302">
        <v>0.22883195601269107</v>
      </c>
      <c r="O1302">
        <v>0.19314497375662906</v>
      </c>
      <c r="P1302">
        <v>0.84404720879944406</v>
      </c>
      <c r="Q1302">
        <v>0.62565553746493852</v>
      </c>
      <c r="R1302">
        <v>0.62724075694610704</v>
      </c>
      <c r="S1302">
        <v>0.3743444625350616</v>
      </c>
      <c r="T1302">
        <v>0.37275924305389302</v>
      </c>
      <c r="U1302">
        <v>0.16056174670375747</v>
      </c>
      <c r="V1302">
        <v>7.4387457053912684E-2</v>
      </c>
    </row>
    <row r="1303" spans="1:22" x14ac:dyDescent="0.25">
      <c r="A1303" t="str">
        <f t="shared" si="23"/>
        <v>OlaszországGyógyszergy.</v>
      </c>
      <c r="B1303" t="s">
        <v>93</v>
      </c>
      <c r="C1303">
        <v>12</v>
      </c>
      <c r="D1303" s="267" t="s">
        <v>158</v>
      </c>
      <c r="E1303" s="3" t="s">
        <v>2289</v>
      </c>
      <c r="F1303" s="3" t="s">
        <v>2289</v>
      </c>
      <c r="G1303" s="3" t="s">
        <v>136</v>
      </c>
      <c r="H1303">
        <v>14716.919405768887</v>
      </c>
      <c r="I1303">
        <v>32395.472741009038</v>
      </c>
      <c r="J1303">
        <v>2.2012400725868169</v>
      </c>
      <c r="K1303">
        <v>6660.0795999999946</v>
      </c>
      <c r="L1303">
        <v>11332.636400000007</v>
      </c>
      <c r="M1303">
        <v>1.7015767198938607</v>
      </c>
      <c r="N1303">
        <v>0.45254576833445925</v>
      </c>
      <c r="O1303">
        <v>0.3498216090439748</v>
      </c>
      <c r="P1303">
        <v>0.7730082425285989</v>
      </c>
      <c r="Q1303">
        <v>0.36316490991154127</v>
      </c>
      <c r="R1303">
        <v>0.34384678409989927</v>
      </c>
      <c r="S1303">
        <v>0.63683509008845873</v>
      </c>
      <c r="T1303">
        <v>0.65615321590010067</v>
      </c>
      <c r="U1303">
        <v>0.33874433682135541</v>
      </c>
      <c r="V1303">
        <v>0.16981955215404201</v>
      </c>
    </row>
    <row r="1304" spans="1:22" x14ac:dyDescent="0.25">
      <c r="A1304" t="str">
        <f t="shared" si="23"/>
        <v>OlaszországGumigy.</v>
      </c>
      <c r="B1304" t="s">
        <v>93</v>
      </c>
      <c r="C1304">
        <v>13</v>
      </c>
      <c r="D1304" s="267" t="s">
        <v>159</v>
      </c>
      <c r="E1304" s="3" t="s">
        <v>1</v>
      </c>
      <c r="F1304" s="3" t="s">
        <v>1</v>
      </c>
      <c r="G1304" s="3" t="s">
        <v>136</v>
      </c>
      <c r="H1304">
        <v>33444.664093325562</v>
      </c>
      <c r="I1304">
        <v>52770.891641713475</v>
      </c>
      <c r="J1304">
        <v>1.5778568292526156</v>
      </c>
      <c r="K1304">
        <v>9606.4559600000084</v>
      </c>
      <c r="L1304">
        <v>14671.05364768785</v>
      </c>
      <c r="M1304">
        <v>1.5272077141430873</v>
      </c>
      <c r="N1304">
        <v>0.28723433828468725</v>
      </c>
      <c r="O1304">
        <v>0.27801413224731103</v>
      </c>
      <c r="P1304">
        <v>0.96790005647501043</v>
      </c>
      <c r="Q1304">
        <v>0.60754048489186241</v>
      </c>
      <c r="R1304">
        <v>0.61544155542832968</v>
      </c>
      <c r="S1304">
        <v>0.3924595151081377</v>
      </c>
      <c r="T1304">
        <v>0.38455844457167027</v>
      </c>
      <c r="U1304">
        <v>0.1620611254271383</v>
      </c>
      <c r="V1304">
        <v>0.10072229612178163</v>
      </c>
    </row>
    <row r="1305" spans="1:22" x14ac:dyDescent="0.25">
      <c r="A1305" t="str">
        <f t="shared" si="23"/>
        <v>OlaszországNemfémgy.</v>
      </c>
      <c r="B1305" t="s">
        <v>93</v>
      </c>
      <c r="C1305">
        <v>14</v>
      </c>
      <c r="D1305" s="267" t="s">
        <v>160</v>
      </c>
      <c r="E1305" s="3" t="s">
        <v>1</v>
      </c>
      <c r="F1305" s="3" t="s">
        <v>1</v>
      </c>
      <c r="G1305" s="3" t="s">
        <v>136</v>
      </c>
      <c r="H1305">
        <v>32579.896924313427</v>
      </c>
      <c r="I1305">
        <v>40601.396283272268</v>
      </c>
      <c r="J1305">
        <v>1.246210090154479</v>
      </c>
      <c r="K1305">
        <v>10949.185640000007</v>
      </c>
      <c r="L1305">
        <v>12667.726978582536</v>
      </c>
      <c r="M1305">
        <v>1.1569560874284828</v>
      </c>
      <c r="N1305">
        <v>0.33607183182427286</v>
      </c>
      <c r="O1305">
        <v>0.31200224963203116</v>
      </c>
      <c r="P1305">
        <v>0.92837965008377332</v>
      </c>
      <c r="Q1305">
        <v>0.72781227364389134</v>
      </c>
      <c r="R1305">
        <v>0.61938168075593736</v>
      </c>
      <c r="S1305">
        <v>0.27218772635610861</v>
      </c>
      <c r="T1305">
        <v>0.38061831924406253</v>
      </c>
      <c r="U1305">
        <v>6.7644899610457429E-2</v>
      </c>
      <c r="V1305">
        <v>0.10694931375119976</v>
      </c>
    </row>
    <row r="1306" spans="1:22" x14ac:dyDescent="0.25">
      <c r="A1306" t="str">
        <f t="shared" si="23"/>
        <v>OlaszországFémalapa. Gy.</v>
      </c>
      <c r="B1306" t="s">
        <v>93</v>
      </c>
      <c r="C1306">
        <v>15</v>
      </c>
      <c r="D1306" s="267" t="s">
        <v>161</v>
      </c>
      <c r="E1306" s="3" t="s">
        <v>1</v>
      </c>
      <c r="F1306" s="3" t="s">
        <v>1</v>
      </c>
      <c r="G1306" s="3" t="s">
        <v>136</v>
      </c>
      <c r="H1306">
        <v>34600.087250806966</v>
      </c>
      <c r="I1306">
        <v>73085.579380173484</v>
      </c>
      <c r="J1306">
        <v>2.1122946555133018</v>
      </c>
      <c r="K1306">
        <v>7422.2343200000005</v>
      </c>
      <c r="L1306">
        <v>9437.3711363341808</v>
      </c>
      <c r="M1306">
        <v>1.2715000267377952</v>
      </c>
      <c r="N1306">
        <v>0.21451490183241934</v>
      </c>
      <c r="O1306">
        <v>0.12912767766734476</v>
      </c>
      <c r="P1306">
        <v>0.60195201622039418</v>
      </c>
      <c r="Q1306">
        <v>0.81287251947916961</v>
      </c>
      <c r="R1306">
        <v>0.69095603768642244</v>
      </c>
      <c r="S1306">
        <v>0.18712748052083034</v>
      </c>
      <c r="T1306">
        <v>0.30904396231357756</v>
      </c>
      <c r="U1306">
        <v>1.8646973706011736E-2</v>
      </c>
      <c r="V1306">
        <v>2.0068636080642653E-2</v>
      </c>
    </row>
    <row r="1307" spans="1:22" x14ac:dyDescent="0.25">
      <c r="A1307" t="str">
        <f t="shared" si="23"/>
        <v>OlaszországFémfeldolg.</v>
      </c>
      <c r="B1307" t="s">
        <v>93</v>
      </c>
      <c r="C1307">
        <v>16</v>
      </c>
      <c r="D1307" s="267" t="s">
        <v>162</v>
      </c>
      <c r="E1307" s="3" t="s">
        <v>1</v>
      </c>
      <c r="F1307" s="3" t="s">
        <v>1</v>
      </c>
      <c r="G1307" s="3" t="s">
        <v>136</v>
      </c>
      <c r="H1307">
        <v>62769.054382819093</v>
      </c>
      <c r="I1307">
        <v>105231.10453138009</v>
      </c>
      <c r="J1307">
        <v>1.6764806410749999</v>
      </c>
      <c r="K1307">
        <v>21236.334800000004</v>
      </c>
      <c r="L1307">
        <v>36664.040837823646</v>
      </c>
      <c r="M1307">
        <v>1.7264768700964179</v>
      </c>
      <c r="N1307">
        <v>0.33832491199377912</v>
      </c>
      <c r="O1307">
        <v>0.34841448259141261</v>
      </c>
      <c r="P1307">
        <v>1.0298221332215081</v>
      </c>
      <c r="Q1307">
        <v>0.68227409358561497</v>
      </c>
      <c r="R1307">
        <v>0.6459818925652846</v>
      </c>
      <c r="S1307">
        <v>0.31772590641438508</v>
      </c>
      <c r="T1307">
        <v>0.35401810743471518</v>
      </c>
      <c r="U1307">
        <v>4.9941740668501211E-2</v>
      </c>
      <c r="V1307">
        <v>3.6496821531474898E-2</v>
      </c>
    </row>
    <row r="1308" spans="1:22" x14ac:dyDescent="0.25">
      <c r="A1308" t="str">
        <f t="shared" si="23"/>
        <v>OlaszországSzámítógép gy.</v>
      </c>
      <c r="B1308" t="s">
        <v>93</v>
      </c>
      <c r="C1308">
        <v>17</v>
      </c>
      <c r="D1308" s="267" t="s">
        <v>163</v>
      </c>
      <c r="E1308" s="3" t="s">
        <v>2289</v>
      </c>
      <c r="F1308" s="3" t="s">
        <v>2289</v>
      </c>
      <c r="G1308" s="3" t="s">
        <v>136</v>
      </c>
      <c r="H1308">
        <v>21639.116698047423</v>
      </c>
      <c r="I1308">
        <v>28774.379764897953</v>
      </c>
      <c r="J1308">
        <v>1.3297391093368598</v>
      </c>
      <c r="K1308">
        <v>6647.9804400000012</v>
      </c>
      <c r="L1308">
        <v>10474.82395</v>
      </c>
      <c r="M1308">
        <v>1.5756400074486379</v>
      </c>
      <c r="N1308">
        <v>0.30722050870957562</v>
      </c>
      <c r="O1308">
        <v>0.36403300559681578</v>
      </c>
      <c r="P1308">
        <v>1.1849241677447604</v>
      </c>
      <c r="Q1308">
        <v>0.32629151176162285</v>
      </c>
      <c r="R1308">
        <v>0.39556272695971512</v>
      </c>
      <c r="S1308">
        <v>0.67370848823837703</v>
      </c>
      <c r="T1308">
        <v>0.60443727304028483</v>
      </c>
      <c r="U1308">
        <v>0.20109824818961722</v>
      </c>
      <c r="V1308">
        <v>0.15469427086312385</v>
      </c>
    </row>
    <row r="1309" spans="1:22" x14ac:dyDescent="0.25">
      <c r="A1309" t="str">
        <f t="shared" si="23"/>
        <v>OlaszországVillamos b. gy.</v>
      </c>
      <c r="B1309" t="s">
        <v>93</v>
      </c>
      <c r="C1309">
        <v>18</v>
      </c>
      <c r="D1309" s="267" t="s">
        <v>164</v>
      </c>
      <c r="E1309" s="3" t="s">
        <v>2289</v>
      </c>
      <c r="F1309" s="3" t="s">
        <v>2289</v>
      </c>
      <c r="G1309" s="3" t="s">
        <v>136</v>
      </c>
      <c r="H1309">
        <v>32156.057470159612</v>
      </c>
      <c r="I1309">
        <v>46823.248994061403</v>
      </c>
      <c r="J1309">
        <v>1.4561253050848273</v>
      </c>
      <c r="K1309">
        <v>8533.8792799999992</v>
      </c>
      <c r="L1309">
        <v>13604.50425</v>
      </c>
      <c r="M1309">
        <v>1.5941758494151093</v>
      </c>
      <c r="N1309">
        <v>0.2653894771745362</v>
      </c>
      <c r="O1309">
        <v>0.29055019765342344</v>
      </c>
      <c r="P1309">
        <v>1.0948067751093991</v>
      </c>
      <c r="Q1309">
        <v>0.42050355972447284</v>
      </c>
      <c r="R1309">
        <v>0.43019423875989876</v>
      </c>
      <c r="S1309">
        <v>0.57949644027552716</v>
      </c>
      <c r="T1309">
        <v>0.56980576124010129</v>
      </c>
      <c r="U1309">
        <v>0.17470383100577264</v>
      </c>
      <c r="V1309">
        <v>8.4996058085479831E-2</v>
      </c>
    </row>
    <row r="1310" spans="1:22" x14ac:dyDescent="0.25">
      <c r="A1310" t="str">
        <f t="shared" si="23"/>
        <v>OlaszországEgyéb gépgy.</v>
      </c>
      <c r="B1310" t="s">
        <v>93</v>
      </c>
      <c r="C1310">
        <v>19</v>
      </c>
      <c r="D1310" s="267" t="s">
        <v>165</v>
      </c>
      <c r="E1310" s="3" t="s">
        <v>2289</v>
      </c>
      <c r="F1310" s="3" t="s">
        <v>2289</v>
      </c>
      <c r="G1310" s="3" t="s">
        <v>136</v>
      </c>
      <c r="H1310">
        <v>82037.475461535389</v>
      </c>
      <c r="I1310">
        <v>145719.84325104678</v>
      </c>
      <c r="J1310">
        <v>1.7762594769188127</v>
      </c>
      <c r="K1310">
        <v>23620.700560000005</v>
      </c>
      <c r="L1310">
        <v>44252.202149999874</v>
      </c>
      <c r="M1310">
        <v>1.8734500290367284</v>
      </c>
      <c r="N1310">
        <v>0.28792573670888932</v>
      </c>
      <c r="O1310">
        <v>0.30368000103981713</v>
      </c>
      <c r="P1310">
        <v>1.0547164158057059</v>
      </c>
      <c r="Q1310">
        <v>0.32947342096238258</v>
      </c>
      <c r="R1310">
        <v>0.29341561759488366</v>
      </c>
      <c r="S1310">
        <v>0.67052657903761748</v>
      </c>
      <c r="T1310">
        <v>0.70658438240511634</v>
      </c>
      <c r="U1310">
        <v>3.1353021592113395E-2</v>
      </c>
      <c r="V1310">
        <v>2.2052866975633263E-2</v>
      </c>
    </row>
    <row r="1311" spans="1:22" x14ac:dyDescent="0.25">
      <c r="A1311" t="str">
        <f t="shared" si="23"/>
        <v>OlaszországKözúti jármű gy.</v>
      </c>
      <c r="B1311" t="s">
        <v>93</v>
      </c>
      <c r="C1311">
        <v>20</v>
      </c>
      <c r="D1311" s="267" t="s">
        <v>166</v>
      </c>
      <c r="E1311" s="3" t="s">
        <v>2289</v>
      </c>
      <c r="F1311" s="3" t="s">
        <v>2289</v>
      </c>
      <c r="G1311" s="3" t="s">
        <v>136</v>
      </c>
      <c r="H1311">
        <v>43528.43597198456</v>
      </c>
      <c r="I1311">
        <v>62973.465711455021</v>
      </c>
      <c r="J1311">
        <v>1.4467201567266401</v>
      </c>
      <c r="K1311">
        <v>10790.511159999984</v>
      </c>
      <c r="L1311">
        <v>13787.490356947066</v>
      </c>
      <c r="M1311">
        <v>1.2777420969691196</v>
      </c>
      <c r="N1311">
        <v>0.24789567828591155</v>
      </c>
      <c r="O1311">
        <v>0.21894126678880069</v>
      </c>
      <c r="P1311">
        <v>0.8831992082422826</v>
      </c>
      <c r="Q1311">
        <v>0.24131493681946825</v>
      </c>
      <c r="R1311">
        <v>0.2940460812319714</v>
      </c>
      <c r="S1311">
        <v>0.75868506318053175</v>
      </c>
      <c r="T1311">
        <v>0.70595391876802849</v>
      </c>
      <c r="U1311">
        <v>0.2914972296616149</v>
      </c>
      <c r="V1311">
        <v>0.23010913522538959</v>
      </c>
    </row>
    <row r="1312" spans="1:22" x14ac:dyDescent="0.25">
      <c r="A1312" t="str">
        <f t="shared" si="23"/>
        <v>OlaszországEgyéb jármű gy.</v>
      </c>
      <c r="B1312" t="s">
        <v>93</v>
      </c>
      <c r="C1312">
        <v>21</v>
      </c>
      <c r="D1312" s="267" t="s">
        <v>167</v>
      </c>
      <c r="E1312" s="3" t="s">
        <v>2289</v>
      </c>
      <c r="F1312" s="3" t="s">
        <v>2289</v>
      </c>
      <c r="G1312" s="3" t="s">
        <v>136</v>
      </c>
      <c r="H1312">
        <v>17040.419720877118</v>
      </c>
      <c r="I1312">
        <v>29218.591189475923</v>
      </c>
      <c r="J1312">
        <v>1.7146638209667266</v>
      </c>
      <c r="K1312">
        <v>6173.8041999999978</v>
      </c>
      <c r="L1312">
        <v>7537.5418275608981</v>
      </c>
      <c r="M1312">
        <v>1.2208909747349779</v>
      </c>
      <c r="N1312">
        <v>0.36230352896977908</v>
      </c>
      <c r="O1312">
        <v>0.25797074809944298</v>
      </c>
      <c r="P1312">
        <v>0.71202935514592014</v>
      </c>
      <c r="Q1312">
        <v>0.27518794705397631</v>
      </c>
      <c r="R1312">
        <v>0.27695355296096702</v>
      </c>
      <c r="S1312">
        <v>0.72481205294602369</v>
      </c>
      <c r="T1312">
        <v>0.72304644703903298</v>
      </c>
      <c r="U1312">
        <v>0.17828318136349894</v>
      </c>
      <c r="V1312">
        <v>8.2093371843032281E-2</v>
      </c>
    </row>
    <row r="1313" spans="1:22" x14ac:dyDescent="0.25">
      <c r="A1313" t="str">
        <f t="shared" si="23"/>
        <v>OlaszországBútorgy.</v>
      </c>
      <c r="B1313" t="s">
        <v>93</v>
      </c>
      <c r="C1313">
        <v>22</v>
      </c>
      <c r="D1313" s="267" t="s">
        <v>168</v>
      </c>
      <c r="E1313" s="3" t="s">
        <v>2289</v>
      </c>
      <c r="F1313" s="3" t="s">
        <v>2289</v>
      </c>
      <c r="G1313" s="3" t="s">
        <v>136</v>
      </c>
      <c r="H1313">
        <v>35527.659261307512</v>
      </c>
      <c r="I1313">
        <v>49136.936635581413</v>
      </c>
      <c r="J1313">
        <v>1.3830614697742134</v>
      </c>
      <c r="K1313">
        <v>11063.71204</v>
      </c>
      <c r="L1313">
        <v>15529.583766748843</v>
      </c>
      <c r="M1313">
        <v>1.4036503942440681</v>
      </c>
      <c r="N1313">
        <v>0.31141122916727798</v>
      </c>
      <c r="O1313">
        <v>0.31604704790455829</v>
      </c>
      <c r="P1313">
        <v>1.0148864854670674</v>
      </c>
      <c r="Q1313">
        <v>0.22612610826816351</v>
      </c>
      <c r="R1313">
        <v>0.32263112584574755</v>
      </c>
      <c r="S1313">
        <v>0.77387389173183663</v>
      </c>
      <c r="T1313">
        <v>0.6773688741542524</v>
      </c>
      <c r="U1313">
        <v>0.28314641317626466</v>
      </c>
      <c r="V1313">
        <v>0.17724577544441572</v>
      </c>
    </row>
    <row r="1314" spans="1:22" x14ac:dyDescent="0.25">
      <c r="A1314" t="str">
        <f t="shared" si="23"/>
        <v>OlaszországGépjavítás</v>
      </c>
      <c r="B1314" t="s">
        <v>93</v>
      </c>
      <c r="C1314">
        <v>23</v>
      </c>
      <c r="D1314" s="267" t="s">
        <v>169</v>
      </c>
      <c r="E1314" s="3" t="s">
        <v>2289</v>
      </c>
      <c r="F1314" s="3" t="s">
        <v>2289</v>
      </c>
      <c r="G1314" s="3" t="s">
        <v>136</v>
      </c>
      <c r="H1314">
        <v>14224.363387808186</v>
      </c>
      <c r="I1314">
        <v>25112.355859877556</v>
      </c>
      <c r="J1314">
        <v>1.7654467321470115</v>
      </c>
      <c r="K1314">
        <v>5926.5564800000002</v>
      </c>
      <c r="L1314">
        <v>11192.654066698447</v>
      </c>
      <c r="M1314">
        <v>1.8885594197017501</v>
      </c>
      <c r="N1314">
        <v>0.41664827580823044</v>
      </c>
      <c r="O1314">
        <v>0.44570306860700171</v>
      </c>
      <c r="P1314">
        <v>1.0697345806661738</v>
      </c>
      <c r="Q1314">
        <v>0.44226704015542379</v>
      </c>
      <c r="R1314">
        <v>0.44793428048056977</v>
      </c>
      <c r="S1314">
        <v>0.55773295984457627</v>
      </c>
      <c r="T1314">
        <v>0.55206571951943018</v>
      </c>
      <c r="U1314">
        <v>1.6104260443442462E-2</v>
      </c>
      <c r="V1314">
        <v>2.6708851096737627E-2</v>
      </c>
    </row>
    <row r="1315" spans="1:22" x14ac:dyDescent="0.25">
      <c r="A1315" t="str">
        <f t="shared" si="23"/>
        <v>OlaszországVillamosene., gáz, gőzellátás</v>
      </c>
      <c r="B1315" t="s">
        <v>93</v>
      </c>
      <c r="C1315">
        <v>24</v>
      </c>
      <c r="D1315" s="267" t="s">
        <v>170</v>
      </c>
      <c r="E1315" s="3" t="s">
        <v>1</v>
      </c>
      <c r="F1315" s="3" t="s">
        <v>1</v>
      </c>
      <c r="G1315" s="3" t="s">
        <v>136</v>
      </c>
      <c r="H1315">
        <v>43949.598340216507</v>
      </c>
      <c r="I1315">
        <v>111934.0963286605</v>
      </c>
      <c r="J1315">
        <v>2.5468741593989521</v>
      </c>
      <c r="K1315">
        <v>15923.879959999997</v>
      </c>
      <c r="L1315">
        <v>32830.556249999987</v>
      </c>
      <c r="M1315">
        <v>2.0617183960484962</v>
      </c>
      <c r="N1315">
        <v>0.36232139908838928</v>
      </c>
      <c r="O1315">
        <v>0.29330255325958077</v>
      </c>
      <c r="P1315">
        <v>0.80950933065929354</v>
      </c>
      <c r="Q1315">
        <v>0.66720050887968907</v>
      </c>
      <c r="R1315">
        <v>0.77493300133350285</v>
      </c>
      <c r="S1315">
        <v>0.33279949112031088</v>
      </c>
      <c r="T1315">
        <v>0.22506699866649713</v>
      </c>
      <c r="U1315">
        <v>0.31681440401196687</v>
      </c>
      <c r="V1315">
        <v>0.19740770334222574</v>
      </c>
    </row>
    <row r="1316" spans="1:22" x14ac:dyDescent="0.25">
      <c r="A1316" t="str">
        <f t="shared" si="23"/>
        <v>OlaszországVízellátás</v>
      </c>
      <c r="B1316" t="s">
        <v>93</v>
      </c>
      <c r="C1316">
        <v>25</v>
      </c>
      <c r="D1316" s="267" t="s">
        <v>171</v>
      </c>
      <c r="E1316" s="3" t="s">
        <v>2289</v>
      </c>
      <c r="F1316" s="3" t="s">
        <v>2289</v>
      </c>
      <c r="G1316" s="3" t="s">
        <v>136</v>
      </c>
      <c r="H1316">
        <v>4498.6709046450987</v>
      </c>
      <c r="I1316">
        <v>11766.861710836141</v>
      </c>
      <c r="J1316">
        <v>2.6156306963210576</v>
      </c>
      <c r="K1316">
        <v>1680.3978400000003</v>
      </c>
      <c r="L1316">
        <v>5099.4024202096462</v>
      </c>
      <c r="M1316">
        <v>3.0346399518161991</v>
      </c>
      <c r="N1316">
        <v>0.37353206660769672</v>
      </c>
      <c r="O1316">
        <v>0.433369792687679</v>
      </c>
      <c r="P1316">
        <v>1.160194348569348</v>
      </c>
      <c r="Q1316">
        <v>0.38448642252717963</v>
      </c>
      <c r="R1316">
        <v>0.44933148619856628</v>
      </c>
      <c r="S1316">
        <v>0.61551357747282054</v>
      </c>
      <c r="T1316">
        <v>0.55066851380143378</v>
      </c>
      <c r="U1316">
        <v>0.59093877182299548</v>
      </c>
      <c r="V1316">
        <v>0.51681878460616115</v>
      </c>
    </row>
    <row r="1317" spans="1:22" x14ac:dyDescent="0.25">
      <c r="A1317" t="str">
        <f t="shared" si="23"/>
        <v>OlaszországSzennyvíz k.</v>
      </c>
      <c r="B1317" t="s">
        <v>93</v>
      </c>
      <c r="C1317">
        <v>26</v>
      </c>
      <c r="D1317" s="267" t="s">
        <v>172</v>
      </c>
      <c r="E1317" s="3" t="s">
        <v>1</v>
      </c>
      <c r="F1317" s="3" t="s">
        <v>1</v>
      </c>
      <c r="G1317" s="3" t="s">
        <v>136</v>
      </c>
      <c r="H1317">
        <v>20946.324380186525</v>
      </c>
      <c r="I1317">
        <v>51537.757076128539</v>
      </c>
      <c r="J1317">
        <v>2.4604678195893386</v>
      </c>
      <c r="K1317">
        <v>5220.0948399999979</v>
      </c>
      <c r="L1317">
        <v>14189.487629790361</v>
      </c>
      <c r="M1317">
        <v>2.7182432627584916</v>
      </c>
      <c r="N1317">
        <v>0.24921292849535798</v>
      </c>
      <c r="O1317">
        <v>0.27532217998603403</v>
      </c>
      <c r="P1317">
        <v>1.1047668419464136</v>
      </c>
      <c r="Q1317">
        <v>0.6543365177012318</v>
      </c>
      <c r="R1317">
        <v>0.74992577464272359</v>
      </c>
      <c r="S1317">
        <v>0.34566348229876825</v>
      </c>
      <c r="T1317">
        <v>0.25007422535727636</v>
      </c>
      <c r="U1317">
        <v>0.24709588851029171</v>
      </c>
      <c r="V1317">
        <v>0.20698241304594206</v>
      </c>
    </row>
    <row r="1318" spans="1:22" x14ac:dyDescent="0.25">
      <c r="A1318" t="str">
        <f t="shared" si="23"/>
        <v>OlaszországÉpítőipar</v>
      </c>
      <c r="B1318" t="s">
        <v>93</v>
      </c>
      <c r="C1318">
        <v>27</v>
      </c>
      <c r="D1318" s="267" t="s">
        <v>139</v>
      </c>
      <c r="E1318" s="3" t="s">
        <v>2289</v>
      </c>
      <c r="F1318" s="3" t="s">
        <v>2289</v>
      </c>
      <c r="G1318" s="3" t="s">
        <v>136</v>
      </c>
      <c r="H1318">
        <v>169729.70026486804</v>
      </c>
      <c r="I1318">
        <v>271204.372225606</v>
      </c>
      <c r="J1318">
        <v>1.5978604322188976</v>
      </c>
      <c r="K1318">
        <v>49448.158599999959</v>
      </c>
      <c r="L1318">
        <v>94823.281700000094</v>
      </c>
      <c r="M1318">
        <v>1.9176301885587337</v>
      </c>
      <c r="N1318">
        <v>0.29133474296386958</v>
      </c>
      <c r="O1318">
        <v>0.34963773231915202</v>
      </c>
      <c r="P1318">
        <v>1.2001237091125552</v>
      </c>
      <c r="Q1318">
        <v>0.33826166618466458</v>
      </c>
      <c r="R1318">
        <v>0.3576938184270575</v>
      </c>
      <c r="S1318">
        <v>0.66173833381533542</v>
      </c>
      <c r="T1318">
        <v>0.64230618157294272</v>
      </c>
      <c r="U1318">
        <v>4.5908390578941256E-2</v>
      </c>
      <c r="V1318">
        <v>5.7963284622744513E-2</v>
      </c>
    </row>
    <row r="1319" spans="1:22" x14ac:dyDescent="0.25">
      <c r="A1319" t="str">
        <f t="shared" si="23"/>
        <v>OlaszországGépj. Ker. jav.</v>
      </c>
      <c r="B1319" t="s">
        <v>93</v>
      </c>
      <c r="C1319">
        <v>28</v>
      </c>
      <c r="D1319" s="267" t="s">
        <v>173</v>
      </c>
      <c r="E1319" s="3" t="s">
        <v>135</v>
      </c>
      <c r="F1319" s="3" t="s">
        <v>135</v>
      </c>
      <c r="G1319" s="3" t="s">
        <v>136</v>
      </c>
      <c r="H1319">
        <v>28931.031185712396</v>
      </c>
      <c r="I1319">
        <v>45509.169353515288</v>
      </c>
      <c r="J1319">
        <v>1.5730227194940087</v>
      </c>
      <c r="K1319">
        <v>12965.035000000002</v>
      </c>
      <c r="L1319">
        <v>20472.974975288198</v>
      </c>
      <c r="M1319">
        <v>1.5790913773305044</v>
      </c>
      <c r="N1319">
        <v>0.44813594499192239</v>
      </c>
      <c r="O1319">
        <v>0.44986483528745824</v>
      </c>
      <c r="P1319">
        <v>1.003857959431411</v>
      </c>
      <c r="Q1319">
        <v>0.28532572845258758</v>
      </c>
      <c r="R1319">
        <v>0.30212644639318775</v>
      </c>
      <c r="S1319">
        <v>0.71467427154741248</v>
      </c>
      <c r="T1319">
        <v>0.69787355360681236</v>
      </c>
      <c r="U1319">
        <v>0.61909200869228098</v>
      </c>
      <c r="V1319">
        <v>0.6030751876934527</v>
      </c>
    </row>
    <row r="1320" spans="1:22" x14ac:dyDescent="0.25">
      <c r="A1320" t="str">
        <f t="shared" si="23"/>
        <v>OlaszországNagyker.</v>
      </c>
      <c r="B1320" t="s">
        <v>93</v>
      </c>
      <c r="C1320">
        <v>29</v>
      </c>
      <c r="D1320" s="267" t="s">
        <v>174</v>
      </c>
      <c r="E1320" s="3" t="s">
        <v>1</v>
      </c>
      <c r="F1320" s="3" t="s">
        <v>2289</v>
      </c>
      <c r="G1320" s="3" t="s">
        <v>0</v>
      </c>
      <c r="H1320">
        <v>127391.03916962876</v>
      </c>
      <c r="I1320">
        <v>215322.96720165171</v>
      </c>
      <c r="J1320">
        <v>1.6902520664340948</v>
      </c>
      <c r="K1320">
        <v>59854.729240000001</v>
      </c>
      <c r="L1320">
        <v>98692.705443541607</v>
      </c>
      <c r="M1320">
        <v>1.6488706355651974</v>
      </c>
      <c r="N1320">
        <v>0.46985038845864086</v>
      </c>
      <c r="O1320">
        <v>0.45834732228594588</v>
      </c>
      <c r="P1320">
        <v>0.97551759782421132</v>
      </c>
      <c r="Q1320">
        <v>0.62864712628703279</v>
      </c>
      <c r="R1320">
        <v>0.51266578961380205</v>
      </c>
      <c r="S1320">
        <v>0.37135287371296716</v>
      </c>
      <c r="T1320">
        <v>0.48733421038619801</v>
      </c>
      <c r="U1320">
        <v>0.26140721855334953</v>
      </c>
      <c r="V1320">
        <v>0.34597037884651666</v>
      </c>
    </row>
    <row r="1321" spans="1:22" x14ac:dyDescent="0.25">
      <c r="A1321" t="str">
        <f t="shared" si="23"/>
        <v>OlaszországKisker.</v>
      </c>
      <c r="B1321" t="s">
        <v>93</v>
      </c>
      <c r="C1321">
        <v>30</v>
      </c>
      <c r="D1321" s="267" t="s">
        <v>175</v>
      </c>
      <c r="E1321" s="3" t="s">
        <v>2289</v>
      </c>
      <c r="F1321" s="3" t="s">
        <v>135</v>
      </c>
      <c r="G1321" s="3" t="s">
        <v>0</v>
      </c>
      <c r="H1321">
        <v>89576.546551646112</v>
      </c>
      <c r="I1321">
        <v>157702.35985207636</v>
      </c>
      <c r="J1321">
        <v>1.7605318124331992</v>
      </c>
      <c r="K1321">
        <v>60011.187080000011</v>
      </c>
      <c r="L1321">
        <v>93732.821518144061</v>
      </c>
      <c r="M1321">
        <v>1.5619224694420766</v>
      </c>
      <c r="N1321">
        <v>0.66994307539418319</v>
      </c>
      <c r="O1321">
        <v>0.59436537034743642</v>
      </c>
      <c r="P1321">
        <v>0.88718787039887215</v>
      </c>
      <c r="Q1321">
        <v>0.49198080142662232</v>
      </c>
      <c r="R1321">
        <v>0.16288162305486389</v>
      </c>
      <c r="S1321">
        <v>0.50801919857337763</v>
      </c>
      <c r="T1321">
        <v>0.83711837694513602</v>
      </c>
      <c r="U1321">
        <v>0.40970868446121766</v>
      </c>
      <c r="V1321">
        <v>0.72725668085481765</v>
      </c>
    </row>
    <row r="1322" spans="1:22" x14ac:dyDescent="0.25">
      <c r="A1322" t="str">
        <f t="shared" si="23"/>
        <v>OlaszországSzf. Szállítás</v>
      </c>
      <c r="B1322" t="s">
        <v>93</v>
      </c>
      <c r="C1322">
        <v>31</v>
      </c>
      <c r="D1322" s="267" t="s">
        <v>176</v>
      </c>
      <c r="E1322" s="3" t="s">
        <v>1</v>
      </c>
      <c r="F1322" s="3" t="s">
        <v>1</v>
      </c>
      <c r="G1322" s="3" t="s">
        <v>136</v>
      </c>
      <c r="H1322">
        <v>56490.515778696499</v>
      </c>
      <c r="I1322">
        <v>120589.52383205568</v>
      </c>
      <c r="J1322">
        <v>2.1346861888191855</v>
      </c>
      <c r="K1322">
        <v>28039.295320000008</v>
      </c>
      <c r="L1322">
        <v>59508.832508640429</v>
      </c>
      <c r="M1322">
        <v>2.1223369499658458</v>
      </c>
      <c r="N1322">
        <v>0.49635403276976431</v>
      </c>
      <c r="O1322">
        <v>0.49348260626286267</v>
      </c>
      <c r="P1322">
        <v>0.99421496287462707</v>
      </c>
      <c r="Q1322">
        <v>0.63509716860125509</v>
      </c>
      <c r="R1322">
        <v>0.65937011720279415</v>
      </c>
      <c r="S1322">
        <v>0.36490283139874491</v>
      </c>
      <c r="T1322">
        <v>0.34062988279720591</v>
      </c>
      <c r="U1322">
        <v>0.27612154649340598</v>
      </c>
      <c r="V1322">
        <v>0.28264017818118559</v>
      </c>
    </row>
    <row r="1323" spans="1:22" x14ac:dyDescent="0.25">
      <c r="A1323" t="str">
        <f t="shared" si="23"/>
        <v>OlaszországVízi szállítás</v>
      </c>
      <c r="B1323" t="s">
        <v>93</v>
      </c>
      <c r="C1323">
        <v>32</v>
      </c>
      <c r="D1323" s="267" t="s">
        <v>140</v>
      </c>
      <c r="E1323" s="3" t="s">
        <v>2289</v>
      </c>
      <c r="F1323" s="3" t="s">
        <v>2289</v>
      </c>
      <c r="G1323" s="3" t="s">
        <v>136</v>
      </c>
      <c r="H1323">
        <v>8901.5643795649266</v>
      </c>
      <c r="I1323">
        <v>16582.8342126239</v>
      </c>
      <c r="J1323">
        <v>1.8629123495070878</v>
      </c>
      <c r="K1323">
        <v>3015.1845600000001</v>
      </c>
      <c r="L1323">
        <v>3584.7316754826875</v>
      </c>
      <c r="M1323">
        <v>1.1888929530345855</v>
      </c>
      <c r="N1323">
        <v>0.33872524327542641</v>
      </c>
      <c r="O1323">
        <v>0.21617123041330072</v>
      </c>
      <c r="P1323">
        <v>0.63819049422757723</v>
      </c>
      <c r="Q1323">
        <v>0.26471969374543097</v>
      </c>
      <c r="R1323">
        <v>0.32673577146033639</v>
      </c>
      <c r="S1323">
        <v>0.73528030625456908</v>
      </c>
      <c r="T1323">
        <v>0.67326422853966372</v>
      </c>
      <c r="U1323">
        <v>0.23532181370896887</v>
      </c>
      <c r="V1323">
        <v>0.44993787645996697</v>
      </c>
    </row>
    <row r="1324" spans="1:22" x14ac:dyDescent="0.25">
      <c r="A1324" t="str">
        <f t="shared" si="23"/>
        <v>OlaszországLégi szállítás</v>
      </c>
      <c r="B1324" t="s">
        <v>93</v>
      </c>
      <c r="C1324">
        <v>33</v>
      </c>
      <c r="D1324" s="267" t="s">
        <v>141</v>
      </c>
      <c r="E1324" s="3" t="s">
        <v>2289</v>
      </c>
      <c r="F1324" s="3" t="s">
        <v>2289</v>
      </c>
      <c r="G1324" s="3" t="s">
        <v>136</v>
      </c>
      <c r="H1324">
        <v>11286.207247067065</v>
      </c>
      <c r="I1324">
        <v>15177.861158849399</v>
      </c>
      <c r="J1324">
        <v>1.344815031887143</v>
      </c>
      <c r="K1324">
        <v>2562.7129200000004</v>
      </c>
      <c r="L1324">
        <v>790.79315272655185</v>
      </c>
      <c r="M1324">
        <v>0.30857656608940487</v>
      </c>
      <c r="N1324">
        <v>0.22706591008826016</v>
      </c>
      <c r="O1324">
        <v>5.2101751653294226E-2</v>
      </c>
      <c r="P1324">
        <v>0.22945651169320114</v>
      </c>
      <c r="Q1324">
        <v>0.41501420519965143</v>
      </c>
      <c r="R1324">
        <v>0.51075174254547029</v>
      </c>
      <c r="S1324">
        <v>0.58498579480034874</v>
      </c>
      <c r="T1324">
        <v>0.48924825745452971</v>
      </c>
      <c r="U1324">
        <v>0.437473376433693</v>
      </c>
      <c r="V1324">
        <v>0.37730620137081378</v>
      </c>
    </row>
    <row r="1325" spans="1:22" x14ac:dyDescent="0.25">
      <c r="A1325" t="str">
        <f t="shared" si="23"/>
        <v>OlaszországRaktározás</v>
      </c>
      <c r="B1325" t="s">
        <v>93</v>
      </c>
      <c r="C1325">
        <v>34</v>
      </c>
      <c r="D1325" s="267" t="s">
        <v>177</v>
      </c>
      <c r="E1325" s="3" t="s">
        <v>1</v>
      </c>
      <c r="F1325" s="3" t="s">
        <v>1</v>
      </c>
      <c r="G1325" s="3" t="s">
        <v>136</v>
      </c>
      <c r="H1325">
        <v>42823.544830389859</v>
      </c>
      <c r="I1325">
        <v>84956.765886159788</v>
      </c>
      <c r="J1325">
        <v>1.983879807770373</v>
      </c>
      <c r="K1325">
        <v>17123.359280000004</v>
      </c>
      <c r="L1325">
        <v>36530.231678520089</v>
      </c>
      <c r="M1325">
        <v>2.1333566084306375</v>
      </c>
      <c r="N1325">
        <v>0.39985852053630927</v>
      </c>
      <c r="O1325">
        <v>0.42998613821375686</v>
      </c>
      <c r="P1325">
        <v>1.0753456938645174</v>
      </c>
      <c r="Q1325">
        <v>0.67879995891286338</v>
      </c>
      <c r="R1325">
        <v>0.69785820075399119</v>
      </c>
      <c r="S1325">
        <v>0.32120004108713651</v>
      </c>
      <c r="T1325">
        <v>0.3021417992460087</v>
      </c>
      <c r="U1325">
        <v>0.19059266385280504</v>
      </c>
      <c r="V1325">
        <v>0.20943640898767008</v>
      </c>
    </row>
    <row r="1326" spans="1:22" x14ac:dyDescent="0.25">
      <c r="A1326" t="str">
        <f t="shared" si="23"/>
        <v>OlaszországPostai tev.</v>
      </c>
      <c r="B1326" t="s">
        <v>93</v>
      </c>
      <c r="C1326">
        <v>35</v>
      </c>
      <c r="D1326" s="267" t="s">
        <v>178</v>
      </c>
      <c r="E1326" s="3" t="s">
        <v>1</v>
      </c>
      <c r="F1326" s="3" t="s">
        <v>1</v>
      </c>
      <c r="G1326" s="3" t="s">
        <v>136</v>
      </c>
      <c r="H1326">
        <v>7234.2817951134148</v>
      </c>
      <c r="I1326">
        <v>9192.0739049548574</v>
      </c>
      <c r="J1326">
        <v>1.2706270180356929</v>
      </c>
      <c r="K1326">
        <v>3851.9661599999999</v>
      </c>
      <c r="L1326">
        <v>5384.2266231227313</v>
      </c>
      <c r="M1326">
        <v>1.3977865846886701</v>
      </c>
      <c r="N1326">
        <v>0.53246006571127924</v>
      </c>
      <c r="O1326">
        <v>0.58574666378829265</v>
      </c>
      <c r="P1326">
        <v>1.1000762338971493</v>
      </c>
      <c r="Q1326">
        <v>0.80678513289338316</v>
      </c>
      <c r="R1326">
        <v>0.83146513636568264</v>
      </c>
      <c r="S1326">
        <v>0.19321486710661695</v>
      </c>
      <c r="T1326">
        <v>0.16853486363431744</v>
      </c>
      <c r="U1326">
        <v>0.161485949960957</v>
      </c>
      <c r="V1326">
        <v>0.11635422926276809</v>
      </c>
    </row>
    <row r="1327" spans="1:22" x14ac:dyDescent="0.25">
      <c r="A1327" t="str">
        <f t="shared" si="23"/>
        <v>OlaszországVendéglátás</v>
      </c>
      <c r="B1327" t="s">
        <v>93</v>
      </c>
      <c r="C1327">
        <v>36</v>
      </c>
      <c r="D1327" s="267" t="s">
        <v>179</v>
      </c>
      <c r="E1327" s="3" t="s">
        <v>135</v>
      </c>
      <c r="F1327" s="3" t="s">
        <v>135</v>
      </c>
      <c r="G1327" s="3" t="s">
        <v>136</v>
      </c>
      <c r="H1327">
        <v>66135.024006878331</v>
      </c>
      <c r="I1327">
        <v>135055.57916143461</v>
      </c>
      <c r="J1327">
        <v>2.0421188498757972</v>
      </c>
      <c r="K1327">
        <v>36520.991199999997</v>
      </c>
      <c r="L1327">
        <v>69466.069350000005</v>
      </c>
      <c r="M1327">
        <v>1.9020860898758962</v>
      </c>
      <c r="N1327">
        <v>0.55221861257964699</v>
      </c>
      <c r="O1327">
        <v>0.51435171935374724</v>
      </c>
      <c r="P1327">
        <v>0.93142771293237026</v>
      </c>
      <c r="Q1327">
        <v>0.21136216653744505</v>
      </c>
      <c r="R1327">
        <v>0.19457077037416559</v>
      </c>
      <c r="S1327">
        <v>0.788637833462555</v>
      </c>
      <c r="T1327">
        <v>0.80542922962583452</v>
      </c>
      <c r="U1327">
        <v>0.78548004011692574</v>
      </c>
      <c r="V1327">
        <v>0.80361636545432524</v>
      </c>
    </row>
    <row r="1328" spans="1:22" x14ac:dyDescent="0.25">
      <c r="A1328" t="str">
        <f t="shared" si="23"/>
        <v>OlaszországKiadói tev.</v>
      </c>
      <c r="B1328" t="s">
        <v>93</v>
      </c>
      <c r="C1328">
        <v>37</v>
      </c>
      <c r="D1328" s="267" t="s">
        <v>180</v>
      </c>
      <c r="E1328" s="3" t="s">
        <v>2289</v>
      </c>
      <c r="F1328" s="3" t="s">
        <v>2289</v>
      </c>
      <c r="G1328" s="3" t="s">
        <v>136</v>
      </c>
      <c r="H1328">
        <v>11525.327140858772</v>
      </c>
      <c r="I1328">
        <v>12277.7085778357</v>
      </c>
      <c r="J1328">
        <v>1.0652807011706973</v>
      </c>
      <c r="K1328">
        <v>3720.9073200000003</v>
      </c>
      <c r="L1328">
        <v>4036.439519841711</v>
      </c>
      <c r="M1328">
        <v>1.0847998008834336</v>
      </c>
      <c r="N1328">
        <v>0.3228461348232714</v>
      </c>
      <c r="O1328">
        <v>0.32876163286107657</v>
      </c>
      <c r="P1328">
        <v>1.0183229637890612</v>
      </c>
      <c r="Q1328">
        <v>0.38516926370781684</v>
      </c>
      <c r="R1328">
        <v>0.42110541390016359</v>
      </c>
      <c r="S1328">
        <v>0.61483073629218321</v>
      </c>
      <c r="T1328">
        <v>0.57889458609983635</v>
      </c>
      <c r="U1328">
        <v>0.4375549202386777</v>
      </c>
      <c r="V1328">
        <v>0.36067536967869723</v>
      </c>
    </row>
    <row r="1329" spans="1:22" x14ac:dyDescent="0.25">
      <c r="A1329" t="str">
        <f t="shared" si="23"/>
        <v>OlaszországMűsorszolgáltatás</v>
      </c>
      <c r="B1329" t="s">
        <v>93</v>
      </c>
      <c r="C1329">
        <v>38</v>
      </c>
      <c r="D1329" s="267" t="s">
        <v>181</v>
      </c>
      <c r="E1329" s="3" t="s">
        <v>2289</v>
      </c>
      <c r="F1329" s="3" t="s">
        <v>2289</v>
      </c>
      <c r="G1329" s="3" t="s">
        <v>136</v>
      </c>
      <c r="H1329">
        <v>13015.186505638208</v>
      </c>
      <c r="I1329">
        <v>19561.255408233017</v>
      </c>
      <c r="J1329">
        <v>1.5029562119420292</v>
      </c>
      <c r="K1329">
        <v>5090.513759999998</v>
      </c>
      <c r="L1329">
        <v>7587.5369301582887</v>
      </c>
      <c r="M1329">
        <v>1.4905247854900783</v>
      </c>
      <c r="N1329">
        <v>0.39112107673561003</v>
      </c>
      <c r="O1329">
        <v>0.38788599053641604</v>
      </c>
      <c r="P1329">
        <v>0.99172868354169308</v>
      </c>
      <c r="Q1329">
        <v>0.59026646738671251</v>
      </c>
      <c r="R1329">
        <v>0.57175316844276214</v>
      </c>
      <c r="S1329">
        <v>0.40973353261328754</v>
      </c>
      <c r="T1329">
        <v>0.42824683155723792</v>
      </c>
      <c r="U1329">
        <v>0.24944068563088626</v>
      </c>
      <c r="V1329">
        <v>0.2977591161245472</v>
      </c>
    </row>
    <row r="1330" spans="1:22" x14ac:dyDescent="0.25">
      <c r="A1330" t="str">
        <f t="shared" si="23"/>
        <v>OlaszországTávközlés</v>
      </c>
      <c r="B1330" t="s">
        <v>93</v>
      </c>
      <c r="C1330">
        <v>39</v>
      </c>
      <c r="D1330" s="267" t="s">
        <v>142</v>
      </c>
      <c r="E1330" s="3" t="s">
        <v>2289</v>
      </c>
      <c r="F1330" s="3" t="s">
        <v>2289</v>
      </c>
      <c r="G1330" s="3" t="s">
        <v>136</v>
      </c>
      <c r="H1330">
        <v>33273.982848501575</v>
      </c>
      <c r="I1330">
        <v>51591.36824050072</v>
      </c>
      <c r="J1330">
        <v>1.5505017381117041</v>
      </c>
      <c r="K1330">
        <v>17759.165519999999</v>
      </c>
      <c r="L1330">
        <v>24783.566050000001</v>
      </c>
      <c r="M1330">
        <v>1.3955366327370096</v>
      </c>
      <c r="N1330">
        <v>0.5337252712083953</v>
      </c>
      <c r="O1330">
        <v>0.4803820269791601</v>
      </c>
      <c r="P1330">
        <v>0.90005486510229882</v>
      </c>
      <c r="Q1330">
        <v>0.54981175636982293</v>
      </c>
      <c r="R1330">
        <v>0.4745674221646134</v>
      </c>
      <c r="S1330">
        <v>0.45018824363017712</v>
      </c>
      <c r="T1330">
        <v>0.52543257783538666</v>
      </c>
      <c r="U1330">
        <v>0.32786003649573897</v>
      </c>
      <c r="V1330">
        <v>0.37541467591419814</v>
      </c>
    </row>
    <row r="1331" spans="1:22" x14ac:dyDescent="0.25">
      <c r="A1331" t="str">
        <f t="shared" si="23"/>
        <v>OlaszországInfotech.</v>
      </c>
      <c r="B1331" t="s">
        <v>93</v>
      </c>
      <c r="C1331">
        <v>40</v>
      </c>
      <c r="D1331" s="267" t="s">
        <v>182</v>
      </c>
      <c r="E1331" s="3" t="s">
        <v>1</v>
      </c>
      <c r="F1331" s="3" t="s">
        <v>1</v>
      </c>
      <c r="G1331" s="3" t="s">
        <v>136</v>
      </c>
      <c r="H1331">
        <v>31832.612734540995</v>
      </c>
      <c r="I1331">
        <v>64776.597185494364</v>
      </c>
      <c r="J1331">
        <v>2.0349129908273738</v>
      </c>
      <c r="K1331">
        <v>15448.780119999996</v>
      </c>
      <c r="L1331">
        <v>34095.421099999992</v>
      </c>
      <c r="M1331">
        <v>2.2069976292730096</v>
      </c>
      <c r="N1331">
        <v>0.48531297913968596</v>
      </c>
      <c r="O1331">
        <v>0.52635400100385465</v>
      </c>
      <c r="P1331">
        <v>1.0845660916320887</v>
      </c>
      <c r="Q1331">
        <v>0.6203493855773341</v>
      </c>
      <c r="R1331">
        <v>0.60473182416996796</v>
      </c>
      <c r="S1331">
        <v>0.3796506144226659</v>
      </c>
      <c r="T1331">
        <v>0.39526817583003188</v>
      </c>
      <c r="U1331">
        <v>6.58423608120699E-2</v>
      </c>
      <c r="V1331">
        <v>6.0798445428507028E-2</v>
      </c>
    </row>
    <row r="1332" spans="1:22" x14ac:dyDescent="0.25">
      <c r="A1332" t="str">
        <f t="shared" si="23"/>
        <v>OlaszországPénzügyi tev.</v>
      </c>
      <c r="B1332" t="s">
        <v>93</v>
      </c>
      <c r="C1332">
        <v>41</v>
      </c>
      <c r="D1332" s="267" t="s">
        <v>183</v>
      </c>
      <c r="E1332" s="3" t="s">
        <v>1</v>
      </c>
      <c r="F1332" s="3" t="s">
        <v>1</v>
      </c>
      <c r="G1332" s="3" t="s">
        <v>136</v>
      </c>
      <c r="H1332">
        <v>59035.311068871008</v>
      </c>
      <c r="I1332">
        <v>120057.81494350219</v>
      </c>
      <c r="J1332">
        <v>2.0336610880806898</v>
      </c>
      <c r="K1332">
        <v>39974.331599999998</v>
      </c>
      <c r="L1332">
        <v>76896.423634498176</v>
      </c>
      <c r="M1332">
        <v>1.9236450131038134</v>
      </c>
      <c r="N1332">
        <v>0.67712578923088362</v>
      </c>
      <c r="O1332">
        <v>0.64049494546177388</v>
      </c>
      <c r="P1332">
        <v>0.94590245364791514</v>
      </c>
      <c r="Q1332">
        <v>0.66529363956307386</v>
      </c>
      <c r="R1332">
        <v>0.80839763398269593</v>
      </c>
      <c r="S1332">
        <v>0.3347063604369262</v>
      </c>
      <c r="T1332">
        <v>0.19160236601730399</v>
      </c>
      <c r="U1332">
        <v>0.30896391018084168</v>
      </c>
      <c r="V1332">
        <v>0.16281010115295411</v>
      </c>
    </row>
    <row r="1333" spans="1:22" x14ac:dyDescent="0.25">
      <c r="A1333" t="str">
        <f t="shared" si="23"/>
        <v>OlaszországBiztosítás</v>
      </c>
      <c r="B1333" t="s">
        <v>93</v>
      </c>
      <c r="C1333">
        <v>42</v>
      </c>
      <c r="D1333" s="267" t="s">
        <v>184</v>
      </c>
      <c r="E1333" s="3" t="s">
        <v>135</v>
      </c>
      <c r="F1333" s="3" t="s">
        <v>135</v>
      </c>
      <c r="G1333" s="3" t="s">
        <v>136</v>
      </c>
      <c r="H1333">
        <v>11313.453240338935</v>
      </c>
      <c r="I1333">
        <v>30983.401368104787</v>
      </c>
      <c r="J1333">
        <v>2.7386334401976606</v>
      </c>
      <c r="K1333">
        <v>1538.7175999999947</v>
      </c>
      <c r="L1333">
        <v>12272.340114490689</v>
      </c>
      <c r="M1333">
        <v>7.9756935999761955</v>
      </c>
      <c r="N1333">
        <v>0.136007774753829</v>
      </c>
      <c r="O1333">
        <v>0.3960940236575895</v>
      </c>
      <c r="P1333">
        <v>2.912289568552318</v>
      </c>
      <c r="Q1333">
        <v>0.19748492593248412</v>
      </c>
      <c r="R1333">
        <v>0.29625978166843864</v>
      </c>
      <c r="S1333">
        <v>0.80251507406751599</v>
      </c>
      <c r="T1333">
        <v>0.70374021833156131</v>
      </c>
      <c r="U1333">
        <v>0.66937148982875194</v>
      </c>
      <c r="V1333">
        <v>0.6292243663632856</v>
      </c>
    </row>
    <row r="1334" spans="1:22" x14ac:dyDescent="0.25">
      <c r="A1334" t="str">
        <f t="shared" si="23"/>
        <v>OlaszországEgyéb pénzügy</v>
      </c>
      <c r="B1334" t="s">
        <v>93</v>
      </c>
      <c r="C1334">
        <v>43</v>
      </c>
      <c r="D1334" s="267" t="s">
        <v>185</v>
      </c>
      <c r="E1334" s="3" t="s">
        <v>1</v>
      </c>
      <c r="F1334" s="3" t="s">
        <v>1</v>
      </c>
      <c r="G1334" s="3" t="s">
        <v>136</v>
      </c>
      <c r="H1334">
        <v>14060.793931907428</v>
      </c>
      <c r="I1334">
        <v>39530.247957367632</v>
      </c>
      <c r="J1334">
        <v>2.8113809325989547</v>
      </c>
      <c r="K1334">
        <v>8740.3038799999995</v>
      </c>
      <c r="L1334">
        <v>23801.687790203934</v>
      </c>
      <c r="M1334">
        <v>2.7232105561762157</v>
      </c>
      <c r="N1334">
        <v>0.62160813410159454</v>
      </c>
      <c r="O1334">
        <v>0.60211329349295883</v>
      </c>
      <c r="P1334">
        <v>0.96863805420305282</v>
      </c>
      <c r="Q1334">
        <v>0.83076378645458582</v>
      </c>
      <c r="R1334">
        <v>0.89819513133847728</v>
      </c>
      <c r="S1334">
        <v>0.16923621354541424</v>
      </c>
      <c r="T1334">
        <v>0.10180486866152277</v>
      </c>
      <c r="U1334">
        <v>6.2692295210302187E-2</v>
      </c>
      <c r="V1334">
        <v>6.3729107373758129E-2</v>
      </c>
    </row>
    <row r="1335" spans="1:22" x14ac:dyDescent="0.25">
      <c r="A1335" t="str">
        <f t="shared" si="23"/>
        <v>OlaszországIngatlanügyletek</v>
      </c>
      <c r="B1335" t="s">
        <v>93</v>
      </c>
      <c r="C1335">
        <v>44</v>
      </c>
      <c r="D1335" s="267" t="s">
        <v>143</v>
      </c>
      <c r="E1335" s="3" t="s">
        <v>135</v>
      </c>
      <c r="F1335" s="3" t="s">
        <v>135</v>
      </c>
      <c r="G1335" s="3" t="s">
        <v>136</v>
      </c>
      <c r="H1335">
        <v>120694.93964989283</v>
      </c>
      <c r="I1335">
        <v>306003.63486696657</v>
      </c>
      <c r="J1335">
        <v>2.5353476769996321</v>
      </c>
      <c r="K1335">
        <v>106739.15896</v>
      </c>
      <c r="L1335">
        <v>272150.53174999997</v>
      </c>
      <c r="M1335">
        <v>2.5496784348093571</v>
      </c>
      <c r="N1335">
        <v>0.88437145144299167</v>
      </c>
      <c r="O1335">
        <v>0.88937025819420723</v>
      </c>
      <c r="P1335">
        <v>1.0056523836709781</v>
      </c>
      <c r="Q1335">
        <v>0.26396129590331313</v>
      </c>
      <c r="R1335">
        <v>0.25444888404075144</v>
      </c>
      <c r="S1335">
        <v>0.73603870409668692</v>
      </c>
      <c r="T1335">
        <v>0.74555111595924872</v>
      </c>
      <c r="U1335">
        <v>0.68757743327779441</v>
      </c>
      <c r="V1335">
        <v>0.70472269580243019</v>
      </c>
    </row>
    <row r="1336" spans="1:22" x14ac:dyDescent="0.25">
      <c r="A1336" t="str">
        <f t="shared" si="23"/>
        <v>OlaszországJogi tev.</v>
      </c>
      <c r="B1336" t="s">
        <v>93</v>
      </c>
      <c r="C1336">
        <v>45</v>
      </c>
      <c r="D1336" s="267" t="s">
        <v>186</v>
      </c>
      <c r="E1336" s="3" t="s">
        <v>1</v>
      </c>
      <c r="F1336" s="3" t="s">
        <v>1</v>
      </c>
      <c r="G1336" s="3" t="s">
        <v>136</v>
      </c>
      <c r="H1336">
        <v>53125.19479214451</v>
      </c>
      <c r="I1336">
        <v>94332.827143679679</v>
      </c>
      <c r="J1336">
        <v>1.7756702354271356</v>
      </c>
      <c r="K1336">
        <v>35477.323199999999</v>
      </c>
      <c r="L1336">
        <v>61778.664095839849</v>
      </c>
      <c r="M1336">
        <v>1.7413564080798478</v>
      </c>
      <c r="N1336">
        <v>0.66780598807791935</v>
      </c>
      <c r="O1336">
        <v>0.65490101342710616</v>
      </c>
      <c r="P1336">
        <v>0.98067556314079141</v>
      </c>
      <c r="Q1336">
        <v>0.83395276761737869</v>
      </c>
      <c r="R1336">
        <v>0.88662067785280296</v>
      </c>
      <c r="S1336">
        <v>0.16604723238262123</v>
      </c>
      <c r="T1336">
        <v>0.113379322147197</v>
      </c>
      <c r="U1336">
        <v>7.8700523340579032E-2</v>
      </c>
      <c r="V1336">
        <v>6.1575415200374614E-2</v>
      </c>
    </row>
    <row r="1337" spans="1:22" x14ac:dyDescent="0.25">
      <c r="A1337" t="str">
        <f t="shared" si="23"/>
        <v>OlaszországMérnöki tev.</v>
      </c>
      <c r="B1337" t="s">
        <v>93</v>
      </c>
      <c r="C1337">
        <v>46</v>
      </c>
      <c r="D1337" s="267" t="s">
        <v>187</v>
      </c>
      <c r="E1337" s="3" t="s">
        <v>1</v>
      </c>
      <c r="F1337" s="3" t="s">
        <v>1</v>
      </c>
      <c r="G1337" s="3" t="s">
        <v>136</v>
      </c>
      <c r="H1337">
        <v>23253.754169561555</v>
      </c>
      <c r="I1337">
        <v>39992.078832220992</v>
      </c>
      <c r="J1337">
        <v>1.7198117147281702</v>
      </c>
      <c r="K1337">
        <v>15083.958119999999</v>
      </c>
      <c r="L1337">
        <v>25746.657551748365</v>
      </c>
      <c r="M1337">
        <v>1.706890018317577</v>
      </c>
      <c r="N1337">
        <v>0.64866765211375776</v>
      </c>
      <c r="O1337">
        <v>0.64379392878683483</v>
      </c>
      <c r="P1337">
        <v>0.99248656332554686</v>
      </c>
      <c r="Q1337">
        <v>0.89571338281858048</v>
      </c>
      <c r="R1337">
        <v>0.88984419321494768</v>
      </c>
      <c r="S1337">
        <v>0.10428661718141968</v>
      </c>
      <c r="T1337">
        <v>0.11015580678505232</v>
      </c>
      <c r="U1337">
        <v>3.7266978901046036E-2</v>
      </c>
      <c r="V1337">
        <v>3.5568936344030015E-2</v>
      </c>
    </row>
    <row r="1338" spans="1:22" x14ac:dyDescent="0.25">
      <c r="A1338" t="str">
        <f t="shared" si="23"/>
        <v>OlaszországK+F</v>
      </c>
      <c r="B1338" t="s">
        <v>93</v>
      </c>
      <c r="C1338">
        <v>47</v>
      </c>
      <c r="D1338" s="267" t="s">
        <v>188</v>
      </c>
      <c r="E1338" s="3" t="s">
        <v>2289</v>
      </c>
      <c r="F1338" s="3" t="s">
        <v>2289</v>
      </c>
      <c r="G1338" s="3" t="s">
        <v>136</v>
      </c>
      <c r="H1338">
        <v>8951.623493897263</v>
      </c>
      <c r="I1338">
        <v>17943.783835373499</v>
      </c>
      <c r="J1338">
        <v>2.0045284352728427</v>
      </c>
      <c r="K1338">
        <v>5334.8983200000002</v>
      </c>
      <c r="L1338">
        <v>11554.363049999998</v>
      </c>
      <c r="M1338">
        <v>2.1658075481371117</v>
      </c>
      <c r="N1338">
        <v>0.59596991804191135</v>
      </c>
      <c r="O1338">
        <v>0.64392009823604157</v>
      </c>
      <c r="P1338">
        <v>1.0804573834056472</v>
      </c>
      <c r="Q1338">
        <v>0.57429139896063008</v>
      </c>
      <c r="R1338">
        <v>0.23556233582107813</v>
      </c>
      <c r="S1338">
        <v>0.42570860103936981</v>
      </c>
      <c r="T1338">
        <v>0.76443766417892189</v>
      </c>
      <c r="U1338">
        <v>0.26193281509469735</v>
      </c>
      <c r="V1338">
        <v>1.8269340679855643E-2</v>
      </c>
    </row>
    <row r="1339" spans="1:22" x14ac:dyDescent="0.25">
      <c r="A1339" t="str">
        <f t="shared" si="23"/>
        <v>OlaszországMarketing</v>
      </c>
      <c r="B1339" t="s">
        <v>93</v>
      </c>
      <c r="C1339">
        <v>48</v>
      </c>
      <c r="D1339" s="267" t="s">
        <v>13</v>
      </c>
      <c r="E1339" s="3" t="s">
        <v>1</v>
      </c>
      <c r="F1339" s="3" t="s">
        <v>1</v>
      </c>
      <c r="G1339" s="3" t="s">
        <v>136</v>
      </c>
      <c r="H1339">
        <v>14410.192048406569</v>
      </c>
      <c r="I1339">
        <v>20128.372217126645</v>
      </c>
      <c r="J1339">
        <v>1.3968149868864776</v>
      </c>
      <c r="K1339">
        <v>4006.2073600000017</v>
      </c>
      <c r="L1339">
        <v>4576.1730731018033</v>
      </c>
      <c r="M1339">
        <v>1.1422706469946182</v>
      </c>
      <c r="N1339">
        <v>0.27801207274284695</v>
      </c>
      <c r="O1339">
        <v>0.22734938641526467</v>
      </c>
      <c r="P1339">
        <v>0.81776803493550521</v>
      </c>
      <c r="Q1339">
        <v>0.90529705002977234</v>
      </c>
      <c r="R1339">
        <v>0.9452199905403692</v>
      </c>
      <c r="S1339">
        <v>9.4702949970227782E-2</v>
      </c>
      <c r="T1339">
        <v>5.4780009459630734E-2</v>
      </c>
      <c r="U1339">
        <v>1.732102572050942E-2</v>
      </c>
      <c r="V1339">
        <v>5.8048343138761985E-3</v>
      </c>
    </row>
    <row r="1340" spans="1:22" x14ac:dyDescent="0.25">
      <c r="A1340" t="str">
        <f t="shared" si="23"/>
        <v>OlaszországEgyéb tudományos</v>
      </c>
      <c r="B1340" t="s">
        <v>93</v>
      </c>
      <c r="C1340">
        <v>49</v>
      </c>
      <c r="D1340" s="267" t="s">
        <v>189</v>
      </c>
      <c r="E1340" s="3" t="s">
        <v>1</v>
      </c>
      <c r="F1340" s="3" t="s">
        <v>1</v>
      </c>
      <c r="G1340" s="3" t="s">
        <v>136</v>
      </c>
      <c r="H1340">
        <v>18690.154266452428</v>
      </c>
      <c r="I1340">
        <v>29013.23616982501</v>
      </c>
      <c r="J1340">
        <v>1.5523272711505556</v>
      </c>
      <c r="K1340">
        <v>12068.034679999999</v>
      </c>
      <c r="L1340">
        <v>17890.332472896105</v>
      </c>
      <c r="M1340">
        <v>1.4824561701455192</v>
      </c>
      <c r="N1340">
        <v>0.6456894099403615</v>
      </c>
      <c r="O1340">
        <v>0.61662657582137648</v>
      </c>
      <c r="P1340">
        <v>0.9549894520932759</v>
      </c>
      <c r="Q1340">
        <v>0.76341818623008517</v>
      </c>
      <c r="R1340">
        <v>0.77666543179824077</v>
      </c>
      <c r="S1340">
        <v>0.23658181376991469</v>
      </c>
      <c r="T1340">
        <v>0.22333456820175931</v>
      </c>
      <c r="U1340">
        <v>0.15533005870675518</v>
      </c>
      <c r="V1340">
        <v>0.11587014680488482</v>
      </c>
    </row>
    <row r="1341" spans="1:22" x14ac:dyDescent="0.25">
      <c r="A1341" t="str">
        <f t="shared" si="23"/>
        <v>OlaszországAminisztratív</v>
      </c>
      <c r="B1341" t="s">
        <v>93</v>
      </c>
      <c r="C1341">
        <v>50</v>
      </c>
      <c r="D1341" s="267" t="s">
        <v>190</v>
      </c>
      <c r="E1341" s="3" t="s">
        <v>1</v>
      </c>
      <c r="F1341" s="3" t="s">
        <v>1</v>
      </c>
      <c r="G1341" s="3" t="s">
        <v>136</v>
      </c>
      <c r="H1341">
        <v>58986.545101440599</v>
      </c>
      <c r="I1341">
        <v>123848.61559529766</v>
      </c>
      <c r="J1341">
        <v>2.0996078916354937</v>
      </c>
      <c r="K1341">
        <v>23873.58224</v>
      </c>
      <c r="L1341">
        <v>56325.741821112504</v>
      </c>
      <c r="M1341">
        <v>2.3593334781044786</v>
      </c>
      <c r="N1341">
        <v>0.40472928527927882</v>
      </c>
      <c r="O1341">
        <v>0.45479508632675508</v>
      </c>
      <c r="P1341">
        <v>1.123701948113117</v>
      </c>
      <c r="Q1341">
        <v>0.81876830938811329</v>
      </c>
      <c r="R1341">
        <v>0.78451561540856829</v>
      </c>
      <c r="S1341">
        <v>0.18123169061188679</v>
      </c>
      <c r="T1341">
        <v>0.2154843845914316</v>
      </c>
      <c r="U1341">
        <v>9.7430263244630777E-2</v>
      </c>
      <c r="V1341">
        <v>0.11833019118697594</v>
      </c>
    </row>
    <row r="1342" spans="1:22" x14ac:dyDescent="0.25">
      <c r="A1342" t="str">
        <f t="shared" si="23"/>
        <v>OlaszországKözigazgatás és védelem</v>
      </c>
      <c r="B1342" t="s">
        <v>93</v>
      </c>
      <c r="C1342">
        <v>51</v>
      </c>
      <c r="D1342" s="267" t="s">
        <v>201</v>
      </c>
      <c r="E1342" s="3" t="s">
        <v>135</v>
      </c>
      <c r="F1342" s="3" t="s">
        <v>135</v>
      </c>
      <c r="G1342" s="3" t="s">
        <v>136</v>
      </c>
      <c r="H1342">
        <v>89502.75123415573</v>
      </c>
      <c r="I1342">
        <v>171897.1396029717</v>
      </c>
      <c r="J1342">
        <v>1.9205793926184127</v>
      </c>
      <c r="K1342">
        <v>64290.133520000003</v>
      </c>
      <c r="L1342">
        <v>132537.13824999999</v>
      </c>
      <c r="M1342">
        <v>2.0615470989614453</v>
      </c>
      <c r="N1342">
        <v>0.71830343350904535</v>
      </c>
      <c r="O1342">
        <v>0.77102585043659877</v>
      </c>
      <c r="P1342">
        <v>1.073398531133277</v>
      </c>
      <c r="Q1342">
        <v>2.1264060527258467E-2</v>
      </c>
      <c r="R1342">
        <v>3.6851234538329204E-2</v>
      </c>
      <c r="S1342">
        <v>0.97873593947274162</v>
      </c>
      <c r="T1342">
        <v>0.96314876546167083</v>
      </c>
      <c r="U1342">
        <v>0.97743218507361629</v>
      </c>
      <c r="V1342">
        <v>0.9601820153410352</v>
      </c>
    </row>
    <row r="1343" spans="1:22" x14ac:dyDescent="0.25">
      <c r="A1343" t="str">
        <f t="shared" si="23"/>
        <v>OlaszországOktatás</v>
      </c>
      <c r="B1343" t="s">
        <v>93</v>
      </c>
      <c r="C1343">
        <v>52</v>
      </c>
      <c r="D1343" s="267" t="s">
        <v>144</v>
      </c>
      <c r="E1343" s="3" t="s">
        <v>135</v>
      </c>
      <c r="F1343" s="3" t="s">
        <v>135</v>
      </c>
      <c r="G1343" s="3" t="s">
        <v>136</v>
      </c>
      <c r="H1343">
        <v>54310.358880698608</v>
      </c>
      <c r="I1343">
        <v>97595.197225840588</v>
      </c>
      <c r="J1343">
        <v>1.7969904680656603</v>
      </c>
      <c r="K1343">
        <v>46459.758439999998</v>
      </c>
      <c r="L1343">
        <v>82588.328099999999</v>
      </c>
      <c r="M1343">
        <v>1.7776314572676457</v>
      </c>
      <c r="N1343">
        <v>0.85544929913014001</v>
      </c>
      <c r="O1343">
        <v>0.84623352836601295</v>
      </c>
      <c r="P1343">
        <v>0.98922698192225056</v>
      </c>
      <c r="Q1343">
        <v>8.3856286549779765E-2</v>
      </c>
      <c r="R1343">
        <v>6.490849855242678E-2</v>
      </c>
      <c r="S1343">
        <v>0.91614371345022028</v>
      </c>
      <c r="T1343">
        <v>0.93509150144757325</v>
      </c>
      <c r="U1343">
        <v>0.91318148202439042</v>
      </c>
      <c r="V1343">
        <v>0.93148102825949197</v>
      </c>
    </row>
    <row r="1344" spans="1:22" x14ac:dyDescent="0.25">
      <c r="A1344" t="str">
        <f t="shared" si="23"/>
        <v>OlaszországEgészségügy</v>
      </c>
      <c r="B1344" t="s">
        <v>93</v>
      </c>
      <c r="C1344">
        <v>53</v>
      </c>
      <c r="D1344" s="267" t="s">
        <v>191</v>
      </c>
      <c r="E1344" s="3" t="s">
        <v>135</v>
      </c>
      <c r="F1344" s="3" t="s">
        <v>135</v>
      </c>
      <c r="G1344" s="3" t="s">
        <v>136</v>
      </c>
      <c r="H1344">
        <v>80136.061883356728</v>
      </c>
      <c r="I1344">
        <v>197915.5471404561</v>
      </c>
      <c r="J1344">
        <v>2.4697438642359928</v>
      </c>
      <c r="K1344">
        <v>52227.917519999988</v>
      </c>
      <c r="L1344">
        <v>118481.7411</v>
      </c>
      <c r="M1344">
        <v>2.2685518919001315</v>
      </c>
      <c r="N1344">
        <v>0.65174050599118705</v>
      </c>
      <c r="O1344">
        <v>0.59864797289480365</v>
      </c>
      <c r="P1344">
        <v>0.91853731261395422</v>
      </c>
      <c r="Q1344">
        <v>4.7641020694168194E-2</v>
      </c>
      <c r="R1344">
        <v>0.10898107897234791</v>
      </c>
      <c r="S1344">
        <v>0.9523589793058318</v>
      </c>
      <c r="T1344">
        <v>0.89101892102765201</v>
      </c>
      <c r="U1344">
        <v>0.95010987123375246</v>
      </c>
      <c r="V1344">
        <v>0.87775467966330112</v>
      </c>
    </row>
    <row r="1345" spans="1:22" x14ac:dyDescent="0.25">
      <c r="A1345" t="str">
        <f t="shared" si="23"/>
        <v>OlaszországEgyéb szolgáltatás</v>
      </c>
      <c r="B1345" t="s">
        <v>93</v>
      </c>
      <c r="C1345">
        <v>54</v>
      </c>
      <c r="D1345" s="267" t="s">
        <v>192</v>
      </c>
      <c r="E1345" s="3" t="s">
        <v>135</v>
      </c>
      <c r="F1345" s="3" t="s">
        <v>135</v>
      </c>
      <c r="G1345" s="3" t="s">
        <v>136</v>
      </c>
      <c r="H1345">
        <v>51828.091137191179</v>
      </c>
      <c r="I1345">
        <v>110531.33442117274</v>
      </c>
      <c r="J1345">
        <v>2.1326530072001217</v>
      </c>
      <c r="K1345">
        <v>26836.306319999992</v>
      </c>
      <c r="L1345">
        <v>50473.433811094932</v>
      </c>
      <c r="M1345">
        <v>1.8807891521747597</v>
      </c>
      <c r="N1345">
        <v>0.51779461159322149</v>
      </c>
      <c r="O1345">
        <v>0.45664366648075622</v>
      </c>
      <c r="P1345">
        <v>0.88190115589594942</v>
      </c>
      <c r="Q1345">
        <v>0.27955256307008342</v>
      </c>
      <c r="R1345">
        <v>0.31384041902513049</v>
      </c>
      <c r="S1345">
        <v>0.72044743692991653</v>
      </c>
      <c r="T1345">
        <v>0.68615958097486962</v>
      </c>
      <c r="U1345">
        <v>0.68698536675717126</v>
      </c>
      <c r="V1345">
        <v>0.66022967843704561</v>
      </c>
    </row>
    <row r="1346" spans="1:22" x14ac:dyDescent="0.25">
      <c r="A1346" t="str">
        <f t="shared" si="23"/>
        <v>OlaszországHáztartási</v>
      </c>
      <c r="B1346" t="s">
        <v>93</v>
      </c>
      <c r="C1346">
        <v>55</v>
      </c>
      <c r="D1346" s="267" t="s">
        <v>193</v>
      </c>
      <c r="E1346" s="3" t="s">
        <v>135</v>
      </c>
      <c r="F1346" s="3" t="s">
        <v>135</v>
      </c>
      <c r="G1346" s="3" t="s">
        <v>136</v>
      </c>
      <c r="H1346">
        <v>9651.9734799999987</v>
      </c>
      <c r="I1346">
        <v>25598.8037</v>
      </c>
      <c r="J1346">
        <v>2.6521833854023398</v>
      </c>
      <c r="K1346">
        <v>9650.9734799999987</v>
      </c>
      <c r="L1346">
        <v>25597.8037</v>
      </c>
      <c r="M1346">
        <v>2.6523545788460714</v>
      </c>
      <c r="N1346">
        <v>0.99989639424496224</v>
      </c>
      <c r="O1346">
        <v>0.99996093567450572</v>
      </c>
      <c r="P1346">
        <v>1.0000645481171</v>
      </c>
      <c r="Q1346">
        <v>1.8456471982686613E-4</v>
      </c>
      <c r="R1346">
        <v>5.9807887422649401E-5</v>
      </c>
      <c r="S1346">
        <v>0.99981543528017314</v>
      </c>
      <c r="T1346">
        <v>0.99994019211257745</v>
      </c>
      <c r="U1346">
        <v>0.99980974840105241</v>
      </c>
      <c r="V1346">
        <v>0.99993842698888058</v>
      </c>
    </row>
    <row r="1347" spans="1:22" x14ac:dyDescent="0.25">
      <c r="A1347" t="str">
        <f t="shared" si="23"/>
        <v>OlaszországTerületen kívüli</v>
      </c>
      <c r="B1347" t="s">
        <v>93</v>
      </c>
      <c r="C1347">
        <v>56</v>
      </c>
      <c r="D1347" s="267" t="s">
        <v>194</v>
      </c>
      <c r="E1347" s="3">
        <v>0</v>
      </c>
      <c r="F1347" s="3">
        <v>0</v>
      </c>
      <c r="G1347" s="3" t="s">
        <v>136</v>
      </c>
      <c r="H1347">
        <v>2</v>
      </c>
      <c r="I1347">
        <v>2</v>
      </c>
      <c r="J1347">
        <v>1</v>
      </c>
      <c r="K1347">
        <v>1</v>
      </c>
      <c r="L1347">
        <v>1</v>
      </c>
      <c r="M1347">
        <v>1</v>
      </c>
      <c r="N1347">
        <v>0.5</v>
      </c>
      <c r="O1347">
        <v>0.5</v>
      </c>
      <c r="P1347">
        <v>1</v>
      </c>
      <c r="Q1347">
        <v>1</v>
      </c>
      <c r="R1347">
        <v>1</v>
      </c>
      <c r="S1347">
        <v>0</v>
      </c>
      <c r="T1347">
        <v>0</v>
      </c>
      <c r="U1347">
        <v>0</v>
      </c>
      <c r="V1347">
        <v>0</v>
      </c>
    </row>
    <row r="1348" spans="1:22" x14ac:dyDescent="0.25">
      <c r="A1348" t="str">
        <f>CONCATENATE(B1348,D1348)</f>
        <v>JapánNövényterm.</v>
      </c>
      <c r="B1348" t="s">
        <v>94</v>
      </c>
      <c r="C1348">
        <v>1</v>
      </c>
      <c r="D1348" s="267" t="s">
        <v>147</v>
      </c>
      <c r="E1348" s="3" t="s">
        <v>1</v>
      </c>
      <c r="F1348" s="3" t="s">
        <v>1</v>
      </c>
      <c r="G1348" s="3" t="s">
        <v>136</v>
      </c>
      <c r="H1348">
        <v>102151.27703115062</v>
      </c>
      <c r="I1348">
        <v>93611.973363550496</v>
      </c>
      <c r="J1348">
        <v>0.916405316548357</v>
      </c>
      <c r="K1348">
        <v>55817.184993320087</v>
      </c>
      <c r="L1348">
        <v>47541.711897695881</v>
      </c>
      <c r="M1348">
        <v>0.85173969098200542</v>
      </c>
      <c r="N1348">
        <v>0.54641690848660529</v>
      </c>
      <c r="O1348">
        <v>0.50785930676905378</v>
      </c>
      <c r="P1348">
        <v>0.92943556262864679</v>
      </c>
      <c r="Q1348">
        <v>0.69344810145602498</v>
      </c>
      <c r="R1348">
        <v>0.705839711153603</v>
      </c>
      <c r="S1348">
        <v>0.30655189854397491</v>
      </c>
      <c r="T1348">
        <v>0.29416028884639689</v>
      </c>
      <c r="U1348">
        <v>0.28240280012032482</v>
      </c>
      <c r="V1348">
        <v>0.28093821735539215</v>
      </c>
    </row>
    <row r="1349" spans="1:22" x14ac:dyDescent="0.25">
      <c r="A1349" t="str">
        <f t="shared" ref="A1349:A1403" si="24">CONCATENATE(B1349,D1349)</f>
        <v>JapánErdőgazd.</v>
      </c>
      <c r="B1349" t="s">
        <v>94</v>
      </c>
      <c r="C1349">
        <v>2</v>
      </c>
      <c r="D1349" s="267" t="s">
        <v>148</v>
      </c>
      <c r="E1349" s="3" t="s">
        <v>1</v>
      </c>
      <c r="F1349" s="3" t="s">
        <v>1</v>
      </c>
      <c r="G1349" s="3" t="s">
        <v>136</v>
      </c>
      <c r="H1349">
        <v>13203.149140834739</v>
      </c>
      <c r="I1349">
        <v>8955.4729374577691</v>
      </c>
      <c r="J1349">
        <v>0.6782831006400023</v>
      </c>
      <c r="K1349">
        <v>8815.7915514495216</v>
      </c>
      <c r="L1349">
        <v>4666.8267350013775</v>
      </c>
      <c r="M1349">
        <v>0.52937126607015139</v>
      </c>
      <c r="N1349">
        <v>0.66770370139832891</v>
      </c>
      <c r="O1349">
        <v>0.52111449251123199</v>
      </c>
      <c r="P1349">
        <v>0.78045769616058058</v>
      </c>
      <c r="Q1349">
        <v>0.61817319924210956</v>
      </c>
      <c r="R1349">
        <v>0.95472299521205606</v>
      </c>
      <c r="S1349">
        <v>0.38182680075789027</v>
      </c>
      <c r="T1349">
        <v>4.5277004787943845E-2</v>
      </c>
      <c r="U1349">
        <v>0.1378480257967343</v>
      </c>
      <c r="V1349">
        <v>0.30109739874890323</v>
      </c>
    </row>
    <row r="1350" spans="1:22" x14ac:dyDescent="0.25">
      <c r="A1350" t="str">
        <f t="shared" si="24"/>
        <v>JapánHalászat</v>
      </c>
      <c r="B1350" t="s">
        <v>94</v>
      </c>
      <c r="C1350">
        <v>3</v>
      </c>
      <c r="D1350" s="267" t="s">
        <v>149</v>
      </c>
      <c r="E1350" s="3" t="s">
        <v>1</v>
      </c>
      <c r="F1350" s="3" t="s">
        <v>1</v>
      </c>
      <c r="G1350" s="3" t="s">
        <v>136</v>
      </c>
      <c r="H1350">
        <v>17865.917138326775</v>
      </c>
      <c r="I1350">
        <v>15862.848099380986</v>
      </c>
      <c r="J1350">
        <v>0.88788322348989779</v>
      </c>
      <c r="K1350">
        <v>10061.096978327294</v>
      </c>
      <c r="L1350">
        <v>8074.6152689423716</v>
      </c>
      <c r="M1350">
        <v>0.80255813917070651</v>
      </c>
      <c r="N1350">
        <v>0.56314472413754635</v>
      </c>
      <c r="O1350">
        <v>0.50902682912644581</v>
      </c>
      <c r="P1350">
        <v>0.90390055576924411</v>
      </c>
      <c r="Q1350">
        <v>0.81511587585035661</v>
      </c>
      <c r="R1350">
        <v>0.86225081126909653</v>
      </c>
      <c r="S1350">
        <v>0.18488412414964336</v>
      </c>
      <c r="T1350">
        <v>0.13774918873090328</v>
      </c>
      <c r="U1350">
        <v>0.14755663417540762</v>
      </c>
      <c r="V1350">
        <v>0.11253685103769373</v>
      </c>
    </row>
    <row r="1351" spans="1:22" x14ac:dyDescent="0.25">
      <c r="A1351" t="str">
        <f t="shared" si="24"/>
        <v>JapánBányászat</v>
      </c>
      <c r="B1351" t="s">
        <v>94</v>
      </c>
      <c r="C1351">
        <v>4</v>
      </c>
      <c r="D1351" s="267" t="s">
        <v>150</v>
      </c>
      <c r="E1351" s="3" t="s">
        <v>1</v>
      </c>
      <c r="F1351" s="3" t="s">
        <v>1</v>
      </c>
      <c r="G1351" s="3" t="s">
        <v>136</v>
      </c>
      <c r="H1351">
        <v>31486.07292954775</v>
      </c>
      <c r="I1351">
        <v>35411.28204932536</v>
      </c>
      <c r="J1351">
        <v>1.1246649313352139</v>
      </c>
      <c r="K1351">
        <v>12526.18946963447</v>
      </c>
      <c r="L1351">
        <v>8260.9124425294995</v>
      </c>
      <c r="M1351">
        <v>0.65949125730177571</v>
      </c>
      <c r="N1351">
        <v>0.39783270202234106</v>
      </c>
      <c r="O1351">
        <v>0.23328476023609213</v>
      </c>
      <c r="P1351">
        <v>0.58638910036860559</v>
      </c>
      <c r="Q1351">
        <v>0.99404242516224162</v>
      </c>
      <c r="R1351">
        <v>0.99229885737778967</v>
      </c>
      <c r="S1351">
        <v>5.9575748377583646E-3</v>
      </c>
      <c r="T1351">
        <v>7.7011426222102011E-3</v>
      </c>
      <c r="U1351">
        <v>1.8083871392879849E-3</v>
      </c>
      <c r="V1351">
        <v>2.4588859346451708E-3</v>
      </c>
    </row>
    <row r="1352" spans="1:22" x14ac:dyDescent="0.25">
      <c r="A1352" t="str">
        <f t="shared" si="24"/>
        <v>JapánÉlelmiszergy.</v>
      </c>
      <c r="B1352" t="s">
        <v>94</v>
      </c>
      <c r="C1352">
        <v>5</v>
      </c>
      <c r="D1352" s="267" t="s">
        <v>151</v>
      </c>
      <c r="E1352" s="3" t="s">
        <v>135</v>
      </c>
      <c r="F1352" s="3" t="s">
        <v>135</v>
      </c>
      <c r="G1352" s="3" t="s">
        <v>136</v>
      </c>
      <c r="H1352">
        <v>353141.44298998651</v>
      </c>
      <c r="I1352">
        <v>338261.21636465419</v>
      </c>
      <c r="J1352">
        <v>0.95786326719587467</v>
      </c>
      <c r="K1352">
        <v>149562.17017092527</v>
      </c>
      <c r="L1352">
        <v>136607.14945227816</v>
      </c>
      <c r="M1352">
        <v>0.91338036413993173</v>
      </c>
      <c r="N1352">
        <v>0.42351916814013296</v>
      </c>
      <c r="O1352">
        <v>0.40385105605784904</v>
      </c>
      <c r="P1352">
        <v>0.95356027882124994</v>
      </c>
      <c r="Q1352">
        <v>0.3366960167470342</v>
      </c>
      <c r="R1352">
        <v>0.37716488373661528</v>
      </c>
      <c r="S1352">
        <v>0.66330398325296591</v>
      </c>
      <c r="T1352">
        <v>0.62283511626338484</v>
      </c>
      <c r="U1352">
        <v>0.65525839819772158</v>
      </c>
      <c r="V1352">
        <v>0.614286812296016</v>
      </c>
    </row>
    <row r="1353" spans="1:22" x14ac:dyDescent="0.25">
      <c r="A1353" t="str">
        <f t="shared" si="24"/>
        <v>JapánTextilgy.</v>
      </c>
      <c r="B1353" t="s">
        <v>94</v>
      </c>
      <c r="C1353">
        <v>6</v>
      </c>
      <c r="D1353" s="267" t="s">
        <v>152</v>
      </c>
      <c r="E1353" s="3" t="s">
        <v>2289</v>
      </c>
      <c r="F1353" s="3" t="s">
        <v>2289</v>
      </c>
      <c r="G1353" s="3" t="s">
        <v>136</v>
      </c>
      <c r="H1353">
        <v>71745.9421408247</v>
      </c>
      <c r="I1353">
        <v>39397.897295242554</v>
      </c>
      <c r="J1353">
        <v>0.54913067024628925</v>
      </c>
      <c r="K1353">
        <v>26443.567794869068</v>
      </c>
      <c r="L1353">
        <v>14470.831389208783</v>
      </c>
      <c r="M1353">
        <v>0.54723445419557215</v>
      </c>
      <c r="N1353">
        <v>0.36857231232624954</v>
      </c>
      <c r="O1353">
        <v>0.3672995865938305</v>
      </c>
      <c r="P1353">
        <v>0.99654687644770112</v>
      </c>
      <c r="Q1353">
        <v>0.40353051821008462</v>
      </c>
      <c r="R1353">
        <v>0.42352799621069359</v>
      </c>
      <c r="S1353">
        <v>0.59646948178991532</v>
      </c>
      <c r="T1353">
        <v>0.57647200378930641</v>
      </c>
      <c r="U1353">
        <v>0.52442828130585251</v>
      </c>
      <c r="V1353">
        <v>0.50143999193822697</v>
      </c>
    </row>
    <row r="1354" spans="1:22" x14ac:dyDescent="0.25">
      <c r="A1354" t="str">
        <f t="shared" si="24"/>
        <v>JapánFafeldolg.</v>
      </c>
      <c r="B1354" t="s">
        <v>94</v>
      </c>
      <c r="C1354">
        <v>7</v>
      </c>
      <c r="D1354" s="267" t="s">
        <v>153</v>
      </c>
      <c r="E1354" s="3" t="s">
        <v>1</v>
      </c>
      <c r="F1354" s="3" t="s">
        <v>1</v>
      </c>
      <c r="G1354" s="3" t="s">
        <v>136</v>
      </c>
      <c r="H1354">
        <v>29332.846120254435</v>
      </c>
      <c r="I1354">
        <v>18679.205990915383</v>
      </c>
      <c r="J1354">
        <v>0.63680169030775791</v>
      </c>
      <c r="K1354">
        <v>11128.430765799401</v>
      </c>
      <c r="L1354">
        <v>6925.3539687764123</v>
      </c>
      <c r="M1354">
        <v>0.62231181686998038</v>
      </c>
      <c r="N1354">
        <v>0.37938462296419234</v>
      </c>
      <c r="O1354">
        <v>0.3707520529590258</v>
      </c>
      <c r="P1354">
        <v>0.97724586216036147</v>
      </c>
      <c r="Q1354">
        <v>1.0163334535095527</v>
      </c>
      <c r="R1354">
        <v>0.97781708623375663</v>
      </c>
      <c r="S1354">
        <v>-1.6333453509552825E-2</v>
      </c>
      <c r="T1354">
        <v>2.2182913766243244E-2</v>
      </c>
      <c r="U1354">
        <v>2.0968700035231019E-2</v>
      </c>
      <c r="V1354">
        <v>1.9122005783603402E-2</v>
      </c>
    </row>
    <row r="1355" spans="1:22" x14ac:dyDescent="0.25">
      <c r="A1355" t="str">
        <f t="shared" si="24"/>
        <v>JapánPapírgy.</v>
      </c>
      <c r="B1355" t="s">
        <v>94</v>
      </c>
      <c r="C1355">
        <v>8</v>
      </c>
      <c r="D1355" s="267" t="s">
        <v>154</v>
      </c>
      <c r="E1355" s="3" t="s">
        <v>1</v>
      </c>
      <c r="F1355" s="3" t="s">
        <v>1</v>
      </c>
      <c r="G1355" s="3" t="s">
        <v>136</v>
      </c>
      <c r="H1355">
        <v>81226.132240957799</v>
      </c>
      <c r="I1355">
        <v>68758.177656378364</v>
      </c>
      <c r="J1355">
        <v>0.84650316049035579</v>
      </c>
      <c r="K1355">
        <v>27926.96648075102</v>
      </c>
      <c r="L1355">
        <v>21881.838030899904</v>
      </c>
      <c r="M1355">
        <v>0.78353794874148652</v>
      </c>
      <c r="N1355">
        <v>0.34381750934422817</v>
      </c>
      <c r="O1355">
        <v>0.31824342611660289</v>
      </c>
      <c r="P1355">
        <v>0.92561727505849434</v>
      </c>
      <c r="Q1355">
        <v>0.92035202001034133</v>
      </c>
      <c r="R1355">
        <v>0.89331538196178428</v>
      </c>
      <c r="S1355">
        <v>7.9647979989658446E-2</v>
      </c>
      <c r="T1355">
        <v>0.1066846180382159</v>
      </c>
      <c r="U1355">
        <v>5.1426348098811213E-2</v>
      </c>
      <c r="V1355">
        <v>4.8403098904324496E-2</v>
      </c>
    </row>
    <row r="1356" spans="1:22" x14ac:dyDescent="0.25">
      <c r="A1356" t="str">
        <f t="shared" si="24"/>
        <v>JapánNyomdai tev.</v>
      </c>
      <c r="B1356" t="s">
        <v>94</v>
      </c>
      <c r="C1356">
        <v>9</v>
      </c>
      <c r="D1356" s="267" t="s">
        <v>155</v>
      </c>
      <c r="E1356" s="3" t="s">
        <v>1</v>
      </c>
      <c r="F1356" s="3" t="s">
        <v>1</v>
      </c>
      <c r="G1356" s="3" t="s">
        <v>136</v>
      </c>
      <c r="H1356">
        <v>66210.911682668957</v>
      </c>
      <c r="I1356">
        <v>47969.008452680166</v>
      </c>
      <c r="J1356">
        <v>0.72448796178162722</v>
      </c>
      <c r="K1356">
        <v>33450.131805762619</v>
      </c>
      <c r="L1356">
        <v>27280.208966752725</v>
      </c>
      <c r="M1356">
        <v>0.81554862399833739</v>
      </c>
      <c r="N1356">
        <v>0.50520572751029436</v>
      </c>
      <c r="O1356">
        <v>0.56870487522508928</v>
      </c>
      <c r="P1356">
        <v>1.1256896829490142</v>
      </c>
      <c r="Q1356">
        <v>0.98288055598571422</v>
      </c>
      <c r="R1356">
        <v>0.9800117671380818</v>
      </c>
      <c r="S1356">
        <v>1.7119444014285921E-2</v>
      </c>
      <c r="T1356">
        <v>1.9988232861918281E-2</v>
      </c>
      <c r="U1356">
        <v>1.1706700690360538E-2</v>
      </c>
      <c r="V1356">
        <v>1.3347518131671657E-2</v>
      </c>
    </row>
    <row r="1357" spans="1:22" x14ac:dyDescent="0.25">
      <c r="A1357" t="str">
        <f t="shared" si="24"/>
        <v>JapánKokszgy.</v>
      </c>
      <c r="B1357" t="s">
        <v>94</v>
      </c>
      <c r="C1357">
        <v>10</v>
      </c>
      <c r="D1357" s="267" t="s">
        <v>156</v>
      </c>
      <c r="E1357" s="3" t="s">
        <v>1</v>
      </c>
      <c r="F1357" s="3" t="s">
        <v>1</v>
      </c>
      <c r="G1357" s="3" t="s">
        <v>136</v>
      </c>
      <c r="H1357">
        <v>109814.12113935497</v>
      </c>
      <c r="I1357">
        <v>166599.8806990576</v>
      </c>
      <c r="J1357">
        <v>1.5171079909444529</v>
      </c>
      <c r="K1357">
        <v>44632.124377787106</v>
      </c>
      <c r="L1357">
        <v>54277.884557306134</v>
      </c>
      <c r="M1357">
        <v>1.2161169855566993</v>
      </c>
      <c r="N1357">
        <v>0.40643337955733938</v>
      </c>
      <c r="O1357">
        <v>0.32579785969566522</v>
      </c>
      <c r="P1357">
        <v>0.80160212246962326</v>
      </c>
      <c r="Q1357">
        <v>0.69548184928479151</v>
      </c>
      <c r="R1357">
        <v>0.64437011369652519</v>
      </c>
      <c r="S1357">
        <v>0.30451815071520855</v>
      </c>
      <c r="T1357">
        <v>0.35562988630347486</v>
      </c>
      <c r="U1357">
        <v>0.28178568866053366</v>
      </c>
      <c r="V1357">
        <v>0.29358010364674342</v>
      </c>
    </row>
    <row r="1358" spans="1:22" x14ac:dyDescent="0.25">
      <c r="A1358" t="str">
        <f t="shared" si="24"/>
        <v>JapánVegyi a. gy.</v>
      </c>
      <c r="B1358" t="s">
        <v>94</v>
      </c>
      <c r="C1358">
        <v>11</v>
      </c>
      <c r="D1358" s="267" t="s">
        <v>157</v>
      </c>
      <c r="E1358" s="3" t="s">
        <v>1</v>
      </c>
      <c r="F1358" s="3" t="s">
        <v>1</v>
      </c>
      <c r="G1358" s="3" t="s">
        <v>136</v>
      </c>
      <c r="H1358">
        <v>178290.29383460473</v>
      </c>
      <c r="I1358">
        <v>214964.39574333237</v>
      </c>
      <c r="J1358">
        <v>1.2056988135470192</v>
      </c>
      <c r="K1358">
        <v>52220.452321252313</v>
      </c>
      <c r="L1358">
        <v>28581.13591112374</v>
      </c>
      <c r="M1358">
        <v>0.54731689674568351</v>
      </c>
      <c r="N1358">
        <v>0.29289565459853845</v>
      </c>
      <c r="O1358">
        <v>0.13295753379201286</v>
      </c>
      <c r="P1358">
        <v>0.45394163998183235</v>
      </c>
      <c r="Q1358">
        <v>0.73925868095955882</v>
      </c>
      <c r="R1358">
        <v>0.67365272760385675</v>
      </c>
      <c r="S1358">
        <v>0.26074131904044123</v>
      </c>
      <c r="T1358">
        <v>0.32634727239614325</v>
      </c>
      <c r="U1358">
        <v>0.11161171332277184</v>
      </c>
      <c r="V1358">
        <v>8.5647798571867786E-2</v>
      </c>
    </row>
    <row r="1359" spans="1:22" x14ac:dyDescent="0.25">
      <c r="A1359" t="str">
        <f t="shared" si="24"/>
        <v>JapánGyógyszergy.</v>
      </c>
      <c r="B1359" t="s">
        <v>94</v>
      </c>
      <c r="C1359">
        <v>12</v>
      </c>
      <c r="D1359" s="267" t="s">
        <v>158</v>
      </c>
      <c r="E1359" s="3" t="s">
        <v>1</v>
      </c>
      <c r="F1359" s="3" t="s">
        <v>1</v>
      </c>
      <c r="G1359" s="3" t="s">
        <v>136</v>
      </c>
      <c r="H1359">
        <v>60330.657612495765</v>
      </c>
      <c r="I1359">
        <v>74150.174074051989</v>
      </c>
      <c r="J1359">
        <v>1.2290629177344472</v>
      </c>
      <c r="K1359">
        <v>26722.216599514941</v>
      </c>
      <c r="L1359">
        <v>35204.367057123796</v>
      </c>
      <c r="M1359">
        <v>1.317419418633214</v>
      </c>
      <c r="N1359">
        <v>0.44292931085140702</v>
      </c>
      <c r="O1359">
        <v>0.47477119907993803</v>
      </c>
      <c r="P1359">
        <v>1.0718893228522717</v>
      </c>
      <c r="Q1359">
        <v>0.88609064913659541</v>
      </c>
      <c r="R1359">
        <v>0.89343427831310429</v>
      </c>
      <c r="S1359">
        <v>0.1139093508634046</v>
      </c>
      <c r="T1359">
        <v>0.10656572168689568</v>
      </c>
      <c r="U1359">
        <v>7.5199627401620492E-2</v>
      </c>
      <c r="V1359">
        <v>5.9817004493371927E-2</v>
      </c>
    </row>
    <row r="1360" spans="1:22" x14ac:dyDescent="0.25">
      <c r="A1360" t="str">
        <f t="shared" si="24"/>
        <v>JapánGumigy.</v>
      </c>
      <c r="B1360" t="s">
        <v>94</v>
      </c>
      <c r="C1360">
        <v>13</v>
      </c>
      <c r="D1360" s="267" t="s">
        <v>159</v>
      </c>
      <c r="E1360" s="3" t="s">
        <v>1</v>
      </c>
      <c r="F1360" s="3" t="s">
        <v>1</v>
      </c>
      <c r="G1360" s="3" t="s">
        <v>136</v>
      </c>
      <c r="H1360">
        <v>122458.99922855695</v>
      </c>
      <c r="I1360">
        <v>122945.32709017143</v>
      </c>
      <c r="J1360">
        <v>1.0039713525725193</v>
      </c>
      <c r="K1360">
        <v>42493.89420549589</v>
      </c>
      <c r="L1360">
        <v>36584.151960013347</v>
      </c>
      <c r="M1360">
        <v>0.86092726129303032</v>
      </c>
      <c r="N1360">
        <v>0.34700507494908944</v>
      </c>
      <c r="O1360">
        <v>0.29756439570233961</v>
      </c>
      <c r="P1360">
        <v>0.85752174012439597</v>
      </c>
      <c r="Q1360">
        <v>0.85568951574650409</v>
      </c>
      <c r="R1360">
        <v>0.75806199042741385</v>
      </c>
      <c r="S1360">
        <v>0.1443104842534958</v>
      </c>
      <c r="T1360">
        <v>0.24193800957258602</v>
      </c>
      <c r="U1360">
        <v>6.4689360913978394E-2</v>
      </c>
      <c r="V1360">
        <v>4.6838544632810369E-2</v>
      </c>
    </row>
    <row r="1361" spans="1:22" x14ac:dyDescent="0.25">
      <c r="A1361" t="str">
        <f t="shared" si="24"/>
        <v>JapánNemfémgy.</v>
      </c>
      <c r="B1361" t="s">
        <v>94</v>
      </c>
      <c r="C1361">
        <v>14</v>
      </c>
      <c r="D1361" s="267" t="s">
        <v>160</v>
      </c>
      <c r="E1361" s="3" t="s">
        <v>1</v>
      </c>
      <c r="F1361" s="3" t="s">
        <v>1</v>
      </c>
      <c r="G1361" s="3" t="s">
        <v>136</v>
      </c>
      <c r="H1361">
        <v>77217.812920282711</v>
      </c>
      <c r="I1361">
        <v>60841.4242820488</v>
      </c>
      <c r="J1361">
        <v>0.78791954836715727</v>
      </c>
      <c r="K1361">
        <v>33042.014017336231</v>
      </c>
      <c r="L1361">
        <v>24775.719258030404</v>
      </c>
      <c r="M1361">
        <v>0.74982473056973065</v>
      </c>
      <c r="N1361">
        <v>0.42790662889465397</v>
      </c>
      <c r="O1361">
        <v>0.40721793663434097</v>
      </c>
      <c r="P1361">
        <v>0.95165138639297331</v>
      </c>
      <c r="Q1361">
        <v>0.89760674984798539</v>
      </c>
      <c r="R1361">
        <v>0.82264950616803745</v>
      </c>
      <c r="S1361">
        <v>0.10239325015201463</v>
      </c>
      <c r="T1361">
        <v>0.17735049383196255</v>
      </c>
      <c r="U1361">
        <v>4.2602669707695218E-2</v>
      </c>
      <c r="V1361">
        <v>3.5456980409240745E-2</v>
      </c>
    </row>
    <row r="1362" spans="1:22" x14ac:dyDescent="0.25">
      <c r="A1362" t="str">
        <f t="shared" si="24"/>
        <v>JapánFémalapa. Gy.</v>
      </c>
      <c r="B1362" t="s">
        <v>94</v>
      </c>
      <c r="C1362">
        <v>15</v>
      </c>
      <c r="D1362" s="267" t="s">
        <v>161</v>
      </c>
      <c r="E1362" s="3" t="s">
        <v>1</v>
      </c>
      <c r="F1362" s="3" t="s">
        <v>1</v>
      </c>
      <c r="G1362" s="3" t="s">
        <v>136</v>
      </c>
      <c r="H1362">
        <v>216028.6732194006</v>
      </c>
      <c r="I1362">
        <v>347272.38284710993</v>
      </c>
      <c r="J1362">
        <v>1.607529119499878</v>
      </c>
      <c r="K1362">
        <v>62021.06292565749</v>
      </c>
      <c r="L1362">
        <v>57423.428983485726</v>
      </c>
      <c r="M1362">
        <v>0.92586979768981403</v>
      </c>
      <c r="N1362">
        <v>0.28709643956692898</v>
      </c>
      <c r="O1362">
        <v>0.16535558777435796</v>
      </c>
      <c r="P1362">
        <v>0.57595833659166529</v>
      </c>
      <c r="Q1362">
        <v>0.88324577128761317</v>
      </c>
      <c r="R1362">
        <v>0.81869953796271022</v>
      </c>
      <c r="S1362">
        <v>0.11675422871238678</v>
      </c>
      <c r="T1362">
        <v>0.18130046203728969</v>
      </c>
      <c r="U1362">
        <v>6.6807553905666346E-3</v>
      </c>
      <c r="V1362">
        <v>6.595642031931007E-3</v>
      </c>
    </row>
    <row r="1363" spans="1:22" x14ac:dyDescent="0.25">
      <c r="A1363" t="str">
        <f t="shared" si="24"/>
        <v>JapánFémfeldolg.</v>
      </c>
      <c r="B1363" t="s">
        <v>94</v>
      </c>
      <c r="C1363">
        <v>16</v>
      </c>
      <c r="D1363" s="267" t="s">
        <v>162</v>
      </c>
      <c r="E1363" s="3" t="s">
        <v>1</v>
      </c>
      <c r="F1363" s="3" t="s">
        <v>1</v>
      </c>
      <c r="G1363" s="3" t="s">
        <v>136</v>
      </c>
      <c r="H1363">
        <v>209882.34871334059</v>
      </c>
      <c r="I1363">
        <v>176859.02303763543</v>
      </c>
      <c r="J1363">
        <v>0.84265791821870284</v>
      </c>
      <c r="K1363">
        <v>84613.912141760986</v>
      </c>
      <c r="L1363">
        <v>59013.114084137895</v>
      </c>
      <c r="M1363">
        <v>0.69743984872449971</v>
      </c>
      <c r="N1363">
        <v>0.40314925319102235</v>
      </c>
      <c r="O1363">
        <v>0.33367318822958758</v>
      </c>
      <c r="P1363">
        <v>0.82766664104791177</v>
      </c>
      <c r="Q1363">
        <v>0.6855684734609111</v>
      </c>
      <c r="R1363">
        <v>0.6147531007000232</v>
      </c>
      <c r="S1363">
        <v>0.3144315265390889</v>
      </c>
      <c r="T1363">
        <v>0.3852468992999768</v>
      </c>
      <c r="U1363">
        <v>2.4538311135746699E-2</v>
      </c>
      <c r="V1363">
        <v>2.1122865495053014E-2</v>
      </c>
    </row>
    <row r="1364" spans="1:22" x14ac:dyDescent="0.25">
      <c r="A1364" t="str">
        <f t="shared" si="24"/>
        <v>JapánSzámítógép gy.</v>
      </c>
      <c r="B1364" t="s">
        <v>94</v>
      </c>
      <c r="C1364">
        <v>17</v>
      </c>
      <c r="D1364" s="267" t="s">
        <v>163</v>
      </c>
      <c r="E1364" s="3" t="s">
        <v>2289</v>
      </c>
      <c r="F1364" s="3" t="s">
        <v>2289</v>
      </c>
      <c r="G1364" s="3" t="s">
        <v>136</v>
      </c>
      <c r="H1364">
        <v>358158.91146820143</v>
      </c>
      <c r="I1364">
        <v>251752.29338777228</v>
      </c>
      <c r="J1364">
        <v>0.70290668562667802</v>
      </c>
      <c r="K1364">
        <v>130780.87147708004</v>
      </c>
      <c r="L1364">
        <v>94040.704147287368</v>
      </c>
      <c r="M1364">
        <v>0.71907078676844904</v>
      </c>
      <c r="N1364">
        <v>0.36514761266436119</v>
      </c>
      <c r="O1364">
        <v>0.37354457781418154</v>
      </c>
      <c r="P1364">
        <v>1.0229960839358923</v>
      </c>
      <c r="Q1364">
        <v>0.41590166092224257</v>
      </c>
      <c r="R1364">
        <v>0.40420545658353552</v>
      </c>
      <c r="S1364">
        <v>0.58409833907775743</v>
      </c>
      <c r="T1364">
        <v>0.59579454341646454</v>
      </c>
      <c r="U1364">
        <v>6.8612160402934955E-2</v>
      </c>
      <c r="V1364">
        <v>7.0150601864589379E-2</v>
      </c>
    </row>
    <row r="1365" spans="1:22" x14ac:dyDescent="0.25">
      <c r="A1365" t="str">
        <f t="shared" si="24"/>
        <v>JapánVillamos b. gy.</v>
      </c>
      <c r="B1365" t="s">
        <v>94</v>
      </c>
      <c r="C1365">
        <v>18</v>
      </c>
      <c r="D1365" s="267" t="s">
        <v>164</v>
      </c>
      <c r="E1365" s="3" t="s">
        <v>2289</v>
      </c>
      <c r="F1365" s="3" t="s">
        <v>2289</v>
      </c>
      <c r="G1365" s="3" t="s">
        <v>136</v>
      </c>
      <c r="H1365">
        <v>174384.22805753705</v>
      </c>
      <c r="I1365">
        <v>134840.82979301387</v>
      </c>
      <c r="J1365">
        <v>0.77323982389349988</v>
      </c>
      <c r="K1365">
        <v>63288.9414191123</v>
      </c>
      <c r="L1365">
        <v>36999.13190792549</v>
      </c>
      <c r="M1365">
        <v>0.58460658494680262</v>
      </c>
      <c r="N1365">
        <v>0.36292812787077561</v>
      </c>
      <c r="O1365">
        <v>0.27439116152518978</v>
      </c>
      <c r="P1365">
        <v>0.75604821024753877</v>
      </c>
      <c r="Q1365">
        <v>0.35251990946473338</v>
      </c>
      <c r="R1365">
        <v>0.300418420279495</v>
      </c>
      <c r="S1365">
        <v>0.64748009053526656</v>
      </c>
      <c r="T1365">
        <v>0.69958157972050494</v>
      </c>
      <c r="U1365">
        <v>0.22355624634780691</v>
      </c>
      <c r="V1365">
        <v>0.19867804976930983</v>
      </c>
    </row>
    <row r="1366" spans="1:22" x14ac:dyDescent="0.25">
      <c r="A1366" t="str">
        <f t="shared" si="24"/>
        <v>JapánEgyéb gépgy.</v>
      </c>
      <c r="B1366" t="s">
        <v>94</v>
      </c>
      <c r="C1366">
        <v>19</v>
      </c>
      <c r="D1366" s="267" t="s">
        <v>165</v>
      </c>
      <c r="E1366" s="3" t="s">
        <v>2289</v>
      </c>
      <c r="F1366" s="3" t="s">
        <v>2289</v>
      </c>
      <c r="G1366" s="3" t="s">
        <v>136</v>
      </c>
      <c r="H1366">
        <v>178600.33488507956</v>
      </c>
      <c r="I1366">
        <v>181072.30384131428</v>
      </c>
      <c r="J1366">
        <v>1.0138407856728002</v>
      </c>
      <c r="K1366">
        <v>69190.125451592699</v>
      </c>
      <c r="L1366">
        <v>72974.220641616048</v>
      </c>
      <c r="M1366">
        <v>1.0546912607156755</v>
      </c>
      <c r="N1366">
        <v>0.38740199169342604</v>
      </c>
      <c r="O1366">
        <v>0.40301149923827234</v>
      </c>
      <c r="P1366">
        <v>1.0402927911563218</v>
      </c>
      <c r="Q1366">
        <v>0.3138567062522557</v>
      </c>
      <c r="R1366">
        <v>0.26634743845400266</v>
      </c>
      <c r="S1366">
        <v>0.6861432937477443</v>
      </c>
      <c r="T1366">
        <v>0.73365256154599734</v>
      </c>
      <c r="U1366">
        <v>1.8712868714503506E-2</v>
      </c>
      <c r="V1366">
        <v>1.6345827854448075E-2</v>
      </c>
    </row>
    <row r="1367" spans="1:22" x14ac:dyDescent="0.25">
      <c r="A1367" t="str">
        <f t="shared" si="24"/>
        <v>JapánKözúti jármű gy.</v>
      </c>
      <c r="B1367" t="s">
        <v>94</v>
      </c>
      <c r="C1367">
        <v>20</v>
      </c>
      <c r="D1367" s="267" t="s">
        <v>166</v>
      </c>
      <c r="E1367" s="3" t="s">
        <v>2289</v>
      </c>
      <c r="F1367" s="3" t="s">
        <v>2289</v>
      </c>
      <c r="G1367" s="3" t="s">
        <v>136</v>
      </c>
      <c r="H1367">
        <v>344389.49699388439</v>
      </c>
      <c r="I1367">
        <v>354672.02236174751</v>
      </c>
      <c r="J1367">
        <v>1.029857255977948</v>
      </c>
      <c r="K1367">
        <v>87128.024463395632</v>
      </c>
      <c r="L1367">
        <v>91168.264651892634</v>
      </c>
      <c r="M1367">
        <v>1.0463713049088401</v>
      </c>
      <c r="N1367">
        <v>0.25299268770947109</v>
      </c>
      <c r="O1367">
        <v>0.25704949616495437</v>
      </c>
      <c r="P1367">
        <v>1.0160352794865835</v>
      </c>
      <c r="Q1367">
        <v>0.49991330676182438</v>
      </c>
      <c r="R1367">
        <v>0.41964918066558088</v>
      </c>
      <c r="S1367">
        <v>0.50008669323817567</v>
      </c>
      <c r="T1367">
        <v>0.58035081933441923</v>
      </c>
      <c r="U1367">
        <v>0.11937956590481731</v>
      </c>
      <c r="V1367">
        <v>8.4460793687189811E-2</v>
      </c>
    </row>
    <row r="1368" spans="1:22" x14ac:dyDescent="0.25">
      <c r="A1368" t="str">
        <f t="shared" si="24"/>
        <v>JapánEgyéb jármű gy.</v>
      </c>
      <c r="B1368" t="s">
        <v>94</v>
      </c>
      <c r="C1368">
        <v>21</v>
      </c>
      <c r="D1368" s="267" t="s">
        <v>167</v>
      </c>
      <c r="E1368" s="3" t="s">
        <v>2289</v>
      </c>
      <c r="F1368" s="3" t="s">
        <v>2289</v>
      </c>
      <c r="G1368" s="3" t="s">
        <v>136</v>
      </c>
      <c r="H1368">
        <v>49284.18810217634</v>
      </c>
      <c r="I1368">
        <v>68919.027633448248</v>
      </c>
      <c r="J1368">
        <v>1.398400385343973</v>
      </c>
      <c r="K1368">
        <v>13606.115975565042</v>
      </c>
      <c r="L1368">
        <v>25341.563749633642</v>
      </c>
      <c r="M1368">
        <v>1.8625126961392995</v>
      </c>
      <c r="N1368">
        <v>0.27607467018340126</v>
      </c>
      <c r="O1368">
        <v>0.36770054105253658</v>
      </c>
      <c r="P1368">
        <v>1.331888002648945</v>
      </c>
      <c r="Q1368">
        <v>0.50150849759048988</v>
      </c>
      <c r="R1368">
        <v>0.44349953867714914</v>
      </c>
      <c r="S1368">
        <v>0.49849150240951018</v>
      </c>
      <c r="T1368">
        <v>0.5565004613228508</v>
      </c>
      <c r="U1368">
        <v>2.6325565010845198E-2</v>
      </c>
      <c r="V1368">
        <v>1.9674420598038513E-2</v>
      </c>
    </row>
    <row r="1369" spans="1:22" x14ac:dyDescent="0.25">
      <c r="A1369" t="str">
        <f t="shared" si="24"/>
        <v>JapánBútorgy.</v>
      </c>
      <c r="B1369" t="s">
        <v>94</v>
      </c>
      <c r="C1369">
        <v>22</v>
      </c>
      <c r="D1369" s="267" t="s">
        <v>168</v>
      </c>
      <c r="E1369" s="3" t="s">
        <v>2289</v>
      </c>
      <c r="F1369" s="3" t="s">
        <v>2289</v>
      </c>
      <c r="G1369" s="3" t="s">
        <v>136</v>
      </c>
      <c r="H1369">
        <v>75193.415059378283</v>
      </c>
      <c r="I1369">
        <v>49374.652816033507</v>
      </c>
      <c r="J1369">
        <v>0.65663532873249109</v>
      </c>
      <c r="K1369">
        <v>27633.506967545698</v>
      </c>
      <c r="L1369">
        <v>16723.220468885163</v>
      </c>
      <c r="M1369">
        <v>0.60517908525059194</v>
      </c>
      <c r="N1369">
        <v>0.36749902828225367</v>
      </c>
      <c r="O1369">
        <v>0.33870051767644238</v>
      </c>
      <c r="P1369">
        <v>0.9216364986312483</v>
      </c>
      <c r="Q1369">
        <v>0.5384725696677185</v>
      </c>
      <c r="R1369">
        <v>0.57019728841168327</v>
      </c>
      <c r="S1369">
        <v>0.46152743033228139</v>
      </c>
      <c r="T1369">
        <v>0.42980271158831668</v>
      </c>
      <c r="U1369">
        <v>0.21885300986841802</v>
      </c>
      <c r="V1369">
        <v>0.14793208388126</v>
      </c>
    </row>
    <row r="1370" spans="1:22" x14ac:dyDescent="0.25">
      <c r="A1370" t="str">
        <f t="shared" si="24"/>
        <v>JapánGépjavítás</v>
      </c>
      <c r="B1370" t="s">
        <v>94</v>
      </c>
      <c r="C1370">
        <v>23</v>
      </c>
      <c r="D1370" s="267" t="s">
        <v>169</v>
      </c>
      <c r="E1370" s="3" t="s">
        <v>2289</v>
      </c>
      <c r="F1370" s="3" t="s">
        <v>2289</v>
      </c>
      <c r="G1370" s="3" t="s">
        <v>136</v>
      </c>
      <c r="H1370">
        <v>2</v>
      </c>
      <c r="I1370">
        <v>2</v>
      </c>
      <c r="J1370">
        <v>1</v>
      </c>
      <c r="K1370">
        <v>1</v>
      </c>
      <c r="L1370">
        <v>1</v>
      </c>
      <c r="M1370">
        <v>1</v>
      </c>
      <c r="N1370">
        <v>0.5</v>
      </c>
      <c r="O1370">
        <v>0.5</v>
      </c>
      <c r="P1370">
        <v>1</v>
      </c>
      <c r="Q1370">
        <v>0.41846995205239651</v>
      </c>
      <c r="R1370">
        <v>0.55214294880434311</v>
      </c>
      <c r="S1370">
        <v>0.58153004794760355</v>
      </c>
      <c r="T1370">
        <v>0.44785705119565683</v>
      </c>
      <c r="U1370">
        <v>0.1461387486472347</v>
      </c>
      <c r="V1370">
        <v>0.12422857877422221</v>
      </c>
    </row>
    <row r="1371" spans="1:22" x14ac:dyDescent="0.25">
      <c r="A1371" t="str">
        <f t="shared" si="24"/>
        <v>JapánVillamosene., gáz, gőzellátás</v>
      </c>
      <c r="B1371" t="s">
        <v>94</v>
      </c>
      <c r="C1371">
        <v>24</v>
      </c>
      <c r="D1371" s="267" t="s">
        <v>170</v>
      </c>
      <c r="E1371" s="3" t="s">
        <v>1</v>
      </c>
      <c r="F1371" s="3" t="s">
        <v>1</v>
      </c>
      <c r="G1371" s="3" t="s">
        <v>136</v>
      </c>
      <c r="H1371">
        <v>179026.57743075609</v>
      </c>
      <c r="I1371">
        <v>188183.49676890965</v>
      </c>
      <c r="J1371">
        <v>1.0511483795845635</v>
      </c>
      <c r="K1371">
        <v>91476.191798826359</v>
      </c>
      <c r="L1371">
        <v>45440.670308343106</v>
      </c>
      <c r="M1371">
        <v>0.49674860108164354</v>
      </c>
      <c r="N1371">
        <v>0.51096431106273887</v>
      </c>
      <c r="O1371">
        <v>0.24147000713959788</v>
      </c>
      <c r="P1371">
        <v>0.47257705070902478</v>
      </c>
      <c r="Q1371">
        <v>0.70786467605320014</v>
      </c>
      <c r="R1371">
        <v>0.69399789434490988</v>
      </c>
      <c r="S1371">
        <v>0.29213532394679975</v>
      </c>
      <c r="T1371">
        <v>0.30600210565509017</v>
      </c>
      <c r="U1371">
        <v>0.29079223369494683</v>
      </c>
      <c r="V1371">
        <v>0.30452911519264014</v>
      </c>
    </row>
    <row r="1372" spans="1:22" x14ac:dyDescent="0.25">
      <c r="A1372" t="str">
        <f t="shared" si="24"/>
        <v>JapánVízellátás</v>
      </c>
      <c r="B1372" t="s">
        <v>94</v>
      </c>
      <c r="C1372">
        <v>25</v>
      </c>
      <c r="D1372" s="267" t="s">
        <v>171</v>
      </c>
      <c r="E1372" s="3" t="s">
        <v>1</v>
      </c>
      <c r="F1372" s="3" t="s">
        <v>1</v>
      </c>
      <c r="G1372" s="3" t="s">
        <v>136</v>
      </c>
      <c r="H1372">
        <v>29650.891864501868</v>
      </c>
      <c r="I1372">
        <v>29064.583068781998</v>
      </c>
      <c r="J1372">
        <v>0.98022626778313537</v>
      </c>
      <c r="K1372">
        <v>18222.897927521484</v>
      </c>
      <c r="L1372">
        <v>19156.24773696145</v>
      </c>
      <c r="M1372">
        <v>1.0512185171179802</v>
      </c>
      <c r="N1372">
        <v>0.61458178090548399</v>
      </c>
      <c r="O1372">
        <v>0.65909246630607954</v>
      </c>
      <c r="P1372">
        <v>1.0724243490183136</v>
      </c>
      <c r="Q1372">
        <v>0.68444974433828198</v>
      </c>
      <c r="R1372">
        <v>0.68680880087348961</v>
      </c>
      <c r="S1372">
        <v>0.31555025566171813</v>
      </c>
      <c r="T1372">
        <v>0.3131911991265105</v>
      </c>
      <c r="U1372">
        <v>0.31441239708870494</v>
      </c>
      <c r="V1372">
        <v>0.31030399830037708</v>
      </c>
    </row>
    <row r="1373" spans="1:22" x14ac:dyDescent="0.25">
      <c r="A1373" t="str">
        <f t="shared" si="24"/>
        <v>JapánSzennyvíz k.</v>
      </c>
      <c r="B1373" t="s">
        <v>94</v>
      </c>
      <c r="C1373">
        <v>26</v>
      </c>
      <c r="D1373" s="267" t="s">
        <v>172</v>
      </c>
      <c r="E1373" s="3" t="s">
        <v>1</v>
      </c>
      <c r="F1373" s="3" t="s">
        <v>1</v>
      </c>
      <c r="G1373" s="3" t="s">
        <v>136</v>
      </c>
      <c r="H1373">
        <v>19570.80236437569</v>
      </c>
      <c r="I1373">
        <v>19847.025557152287</v>
      </c>
      <c r="J1373">
        <v>1.0141140453842301</v>
      </c>
      <c r="K1373">
        <v>13706.842193672439</v>
      </c>
      <c r="L1373">
        <v>14309.723596434913</v>
      </c>
      <c r="M1373">
        <v>1.0439839748823245</v>
      </c>
      <c r="N1373">
        <v>0.70037201022594298</v>
      </c>
      <c r="O1373">
        <v>0.72100091548872458</v>
      </c>
      <c r="P1373">
        <v>1.0294542114213368</v>
      </c>
      <c r="Q1373">
        <v>0.88823501675998329</v>
      </c>
      <c r="R1373">
        <v>0.9260201437933282</v>
      </c>
      <c r="S1373">
        <v>0.11176498324001666</v>
      </c>
      <c r="T1373">
        <v>7.3979856206671982E-2</v>
      </c>
      <c r="U1373">
        <v>0.10731903001105127</v>
      </c>
      <c r="V1373">
        <v>6.916086383696525E-2</v>
      </c>
    </row>
    <row r="1374" spans="1:22" x14ac:dyDescent="0.25">
      <c r="A1374" t="str">
        <f t="shared" si="24"/>
        <v>JapánÉpítőipar</v>
      </c>
      <c r="B1374" t="s">
        <v>94</v>
      </c>
      <c r="C1374">
        <v>27</v>
      </c>
      <c r="D1374" s="267" t="s">
        <v>139</v>
      </c>
      <c r="E1374" s="3" t="s">
        <v>2289</v>
      </c>
      <c r="F1374" s="3" t="s">
        <v>2289</v>
      </c>
      <c r="G1374" s="3" t="s">
        <v>136</v>
      </c>
      <c r="H1374">
        <v>723756.60964312986</v>
      </c>
      <c r="I1374">
        <v>635704.73200595565</v>
      </c>
      <c r="J1374">
        <v>0.87834048564946321</v>
      </c>
      <c r="K1374">
        <v>337708.89524229581</v>
      </c>
      <c r="L1374">
        <v>282022.95597276557</v>
      </c>
      <c r="M1374">
        <v>0.83510668491696882</v>
      </c>
      <c r="N1374">
        <v>0.46660561125488503</v>
      </c>
      <c r="O1374">
        <v>0.44363828326847099</v>
      </c>
      <c r="P1374">
        <v>0.95077785729013009</v>
      </c>
      <c r="Q1374">
        <v>0.12197781406724267</v>
      </c>
      <c r="R1374">
        <v>0.15191980704413707</v>
      </c>
      <c r="S1374">
        <v>0.87802218593275727</v>
      </c>
      <c r="T1374">
        <v>0.84808019295586279</v>
      </c>
      <c r="U1374">
        <v>3.7821397499752585E-5</v>
      </c>
      <c r="V1374">
        <v>5.8053539314908231E-5</v>
      </c>
    </row>
    <row r="1375" spans="1:22" x14ac:dyDescent="0.25">
      <c r="A1375" t="str">
        <f t="shared" si="24"/>
        <v>JapánGépj. Ker. jav.</v>
      </c>
      <c r="B1375" t="s">
        <v>94</v>
      </c>
      <c r="C1375">
        <v>28</v>
      </c>
      <c r="D1375" s="267" t="s">
        <v>173</v>
      </c>
      <c r="E1375" s="3" t="s">
        <v>1</v>
      </c>
      <c r="F1375" s="3" t="s">
        <v>1</v>
      </c>
      <c r="G1375" s="3" t="s">
        <v>136</v>
      </c>
      <c r="H1375">
        <v>119130.970999347</v>
      </c>
      <c r="I1375">
        <v>113332.37354581311</v>
      </c>
      <c r="J1375">
        <v>0.95132586090005367</v>
      </c>
      <c r="K1375">
        <v>50631.177821340534</v>
      </c>
      <c r="L1375">
        <v>48074.826259348782</v>
      </c>
      <c r="M1375">
        <v>0.94951032798383217</v>
      </c>
      <c r="N1375">
        <v>0.42500432420397261</v>
      </c>
      <c r="O1375">
        <v>0.4241932358357885</v>
      </c>
      <c r="P1375">
        <v>0.99809157619818745</v>
      </c>
      <c r="Q1375">
        <v>0.74503493317682656</v>
      </c>
      <c r="R1375">
        <v>0.75099937189483534</v>
      </c>
      <c r="S1375">
        <v>0.25496506682317344</v>
      </c>
      <c r="T1375">
        <v>0.24900062810516457</v>
      </c>
      <c r="U1375">
        <v>0.24441378460529234</v>
      </c>
      <c r="V1375">
        <v>0.23676960431059169</v>
      </c>
    </row>
    <row r="1376" spans="1:22" x14ac:dyDescent="0.25">
      <c r="A1376" t="str">
        <f t="shared" si="24"/>
        <v>JapánNagyker.</v>
      </c>
      <c r="B1376" t="s">
        <v>94</v>
      </c>
      <c r="C1376">
        <v>29</v>
      </c>
      <c r="D1376" s="267" t="s">
        <v>174</v>
      </c>
      <c r="E1376" s="3" t="s">
        <v>2289</v>
      </c>
      <c r="F1376" s="3" t="s">
        <v>2289</v>
      </c>
      <c r="G1376" s="3" t="s">
        <v>136</v>
      </c>
      <c r="H1376">
        <v>568639.18482049764</v>
      </c>
      <c r="I1376">
        <v>465909.36056867026</v>
      </c>
      <c r="J1376">
        <v>0.81934093359349458</v>
      </c>
      <c r="K1376">
        <v>372495.61407128489</v>
      </c>
      <c r="L1376">
        <v>321509.40328366257</v>
      </c>
      <c r="M1376">
        <v>0.86312265470630478</v>
      </c>
      <c r="N1376">
        <v>0.65506497620080573</v>
      </c>
      <c r="O1376">
        <v>0.69006856374647874</v>
      </c>
      <c r="P1376">
        <v>1.0534352908755464</v>
      </c>
      <c r="Q1376">
        <v>0.50439044395966559</v>
      </c>
      <c r="R1376">
        <v>0.4583791126297988</v>
      </c>
      <c r="S1376">
        <v>0.49560955604033446</v>
      </c>
      <c r="T1376">
        <v>0.54162088737020109</v>
      </c>
      <c r="U1376">
        <v>0.28262488831960375</v>
      </c>
      <c r="V1376">
        <v>0.25627752884726501</v>
      </c>
    </row>
    <row r="1377" spans="1:22" x14ac:dyDescent="0.25">
      <c r="A1377" t="str">
        <f t="shared" si="24"/>
        <v>JapánKisker.</v>
      </c>
      <c r="B1377" t="s">
        <v>94</v>
      </c>
      <c r="C1377">
        <v>30</v>
      </c>
      <c r="D1377" s="267" t="s">
        <v>175</v>
      </c>
      <c r="E1377" s="3" t="s">
        <v>135</v>
      </c>
      <c r="F1377" s="3" t="s">
        <v>135</v>
      </c>
      <c r="G1377" s="3" t="s">
        <v>136</v>
      </c>
      <c r="H1377">
        <v>337440.1221845526</v>
      </c>
      <c r="I1377">
        <v>319738.96537409443</v>
      </c>
      <c r="J1377">
        <v>0.94754282123932776</v>
      </c>
      <c r="K1377">
        <v>230095.58477203018</v>
      </c>
      <c r="L1377">
        <v>223263.78093462077</v>
      </c>
      <c r="M1377">
        <v>0.97030884428235287</v>
      </c>
      <c r="N1377">
        <v>0.6818856728785393</v>
      </c>
      <c r="O1377">
        <v>0.69826891656261614</v>
      </c>
      <c r="P1377">
        <v>1.0240263791068025</v>
      </c>
      <c r="Q1377">
        <v>0.19689663946748007</v>
      </c>
      <c r="R1377">
        <v>0.18935065592327993</v>
      </c>
      <c r="S1377">
        <v>0.80310336053251996</v>
      </c>
      <c r="T1377">
        <v>0.81064934407672018</v>
      </c>
      <c r="U1377">
        <v>0.75108530047691546</v>
      </c>
      <c r="V1377">
        <v>0.72188443214164955</v>
      </c>
    </row>
    <row r="1378" spans="1:22" x14ac:dyDescent="0.25">
      <c r="A1378" t="str">
        <f t="shared" si="24"/>
        <v>JapánSzf. Szállítás</v>
      </c>
      <c r="B1378" t="s">
        <v>94</v>
      </c>
      <c r="C1378">
        <v>31</v>
      </c>
      <c r="D1378" s="267" t="s">
        <v>176</v>
      </c>
      <c r="E1378" s="3" t="s">
        <v>2289</v>
      </c>
      <c r="F1378" s="3" t="s">
        <v>2289</v>
      </c>
      <c r="G1378" s="3" t="s">
        <v>136</v>
      </c>
      <c r="H1378">
        <v>214869.31991339457</v>
      </c>
      <c r="I1378">
        <v>201859.52967144028</v>
      </c>
      <c r="J1378">
        <v>0.93945254610012252</v>
      </c>
      <c r="K1378">
        <v>132603.79763568123</v>
      </c>
      <c r="L1378">
        <v>127736.73746342162</v>
      </c>
      <c r="M1378">
        <v>0.96329622334322973</v>
      </c>
      <c r="N1378">
        <v>0.61713695416883452</v>
      </c>
      <c r="O1378">
        <v>0.6328001341890287</v>
      </c>
      <c r="P1378">
        <v>1.0253803955740901</v>
      </c>
      <c r="Q1378">
        <v>0.52542074323435739</v>
      </c>
      <c r="R1378">
        <v>0.52729438693796782</v>
      </c>
      <c r="S1378">
        <v>0.47457925676564267</v>
      </c>
      <c r="T1378">
        <v>0.47270561306203229</v>
      </c>
      <c r="U1378">
        <v>0.40045750880953057</v>
      </c>
      <c r="V1378">
        <v>0.37505163781160167</v>
      </c>
    </row>
    <row r="1379" spans="1:22" x14ac:dyDescent="0.25">
      <c r="A1379" t="str">
        <f t="shared" si="24"/>
        <v>JapánVízi szállítás</v>
      </c>
      <c r="B1379" t="s">
        <v>94</v>
      </c>
      <c r="C1379">
        <v>32</v>
      </c>
      <c r="D1379" s="267" t="s">
        <v>140</v>
      </c>
      <c r="E1379" s="3" t="s">
        <v>2289</v>
      </c>
      <c r="F1379" s="3" t="s">
        <v>1</v>
      </c>
      <c r="G1379" s="3" t="s">
        <v>0</v>
      </c>
      <c r="H1379">
        <v>39600.750264235583</v>
      </c>
      <c r="I1379">
        <v>53915.344776035883</v>
      </c>
      <c r="J1379">
        <v>1.3614728109009633</v>
      </c>
      <c r="K1379">
        <v>14607.677851306526</v>
      </c>
      <c r="L1379">
        <v>17120.571603619977</v>
      </c>
      <c r="M1379">
        <v>1.172025545599549</v>
      </c>
      <c r="N1379">
        <v>0.36887376511396758</v>
      </c>
      <c r="O1379">
        <v>0.31754543488015813</v>
      </c>
      <c r="P1379">
        <v>0.86085123126620022</v>
      </c>
      <c r="Q1379">
        <v>0.53620587104731099</v>
      </c>
      <c r="R1379">
        <v>0.60378941121823626</v>
      </c>
      <c r="S1379">
        <v>0.4637941289526889</v>
      </c>
      <c r="T1379">
        <v>0.39621058878176374</v>
      </c>
      <c r="U1379">
        <v>4.4034343548049242E-2</v>
      </c>
      <c r="V1379">
        <v>5.2494706692325546E-2</v>
      </c>
    </row>
    <row r="1380" spans="1:22" x14ac:dyDescent="0.25">
      <c r="A1380" t="str">
        <f t="shared" si="24"/>
        <v>JapánLégi szállítás</v>
      </c>
      <c r="B1380" t="s">
        <v>94</v>
      </c>
      <c r="C1380">
        <v>33</v>
      </c>
      <c r="D1380" s="267" t="s">
        <v>141</v>
      </c>
      <c r="E1380" s="3" t="s">
        <v>2289</v>
      </c>
      <c r="F1380" s="3" t="s">
        <v>2289</v>
      </c>
      <c r="G1380" s="3" t="s">
        <v>136</v>
      </c>
      <c r="H1380">
        <v>29889.709169411639</v>
      </c>
      <c r="I1380">
        <v>27902.55882660034</v>
      </c>
      <c r="J1380">
        <v>0.93351724061454244</v>
      </c>
      <c r="K1380">
        <v>14453.730242349464</v>
      </c>
      <c r="L1380">
        <v>14754.397680635482</v>
      </c>
      <c r="M1380">
        <v>1.0208020651585887</v>
      </c>
      <c r="N1380">
        <v>0.48356878149691201</v>
      </c>
      <c r="O1380">
        <v>0.528782961173069</v>
      </c>
      <c r="P1380">
        <v>1.0935010310967432</v>
      </c>
      <c r="Q1380">
        <v>0.38626215816810783</v>
      </c>
      <c r="R1380">
        <v>0.3883065877321949</v>
      </c>
      <c r="S1380">
        <v>0.61373784183189217</v>
      </c>
      <c r="T1380">
        <v>0.61169341226780494</v>
      </c>
      <c r="U1380">
        <v>0.41680258230382861</v>
      </c>
      <c r="V1380">
        <v>0.5181992969069612</v>
      </c>
    </row>
    <row r="1381" spans="1:22" x14ac:dyDescent="0.25">
      <c r="A1381" t="str">
        <f t="shared" si="24"/>
        <v>JapánRaktározás</v>
      </c>
      <c r="B1381" t="s">
        <v>94</v>
      </c>
      <c r="C1381">
        <v>34</v>
      </c>
      <c r="D1381" s="267" t="s">
        <v>177</v>
      </c>
      <c r="E1381" s="3" t="s">
        <v>1</v>
      </c>
      <c r="F1381" s="3" t="s">
        <v>1</v>
      </c>
      <c r="G1381" s="3" t="s">
        <v>136</v>
      </c>
      <c r="H1381">
        <v>64772.586210984198</v>
      </c>
      <c r="I1381">
        <v>60451.871602153107</v>
      </c>
      <c r="J1381">
        <v>0.93329408532867286</v>
      </c>
      <c r="K1381">
        <v>37329.724986837267</v>
      </c>
      <c r="L1381">
        <v>33122.026937322502</v>
      </c>
      <c r="M1381">
        <v>0.88728290789716691</v>
      </c>
      <c r="N1381">
        <v>0.57631981630690021</v>
      </c>
      <c r="O1381">
        <v>0.54790738581769238</v>
      </c>
      <c r="P1381">
        <v>0.95070023676909676</v>
      </c>
      <c r="Q1381">
        <v>0.65073716454279262</v>
      </c>
      <c r="R1381">
        <v>0.64034975011959816</v>
      </c>
      <c r="S1381">
        <v>0.34926283545720743</v>
      </c>
      <c r="T1381">
        <v>0.35965024988040195</v>
      </c>
      <c r="U1381">
        <v>0.27280004087614323</v>
      </c>
      <c r="V1381">
        <v>0.28842769691071485</v>
      </c>
    </row>
    <row r="1382" spans="1:22" x14ac:dyDescent="0.25">
      <c r="A1382" t="str">
        <f t="shared" si="24"/>
        <v>JapánPostai tev.</v>
      </c>
      <c r="B1382" t="s">
        <v>94</v>
      </c>
      <c r="C1382">
        <v>35</v>
      </c>
      <c r="D1382" s="267" t="s">
        <v>178</v>
      </c>
      <c r="E1382" s="3" t="s">
        <v>1</v>
      </c>
      <c r="F1382" s="3" t="s">
        <v>1</v>
      </c>
      <c r="G1382" s="3" t="s">
        <v>136</v>
      </c>
      <c r="H1382">
        <v>19703.502359810125</v>
      </c>
      <c r="I1382">
        <v>16879.140396403858</v>
      </c>
      <c r="J1382">
        <v>0.85665685664254243</v>
      </c>
      <c r="K1382">
        <v>14836.345862423723</v>
      </c>
      <c r="L1382">
        <v>11780.035717296238</v>
      </c>
      <c r="M1382">
        <v>0.79399845666389757</v>
      </c>
      <c r="N1382">
        <v>0.75298013477471393</v>
      </c>
      <c r="O1382">
        <v>0.69790495491144811</v>
      </c>
      <c r="P1382">
        <v>0.92685706126929379</v>
      </c>
      <c r="Q1382">
        <v>0.85626877205866547</v>
      </c>
      <c r="R1382">
        <v>0.87804640189667105</v>
      </c>
      <c r="S1382">
        <v>0.14373122794133436</v>
      </c>
      <c r="T1382">
        <v>0.1219535981033289</v>
      </c>
      <c r="U1382">
        <v>0.13763237522124755</v>
      </c>
      <c r="V1382">
        <v>0.11140859295231664</v>
      </c>
    </row>
    <row r="1383" spans="1:22" x14ac:dyDescent="0.25">
      <c r="A1383" t="str">
        <f t="shared" si="24"/>
        <v>JapánVendéglátás</v>
      </c>
      <c r="B1383" t="s">
        <v>94</v>
      </c>
      <c r="C1383">
        <v>36</v>
      </c>
      <c r="D1383" s="267" t="s">
        <v>179</v>
      </c>
      <c r="E1383" s="3" t="s">
        <v>135</v>
      </c>
      <c r="F1383" s="3" t="s">
        <v>135</v>
      </c>
      <c r="G1383" s="3" t="s">
        <v>136</v>
      </c>
      <c r="H1383">
        <v>290212.32763266907</v>
      </c>
      <c r="I1383">
        <v>303709.81202639325</v>
      </c>
      <c r="J1383">
        <v>1.0465089974082988</v>
      </c>
      <c r="K1383">
        <v>130497.63205184748</v>
      </c>
      <c r="L1383">
        <v>134192.44922334683</v>
      </c>
      <c r="M1383">
        <v>1.0283132890107261</v>
      </c>
      <c r="N1383">
        <v>0.44966260777530603</v>
      </c>
      <c r="O1383">
        <v>0.4418442997544153</v>
      </c>
      <c r="P1383">
        <v>0.98261294604954674</v>
      </c>
      <c r="Q1383">
        <v>0.34987926417048631</v>
      </c>
      <c r="R1383">
        <v>0.32956432110614747</v>
      </c>
      <c r="S1383">
        <v>0.65012073582951391</v>
      </c>
      <c r="T1383">
        <v>0.67043567889385247</v>
      </c>
      <c r="U1383">
        <v>0.63800627438977464</v>
      </c>
      <c r="V1383">
        <v>0.65679395577899147</v>
      </c>
    </row>
    <row r="1384" spans="1:22" x14ac:dyDescent="0.25">
      <c r="A1384" t="str">
        <f t="shared" si="24"/>
        <v>JapánKiadói tev.</v>
      </c>
      <c r="B1384" t="s">
        <v>94</v>
      </c>
      <c r="C1384">
        <v>37</v>
      </c>
      <c r="D1384" s="267" t="s">
        <v>180</v>
      </c>
      <c r="E1384" s="3" t="s">
        <v>1</v>
      </c>
      <c r="F1384" s="3" t="s">
        <v>1</v>
      </c>
      <c r="G1384" s="3" t="s">
        <v>136</v>
      </c>
      <c r="H1384">
        <v>45329.991748969143</v>
      </c>
      <c r="I1384">
        <v>33961.859939217204</v>
      </c>
      <c r="J1384">
        <v>0.74921390075014815</v>
      </c>
      <c r="K1384">
        <v>18190.087616457226</v>
      </c>
      <c r="L1384">
        <v>12080.038466642314</v>
      </c>
      <c r="M1384">
        <v>0.66410007039840036</v>
      </c>
      <c r="N1384">
        <v>0.40128151174593779</v>
      </c>
      <c r="O1384">
        <v>0.35569425491602658</v>
      </c>
      <c r="P1384">
        <v>0.88639582065078104</v>
      </c>
      <c r="Q1384">
        <v>0.74647539635922588</v>
      </c>
      <c r="R1384">
        <v>0.78664136809348106</v>
      </c>
      <c r="S1384">
        <v>0.253524603640774</v>
      </c>
      <c r="T1384">
        <v>0.21335863190651888</v>
      </c>
      <c r="U1384">
        <v>0.25549402039136015</v>
      </c>
      <c r="V1384">
        <v>0.21779654016360089</v>
      </c>
    </row>
    <row r="1385" spans="1:22" x14ac:dyDescent="0.25">
      <c r="A1385" t="str">
        <f t="shared" si="24"/>
        <v>JapánMűsorszolgáltatás</v>
      </c>
      <c r="B1385" t="s">
        <v>94</v>
      </c>
      <c r="C1385">
        <v>38</v>
      </c>
      <c r="D1385" s="267" t="s">
        <v>181</v>
      </c>
      <c r="E1385" s="3" t="s">
        <v>1</v>
      </c>
      <c r="F1385" s="3" t="s">
        <v>1</v>
      </c>
      <c r="G1385" s="3" t="s">
        <v>136</v>
      </c>
      <c r="H1385">
        <v>43956.79620299409</v>
      </c>
      <c r="I1385">
        <v>49633.931590227679</v>
      </c>
      <c r="J1385">
        <v>1.1291526197909505</v>
      </c>
      <c r="K1385">
        <v>19239.450738315303</v>
      </c>
      <c r="L1385">
        <v>20113.484951000362</v>
      </c>
      <c r="M1385">
        <v>1.0454292705427615</v>
      </c>
      <c r="N1385">
        <v>0.43769001383692335</v>
      </c>
      <c r="O1385">
        <v>0.40523658526701245</v>
      </c>
      <c r="P1385">
        <v>0.92585293805217461</v>
      </c>
      <c r="Q1385">
        <v>0.81699101846884237</v>
      </c>
      <c r="R1385">
        <v>0.81679338791467659</v>
      </c>
      <c r="S1385">
        <v>0.18300898153115758</v>
      </c>
      <c r="T1385">
        <v>0.18320661208532346</v>
      </c>
      <c r="U1385">
        <v>0.17951339583098946</v>
      </c>
      <c r="V1385">
        <v>0.1806121233152633</v>
      </c>
    </row>
    <row r="1386" spans="1:22" x14ac:dyDescent="0.25">
      <c r="A1386" t="str">
        <f t="shared" si="24"/>
        <v>JapánTávközlés</v>
      </c>
      <c r="B1386" t="s">
        <v>94</v>
      </c>
      <c r="C1386">
        <v>39</v>
      </c>
      <c r="D1386" s="267" t="s">
        <v>142</v>
      </c>
      <c r="E1386" s="3" t="s">
        <v>1</v>
      </c>
      <c r="F1386" s="3" t="s">
        <v>2289</v>
      </c>
      <c r="G1386" s="3" t="s">
        <v>0</v>
      </c>
      <c r="H1386">
        <v>155275.28181714989</v>
      </c>
      <c r="I1386">
        <v>153433.00440837807</v>
      </c>
      <c r="J1386">
        <v>0.98813541094749857</v>
      </c>
      <c r="K1386">
        <v>82889.251252192524</v>
      </c>
      <c r="L1386">
        <v>93213.73479694128</v>
      </c>
      <c r="M1386">
        <v>1.1245575679449229</v>
      </c>
      <c r="N1386">
        <v>0.53382129004796652</v>
      </c>
      <c r="O1386">
        <v>0.6075207557615383</v>
      </c>
      <c r="P1386">
        <v>1.1380601843492408</v>
      </c>
      <c r="Q1386">
        <v>0.63368535829317607</v>
      </c>
      <c r="R1386">
        <v>0.52405101458692127</v>
      </c>
      <c r="S1386">
        <v>0.36631464170682404</v>
      </c>
      <c r="T1386">
        <v>0.47594898541307867</v>
      </c>
      <c r="U1386">
        <v>0.363987118649166</v>
      </c>
      <c r="V1386">
        <v>0.47173698762186017</v>
      </c>
    </row>
    <row r="1387" spans="1:22" x14ac:dyDescent="0.25">
      <c r="A1387" t="str">
        <f t="shared" si="24"/>
        <v>JapánInfotech.</v>
      </c>
      <c r="B1387" t="s">
        <v>94</v>
      </c>
      <c r="C1387">
        <v>40</v>
      </c>
      <c r="D1387" s="267" t="s">
        <v>182</v>
      </c>
      <c r="E1387" s="3" t="s">
        <v>2289</v>
      </c>
      <c r="F1387" s="3" t="s">
        <v>2289</v>
      </c>
      <c r="G1387" s="3" t="s">
        <v>136</v>
      </c>
      <c r="H1387">
        <v>130525.81776262345</v>
      </c>
      <c r="I1387">
        <v>146882.79120580864</v>
      </c>
      <c r="J1387">
        <v>1.1253160004937282</v>
      </c>
      <c r="K1387">
        <v>78851.282104896862</v>
      </c>
      <c r="L1387">
        <v>87536.2924857412</v>
      </c>
      <c r="M1387">
        <v>1.11014418724721</v>
      </c>
      <c r="N1387">
        <v>0.60410486949254127</v>
      </c>
      <c r="O1387">
        <v>0.59596016502088012</v>
      </c>
      <c r="P1387">
        <v>0.98651773080640315</v>
      </c>
      <c r="Q1387">
        <v>0.50065618822760793</v>
      </c>
      <c r="R1387">
        <v>0.51160979947929341</v>
      </c>
      <c r="S1387">
        <v>0.49934381177239212</v>
      </c>
      <c r="T1387">
        <v>0.48839020052070664</v>
      </c>
      <c r="U1387">
        <v>8.6550507556899345E-2</v>
      </c>
      <c r="V1387">
        <v>7.0374822395016398E-2</v>
      </c>
    </row>
    <row r="1388" spans="1:22" x14ac:dyDescent="0.25">
      <c r="A1388" t="str">
        <f t="shared" si="24"/>
        <v>JapánPénzügyi tev.</v>
      </c>
      <c r="B1388" t="s">
        <v>94</v>
      </c>
      <c r="C1388">
        <v>41</v>
      </c>
      <c r="D1388" s="267" t="s">
        <v>183</v>
      </c>
      <c r="E1388" s="3" t="s">
        <v>1</v>
      </c>
      <c r="F1388" s="3" t="s">
        <v>1</v>
      </c>
      <c r="G1388" s="3" t="s">
        <v>136</v>
      </c>
      <c r="H1388">
        <v>285411.1673018561</v>
      </c>
      <c r="I1388">
        <v>248360.75115085201</v>
      </c>
      <c r="J1388">
        <v>0.87018582173479253</v>
      </c>
      <c r="K1388">
        <v>192770.58320932303</v>
      </c>
      <c r="L1388">
        <v>149452.37164106712</v>
      </c>
      <c r="M1388">
        <v>0.77528619332329285</v>
      </c>
      <c r="N1388">
        <v>0.67541359727331662</v>
      </c>
      <c r="O1388">
        <v>0.6017551925919693</v>
      </c>
      <c r="P1388">
        <v>0.89094326057587447</v>
      </c>
      <c r="Q1388">
        <v>0.92802915726322999</v>
      </c>
      <c r="R1388">
        <v>0.88431390402163168</v>
      </c>
      <c r="S1388">
        <v>7.197084273676993E-2</v>
      </c>
      <c r="T1388">
        <v>0.11568609597836825</v>
      </c>
      <c r="U1388">
        <v>6.2201943370475667E-2</v>
      </c>
      <c r="V1388">
        <v>0.10512332185720523</v>
      </c>
    </row>
    <row r="1389" spans="1:22" x14ac:dyDescent="0.25">
      <c r="A1389" t="str">
        <f t="shared" si="24"/>
        <v>JapánBiztosítás</v>
      </c>
      <c r="B1389" t="s">
        <v>94</v>
      </c>
      <c r="C1389">
        <v>42</v>
      </c>
      <c r="D1389" s="267" t="s">
        <v>184</v>
      </c>
      <c r="E1389" s="3" t="s">
        <v>135</v>
      </c>
      <c r="F1389" s="3" t="s">
        <v>135</v>
      </c>
      <c r="G1389" s="3" t="s">
        <v>136</v>
      </c>
      <c r="H1389">
        <v>112374.22920119659</v>
      </c>
      <c r="I1389">
        <v>105405.79838500082</v>
      </c>
      <c r="J1389">
        <v>0.93798906683738503</v>
      </c>
      <c r="K1389">
        <v>70906.862345092901</v>
      </c>
      <c r="L1389">
        <v>57716.793796641578</v>
      </c>
      <c r="M1389">
        <v>0.81398036646640393</v>
      </c>
      <c r="N1389">
        <v>0.63098864258405851</v>
      </c>
      <c r="O1389">
        <v>0.54756754069475022</v>
      </c>
      <c r="P1389">
        <v>0.86779302152305349</v>
      </c>
      <c r="Q1389">
        <v>0.2516282842893508</v>
      </c>
      <c r="R1389">
        <v>0.23679405023235467</v>
      </c>
      <c r="S1389">
        <v>0.74837171571064931</v>
      </c>
      <c r="T1389">
        <v>0.76320594976764533</v>
      </c>
      <c r="U1389">
        <v>0.74120807124209453</v>
      </c>
      <c r="V1389">
        <v>0.75330734050216841</v>
      </c>
    </row>
    <row r="1390" spans="1:22" x14ac:dyDescent="0.25">
      <c r="A1390" t="str">
        <f t="shared" si="24"/>
        <v>JapánEgyéb pénzügy</v>
      </c>
      <c r="B1390" t="s">
        <v>94</v>
      </c>
      <c r="C1390">
        <v>43</v>
      </c>
      <c r="D1390" s="267" t="s">
        <v>185</v>
      </c>
      <c r="E1390" s="3" t="s">
        <v>1</v>
      </c>
      <c r="F1390" s="3" t="s">
        <v>1</v>
      </c>
      <c r="G1390" s="3" t="s">
        <v>136</v>
      </c>
      <c r="H1390">
        <v>2</v>
      </c>
      <c r="I1390">
        <v>2</v>
      </c>
      <c r="J1390">
        <v>1</v>
      </c>
      <c r="K1390">
        <v>0</v>
      </c>
      <c r="L1390">
        <v>0</v>
      </c>
      <c r="M1390" t="e">
        <v>#DIV/0!</v>
      </c>
      <c r="N1390">
        <v>0</v>
      </c>
      <c r="O1390">
        <v>0</v>
      </c>
      <c r="P1390" t="e">
        <v>#DIV/0!</v>
      </c>
      <c r="Q1390">
        <v>0.71645774462345757</v>
      </c>
      <c r="R1390">
        <v>0.69696473593108121</v>
      </c>
      <c r="S1390">
        <v>0.28354225537654237</v>
      </c>
      <c r="T1390">
        <v>0.30303526406891862</v>
      </c>
      <c r="U1390">
        <v>0.26564688017995364</v>
      </c>
      <c r="V1390">
        <v>0.28616388538285492</v>
      </c>
    </row>
    <row r="1391" spans="1:22" x14ac:dyDescent="0.25">
      <c r="A1391" t="str">
        <f t="shared" si="24"/>
        <v>JapánIngatlanügyletek</v>
      </c>
      <c r="B1391" t="s">
        <v>94</v>
      </c>
      <c r="C1391">
        <v>44</v>
      </c>
      <c r="D1391" s="267" t="s">
        <v>143</v>
      </c>
      <c r="E1391" s="3" t="s">
        <v>135</v>
      </c>
      <c r="F1391" s="3" t="s">
        <v>135</v>
      </c>
      <c r="G1391" s="3" t="s">
        <v>136</v>
      </c>
      <c r="H1391">
        <v>597808.55262441642</v>
      </c>
      <c r="I1391">
        <v>660145.2359178816</v>
      </c>
      <c r="J1391">
        <v>1.1042753286479481</v>
      </c>
      <c r="K1391">
        <v>509119.65740533365</v>
      </c>
      <c r="L1391">
        <v>560535.44227732671</v>
      </c>
      <c r="M1391">
        <v>1.1009895888405239</v>
      </c>
      <c r="N1391">
        <v>0.85164331485434086</v>
      </c>
      <c r="O1391">
        <v>0.84910927441284179</v>
      </c>
      <c r="P1391">
        <v>0.99702452846479228</v>
      </c>
      <c r="Q1391">
        <v>6.7129481386262818E-2</v>
      </c>
      <c r="R1391">
        <v>5.6391808338745554E-2</v>
      </c>
      <c r="S1391">
        <v>0.93287051861373715</v>
      </c>
      <c r="T1391">
        <v>0.94360819166125443</v>
      </c>
      <c r="U1391">
        <v>0.93280533410834754</v>
      </c>
      <c r="V1391">
        <v>0.94337977756817581</v>
      </c>
    </row>
    <row r="1392" spans="1:22" x14ac:dyDescent="0.25">
      <c r="A1392" t="str">
        <f t="shared" si="24"/>
        <v>JapánJogi tev.</v>
      </c>
      <c r="B1392" t="s">
        <v>94</v>
      </c>
      <c r="C1392">
        <v>45</v>
      </c>
      <c r="D1392" s="267" t="s">
        <v>186</v>
      </c>
      <c r="E1392" s="3" t="s">
        <v>1</v>
      </c>
      <c r="F1392" s="3" t="s">
        <v>1</v>
      </c>
      <c r="G1392" s="3" t="s">
        <v>136</v>
      </c>
      <c r="H1392">
        <v>2</v>
      </c>
      <c r="I1392">
        <v>2</v>
      </c>
      <c r="J1392">
        <v>1</v>
      </c>
      <c r="K1392">
        <v>0</v>
      </c>
      <c r="L1392">
        <v>0</v>
      </c>
      <c r="M1392" t="e">
        <v>#DIV/0!</v>
      </c>
      <c r="N1392">
        <v>0</v>
      </c>
      <c r="O1392">
        <v>0</v>
      </c>
      <c r="P1392" t="e">
        <v>#DIV/0!</v>
      </c>
      <c r="Q1392">
        <v>0.79628413557977573</v>
      </c>
      <c r="R1392">
        <v>0.98316314150930284</v>
      </c>
      <c r="S1392">
        <v>0.20371586442022424</v>
      </c>
      <c r="T1392">
        <v>1.6836858490697104E-2</v>
      </c>
      <c r="U1392">
        <v>0.19028361472577635</v>
      </c>
      <c r="V1392">
        <v>1.4203487571087463E-2</v>
      </c>
    </row>
    <row r="1393" spans="1:22" x14ac:dyDescent="0.25">
      <c r="A1393" t="str">
        <f t="shared" si="24"/>
        <v>JapánMérnöki tev.</v>
      </c>
      <c r="B1393" t="s">
        <v>94</v>
      </c>
      <c r="C1393">
        <v>46</v>
      </c>
      <c r="D1393" s="267" t="s">
        <v>187</v>
      </c>
      <c r="E1393" s="3" t="s">
        <v>1</v>
      </c>
      <c r="F1393" s="3" t="s">
        <v>1</v>
      </c>
      <c r="G1393" s="3" t="s">
        <v>136</v>
      </c>
      <c r="H1393">
        <v>2</v>
      </c>
      <c r="I1393">
        <v>2</v>
      </c>
      <c r="J1393">
        <v>1</v>
      </c>
      <c r="K1393">
        <v>0</v>
      </c>
      <c r="L1393">
        <v>0</v>
      </c>
      <c r="M1393" t="e">
        <v>#DIV/0!</v>
      </c>
      <c r="N1393">
        <v>0</v>
      </c>
      <c r="O1393">
        <v>0</v>
      </c>
      <c r="P1393" t="e">
        <v>#DIV/0!</v>
      </c>
      <c r="Q1393">
        <v>0.78531871183369995</v>
      </c>
      <c r="R1393">
        <v>0.79249355039780789</v>
      </c>
      <c r="S1393">
        <v>0.21468128816630011</v>
      </c>
      <c r="T1393">
        <v>0.20750644960219222</v>
      </c>
      <c r="U1393">
        <v>0.17481569508635125</v>
      </c>
      <c r="V1393">
        <v>0.16479302168087342</v>
      </c>
    </row>
    <row r="1394" spans="1:22" x14ac:dyDescent="0.25">
      <c r="A1394" t="str">
        <f t="shared" si="24"/>
        <v>JapánK+F</v>
      </c>
      <c r="B1394" t="s">
        <v>94</v>
      </c>
      <c r="C1394">
        <v>47</v>
      </c>
      <c r="D1394" s="267" t="s">
        <v>188</v>
      </c>
      <c r="E1394" s="3" t="s">
        <v>2289</v>
      </c>
      <c r="F1394" s="3" t="s">
        <v>135</v>
      </c>
      <c r="G1394" s="3" t="s">
        <v>0</v>
      </c>
      <c r="H1394">
        <v>23361.460046640466</v>
      </c>
      <c r="I1394">
        <v>23602.850599126214</v>
      </c>
      <c r="J1394">
        <v>1.0103328538543317</v>
      </c>
      <c r="K1394">
        <v>15540.230686133013</v>
      </c>
      <c r="L1394">
        <v>12433.854424719391</v>
      </c>
      <c r="M1394">
        <v>0.80010745502088787</v>
      </c>
      <c r="N1394">
        <v>0.66520802446026062</v>
      </c>
      <c r="O1394">
        <v>0.52679460781655318</v>
      </c>
      <c r="P1394">
        <v>0.79192461372363343</v>
      </c>
      <c r="Q1394">
        <v>0.44801790271498698</v>
      </c>
      <c r="R1394">
        <v>0.37453493038444746</v>
      </c>
      <c r="S1394">
        <v>0.55198209728501302</v>
      </c>
      <c r="T1394">
        <v>0.62546506961555248</v>
      </c>
      <c r="U1394">
        <v>0.54312754652835848</v>
      </c>
      <c r="V1394">
        <v>0.62023921941881255</v>
      </c>
    </row>
    <row r="1395" spans="1:22" x14ac:dyDescent="0.25">
      <c r="A1395" t="str">
        <f t="shared" si="24"/>
        <v>JapánMarketing</v>
      </c>
      <c r="B1395" t="s">
        <v>94</v>
      </c>
      <c r="C1395">
        <v>48</v>
      </c>
      <c r="D1395" s="267" t="s">
        <v>13</v>
      </c>
      <c r="E1395" s="3" t="s">
        <v>1</v>
      </c>
      <c r="F1395" s="3" t="s">
        <v>1</v>
      </c>
      <c r="G1395" s="3" t="s">
        <v>136</v>
      </c>
      <c r="H1395">
        <v>84775.570297982544</v>
      </c>
      <c r="I1395">
        <v>69872.472271185514</v>
      </c>
      <c r="J1395">
        <v>0.8242052754772009</v>
      </c>
      <c r="K1395">
        <v>28502.085546057449</v>
      </c>
      <c r="L1395">
        <v>12394.487554679532</v>
      </c>
      <c r="M1395">
        <v>0.43486247820886215</v>
      </c>
      <c r="N1395">
        <v>0.33620635574463048</v>
      </c>
      <c r="O1395">
        <v>0.17738727644521682</v>
      </c>
      <c r="P1395">
        <v>0.52761428632822582</v>
      </c>
      <c r="Q1395">
        <v>0.98271523171604314</v>
      </c>
      <c r="R1395">
        <v>0.98710731996820078</v>
      </c>
      <c r="S1395">
        <v>1.7284768283956801E-2</v>
      </c>
      <c r="T1395">
        <v>1.2892680031799062E-2</v>
      </c>
      <c r="U1395">
        <v>1.5622994516010895E-3</v>
      </c>
      <c r="V1395">
        <v>1.6782562975455799E-3</v>
      </c>
    </row>
    <row r="1396" spans="1:22" x14ac:dyDescent="0.25">
      <c r="A1396" t="str">
        <f t="shared" si="24"/>
        <v>JapánEgyéb tudományos</v>
      </c>
      <c r="B1396" t="s">
        <v>94</v>
      </c>
      <c r="C1396">
        <v>49</v>
      </c>
      <c r="D1396" s="267" t="s">
        <v>189</v>
      </c>
      <c r="E1396" s="3" t="s">
        <v>1</v>
      </c>
      <c r="F1396" s="3" t="s">
        <v>1</v>
      </c>
      <c r="G1396" s="3" t="s">
        <v>136</v>
      </c>
      <c r="H1396">
        <v>255776.81524561567</v>
      </c>
      <c r="I1396">
        <v>292931.68713071389</v>
      </c>
      <c r="J1396">
        <v>1.1452628607069777</v>
      </c>
      <c r="K1396">
        <v>174943.14057713226</v>
      </c>
      <c r="L1396">
        <v>210926.0376010623</v>
      </c>
      <c r="M1396">
        <v>1.2056833832136746</v>
      </c>
      <c r="N1396">
        <v>0.68396793669175615</v>
      </c>
      <c r="O1396">
        <v>0.72005196729345811</v>
      </c>
      <c r="P1396">
        <v>1.0527569037464455</v>
      </c>
      <c r="Q1396">
        <v>0.83308716213859046</v>
      </c>
      <c r="R1396">
        <v>0.86989455237940638</v>
      </c>
      <c r="S1396">
        <v>0.16691283786140945</v>
      </c>
      <c r="T1396">
        <v>0.13010544762059376</v>
      </c>
      <c r="U1396">
        <v>2.0635312140868632E-2</v>
      </c>
      <c r="V1396">
        <v>2.0540515655670062E-2</v>
      </c>
    </row>
    <row r="1397" spans="1:22" x14ac:dyDescent="0.25">
      <c r="A1397" t="str">
        <f t="shared" si="24"/>
        <v>JapánAminisztratív</v>
      </c>
      <c r="B1397" t="s">
        <v>94</v>
      </c>
      <c r="C1397">
        <v>50</v>
      </c>
      <c r="D1397" s="267" t="s">
        <v>190</v>
      </c>
      <c r="E1397" s="3" t="s">
        <v>1</v>
      </c>
      <c r="F1397" s="3" t="s">
        <v>1</v>
      </c>
      <c r="G1397" s="3" t="s">
        <v>136</v>
      </c>
      <c r="H1397">
        <v>68845.996919482321</v>
      </c>
      <c r="I1397">
        <v>59174.434479109274</v>
      </c>
      <c r="J1397">
        <v>0.85951888456660364</v>
      </c>
      <c r="K1397">
        <v>39705.010125382876</v>
      </c>
      <c r="L1397">
        <v>39806.4659268818</v>
      </c>
      <c r="M1397">
        <v>1.0025552392803463</v>
      </c>
      <c r="N1397">
        <v>0.57672213203360545</v>
      </c>
      <c r="O1397">
        <v>0.67269702325477954</v>
      </c>
      <c r="P1397">
        <v>1.1664144410112245</v>
      </c>
      <c r="Q1397">
        <v>0.89867666109003108</v>
      </c>
      <c r="R1397">
        <v>0.89428260236751289</v>
      </c>
      <c r="S1397">
        <v>0.10132333890996897</v>
      </c>
      <c r="T1397">
        <v>0.1057173976324871</v>
      </c>
      <c r="U1397">
        <v>8.21151587379471E-2</v>
      </c>
      <c r="V1397">
        <v>6.3346878655382799E-2</v>
      </c>
    </row>
    <row r="1398" spans="1:22" x14ac:dyDescent="0.25">
      <c r="A1398" t="str">
        <f t="shared" si="24"/>
        <v>JapánKözigazgatás és védelem</v>
      </c>
      <c r="B1398" t="s">
        <v>94</v>
      </c>
      <c r="C1398">
        <v>51</v>
      </c>
      <c r="D1398" s="267" t="s">
        <v>201</v>
      </c>
      <c r="E1398" s="3" t="s">
        <v>135</v>
      </c>
      <c r="F1398" s="3" t="s">
        <v>135</v>
      </c>
      <c r="G1398" s="3" t="s">
        <v>136</v>
      </c>
      <c r="H1398">
        <v>450552.38107761508</v>
      </c>
      <c r="I1398">
        <v>555210.14571825741</v>
      </c>
      <c r="J1398">
        <v>1.2322876740554021</v>
      </c>
      <c r="K1398">
        <v>301504.7834254966</v>
      </c>
      <c r="L1398">
        <v>376722.11884817429</v>
      </c>
      <c r="M1398">
        <v>1.2494731080817638</v>
      </c>
      <c r="N1398">
        <v>0.66918919106446229</v>
      </c>
      <c r="O1398">
        <v>0.67852167643806482</v>
      </c>
      <c r="P1398">
        <v>1.0139459595256726</v>
      </c>
      <c r="Q1398">
        <v>6.7143136309668991E-2</v>
      </c>
      <c r="R1398">
        <v>5.6978790385797E-2</v>
      </c>
      <c r="S1398">
        <v>0.93285686369033094</v>
      </c>
      <c r="T1398">
        <v>0.94302120961420322</v>
      </c>
      <c r="U1398">
        <v>0.93065980298963713</v>
      </c>
      <c r="V1398">
        <v>0.94182326184193088</v>
      </c>
    </row>
    <row r="1399" spans="1:22" x14ac:dyDescent="0.25">
      <c r="A1399" t="str">
        <f t="shared" si="24"/>
        <v>JapánOktatás</v>
      </c>
      <c r="B1399" t="s">
        <v>94</v>
      </c>
      <c r="C1399">
        <v>52</v>
      </c>
      <c r="D1399" s="267" t="s">
        <v>144</v>
      </c>
      <c r="E1399" s="3" t="s">
        <v>135</v>
      </c>
      <c r="F1399" s="3" t="s">
        <v>135</v>
      </c>
      <c r="G1399" s="3" t="s">
        <v>136</v>
      </c>
      <c r="H1399">
        <v>219163.2690715612</v>
      </c>
      <c r="I1399">
        <v>187351.62896032358</v>
      </c>
      <c r="J1399">
        <v>0.85484958202165495</v>
      </c>
      <c r="K1399">
        <v>186668.7872081027</v>
      </c>
      <c r="L1399">
        <v>151261.3754965491</v>
      </c>
      <c r="M1399">
        <v>0.81031959203720227</v>
      </c>
      <c r="N1399">
        <v>0.85173390595461329</v>
      </c>
      <c r="O1399">
        <v>0.80736621472654768</v>
      </c>
      <c r="P1399">
        <v>0.94790897612753966</v>
      </c>
      <c r="Q1399">
        <v>2.4041106019629492E-2</v>
      </c>
      <c r="R1399">
        <v>3.2150069455026076E-2</v>
      </c>
      <c r="S1399">
        <v>0.97595889398037061</v>
      </c>
      <c r="T1399">
        <v>0.96784993054497392</v>
      </c>
      <c r="U1399">
        <v>0.97477924328755838</v>
      </c>
      <c r="V1399">
        <v>0.96563967803894435</v>
      </c>
    </row>
    <row r="1400" spans="1:22" x14ac:dyDescent="0.25">
      <c r="A1400" t="str">
        <f t="shared" si="24"/>
        <v>JapánEgészségügy</v>
      </c>
      <c r="B1400" t="s">
        <v>94</v>
      </c>
      <c r="C1400">
        <v>53</v>
      </c>
      <c r="D1400" s="267" t="s">
        <v>191</v>
      </c>
      <c r="E1400" s="3" t="s">
        <v>135</v>
      </c>
      <c r="F1400" s="3" t="s">
        <v>135</v>
      </c>
      <c r="G1400" s="3" t="s">
        <v>136</v>
      </c>
      <c r="H1400">
        <v>384129.11154664599</v>
      </c>
      <c r="I1400">
        <v>509791.56534580339</v>
      </c>
      <c r="J1400">
        <v>1.3271359811631924</v>
      </c>
      <c r="K1400">
        <v>218789.54914208743</v>
      </c>
      <c r="L1400">
        <v>294158.70945630269</v>
      </c>
      <c r="M1400">
        <v>1.3444824517887215</v>
      </c>
      <c r="N1400">
        <v>0.56957294452680174</v>
      </c>
      <c r="O1400">
        <v>0.57701760768985666</v>
      </c>
      <c r="P1400">
        <v>1.0130706053273648</v>
      </c>
      <c r="Q1400">
        <v>4.8368996111697142E-2</v>
      </c>
      <c r="R1400">
        <v>4.8317675924674633E-2</v>
      </c>
      <c r="S1400">
        <v>0.95163100388830268</v>
      </c>
      <c r="T1400">
        <v>0.95168232407532538</v>
      </c>
      <c r="U1400">
        <v>0.94764819314193116</v>
      </c>
      <c r="V1400">
        <v>0.94478457701910634</v>
      </c>
    </row>
    <row r="1401" spans="1:22" x14ac:dyDescent="0.25">
      <c r="A1401" t="str">
        <f t="shared" si="24"/>
        <v>JapánEgyéb szolgáltatás</v>
      </c>
      <c r="B1401" t="s">
        <v>94</v>
      </c>
      <c r="C1401">
        <v>54</v>
      </c>
      <c r="D1401" s="267" t="s">
        <v>192</v>
      </c>
      <c r="E1401" s="3" t="s">
        <v>135</v>
      </c>
      <c r="F1401" s="3" t="s">
        <v>135</v>
      </c>
      <c r="G1401" s="3" t="s">
        <v>136</v>
      </c>
      <c r="H1401">
        <v>238354.16416674611</v>
      </c>
      <c r="I1401">
        <v>226332.84080382835</v>
      </c>
      <c r="J1401">
        <v>0.94956528909430771</v>
      </c>
      <c r="K1401">
        <v>159443.17821962765</v>
      </c>
      <c r="L1401">
        <v>154491.97402821283</v>
      </c>
      <c r="M1401">
        <v>0.96894690480520462</v>
      </c>
      <c r="N1401">
        <v>0.66893388994070824</v>
      </c>
      <c r="O1401">
        <v>0.68258752675718481</v>
      </c>
      <c r="P1401">
        <v>1.0204110406451179</v>
      </c>
      <c r="Q1401">
        <v>0.1668918486902847</v>
      </c>
      <c r="R1401">
        <v>0.16128043900630537</v>
      </c>
      <c r="S1401">
        <v>0.83310815130971538</v>
      </c>
      <c r="T1401">
        <v>0.83871956099369482</v>
      </c>
      <c r="U1401">
        <v>0.82930715755098261</v>
      </c>
      <c r="V1401">
        <v>0.83329263055929037</v>
      </c>
    </row>
    <row r="1402" spans="1:22" x14ac:dyDescent="0.25">
      <c r="A1402" t="str">
        <f t="shared" si="24"/>
        <v>JapánHáztartási</v>
      </c>
      <c r="B1402" t="s">
        <v>94</v>
      </c>
      <c r="C1402">
        <v>55</v>
      </c>
      <c r="D1402" s="267" t="s">
        <v>193</v>
      </c>
      <c r="E1402" s="3" t="s">
        <v>1</v>
      </c>
      <c r="F1402" s="3" t="s">
        <v>1</v>
      </c>
      <c r="G1402" s="3" t="s">
        <v>136</v>
      </c>
      <c r="H1402">
        <v>38887.592998184024</v>
      </c>
      <c r="I1402">
        <v>38975.161383358813</v>
      </c>
      <c r="J1402">
        <v>1.0022518335135548</v>
      </c>
      <c r="K1402">
        <v>9061.5788650183204</v>
      </c>
      <c r="L1402">
        <v>3743.7346960020236</v>
      </c>
      <c r="M1402">
        <v>0.41314375251475061</v>
      </c>
      <c r="N1402">
        <v>0.2330197928537639</v>
      </c>
      <c r="O1402">
        <v>9.6054373173179025E-2</v>
      </c>
      <c r="P1402">
        <v>0.41221551181044874</v>
      </c>
      <c r="Q1402">
        <v>0.98884292131385543</v>
      </c>
      <c r="R1402">
        <v>0.97996474304352155</v>
      </c>
      <c r="S1402">
        <v>1.1157078686144484E-2</v>
      </c>
      <c r="T1402">
        <v>2.0035256956478346E-2</v>
      </c>
      <c r="U1402">
        <v>7.9755973252273338E-3</v>
      </c>
      <c r="V1402">
        <v>5.7955080510833437E-3</v>
      </c>
    </row>
    <row r="1403" spans="1:22" x14ac:dyDescent="0.25">
      <c r="A1403" t="str">
        <f t="shared" si="24"/>
        <v>JapánTerületen kívüli</v>
      </c>
      <c r="B1403" t="s">
        <v>94</v>
      </c>
      <c r="C1403">
        <v>56</v>
      </c>
      <c r="D1403" s="267" t="s">
        <v>194</v>
      </c>
      <c r="E1403" s="3">
        <v>0</v>
      </c>
      <c r="F1403" s="3">
        <v>0</v>
      </c>
      <c r="G1403" s="3" t="s">
        <v>136</v>
      </c>
      <c r="H1403">
        <v>2</v>
      </c>
      <c r="I1403">
        <v>2</v>
      </c>
      <c r="J1403">
        <v>1</v>
      </c>
      <c r="K1403">
        <v>1</v>
      </c>
      <c r="L1403">
        <v>1</v>
      </c>
      <c r="M1403">
        <v>1</v>
      </c>
      <c r="N1403">
        <v>0.5</v>
      </c>
      <c r="O1403">
        <v>0.5</v>
      </c>
      <c r="P1403">
        <v>1</v>
      </c>
      <c r="Q1403">
        <v>1</v>
      </c>
      <c r="R1403">
        <v>1</v>
      </c>
      <c r="S1403">
        <v>0</v>
      </c>
      <c r="T1403">
        <v>0</v>
      </c>
      <c r="U1403">
        <v>0</v>
      </c>
      <c r="V1403">
        <v>0</v>
      </c>
    </row>
    <row r="1404" spans="1:22" x14ac:dyDescent="0.25">
      <c r="A1404" t="str">
        <f>CONCATENATE(B1404,D1404)</f>
        <v>KóreaNövényterm.</v>
      </c>
      <c r="B1404" t="s">
        <v>145</v>
      </c>
      <c r="C1404">
        <v>1</v>
      </c>
      <c r="D1404" s="267" t="s">
        <v>147</v>
      </c>
      <c r="E1404" s="3" t="s">
        <v>1</v>
      </c>
      <c r="F1404" s="3" t="s">
        <v>1</v>
      </c>
      <c r="G1404" s="3" t="s">
        <v>136</v>
      </c>
      <c r="H1404">
        <v>29900.348020610749</v>
      </c>
      <c r="I1404">
        <v>47354.297838552644</v>
      </c>
      <c r="J1404">
        <v>1.5837373466660198</v>
      </c>
      <c r="K1404">
        <v>19097.4834624</v>
      </c>
      <c r="L1404">
        <v>25488.470353500001</v>
      </c>
      <c r="M1404">
        <v>1.3346507357203827</v>
      </c>
      <c r="N1404">
        <v>0.63870438729461687</v>
      </c>
      <c r="O1404">
        <v>0.53825041267424356</v>
      </c>
      <c r="P1404">
        <v>0.84272227243362174</v>
      </c>
      <c r="Q1404">
        <v>0.68622893825739906</v>
      </c>
      <c r="R1404">
        <v>0.75404231271554767</v>
      </c>
      <c r="S1404">
        <v>0.31377106174260105</v>
      </c>
      <c r="T1404">
        <v>0.24595768728445239</v>
      </c>
      <c r="U1404">
        <v>0.27935923500374082</v>
      </c>
      <c r="V1404">
        <v>0.22822316328886622</v>
      </c>
    </row>
    <row r="1405" spans="1:22" x14ac:dyDescent="0.25">
      <c r="A1405" t="str">
        <f t="shared" ref="A1405:A1459" si="25">CONCATENATE(B1405,D1405)</f>
        <v>KóreaErdőgazd.</v>
      </c>
      <c r="B1405" t="s">
        <v>145</v>
      </c>
      <c r="C1405">
        <v>2</v>
      </c>
      <c r="D1405" s="267" t="s">
        <v>148</v>
      </c>
      <c r="E1405" s="3" t="s">
        <v>2289</v>
      </c>
      <c r="F1405" s="3" t="s">
        <v>1</v>
      </c>
      <c r="G1405" s="3" t="s">
        <v>0</v>
      </c>
      <c r="H1405">
        <v>1738.8497047054263</v>
      </c>
      <c r="I1405">
        <v>3391.5431561342398</v>
      </c>
      <c r="J1405">
        <v>1.9504521563632158</v>
      </c>
      <c r="K1405">
        <v>1110.6109518000001</v>
      </c>
      <c r="L1405">
        <v>1825.4995080000001</v>
      </c>
      <c r="M1405">
        <v>1.6436894531261006</v>
      </c>
      <c r="N1405">
        <v>0.63870439681740376</v>
      </c>
      <c r="O1405">
        <v>0.53825041403298757</v>
      </c>
      <c r="P1405">
        <v>0.84272226199636679</v>
      </c>
      <c r="Q1405">
        <v>0.59080109178539097</v>
      </c>
      <c r="R1405">
        <v>0.66695713641944465</v>
      </c>
      <c r="S1405">
        <v>0.40919890821460891</v>
      </c>
      <c r="T1405">
        <v>0.33304286358055529</v>
      </c>
      <c r="U1405">
        <v>0.13445424427245756</v>
      </c>
      <c r="V1405">
        <v>0.14201114306141285</v>
      </c>
    </row>
    <row r="1406" spans="1:22" x14ac:dyDescent="0.25">
      <c r="A1406" t="str">
        <f t="shared" si="25"/>
        <v>KóreaHalászat</v>
      </c>
      <c r="B1406" t="s">
        <v>145</v>
      </c>
      <c r="C1406">
        <v>3</v>
      </c>
      <c r="D1406" s="267" t="s">
        <v>149</v>
      </c>
      <c r="E1406" s="3" t="s">
        <v>2289</v>
      </c>
      <c r="F1406" s="3" t="s">
        <v>1</v>
      </c>
      <c r="G1406" s="3" t="s">
        <v>0</v>
      </c>
      <c r="H1406">
        <v>3056.7686903907247</v>
      </c>
      <c r="I1406">
        <v>5244.8145068938611</v>
      </c>
      <c r="J1406">
        <v>1.7158035291912959</v>
      </c>
      <c r="K1406">
        <v>1952.3716022999995</v>
      </c>
      <c r="L1406">
        <v>2823.023604</v>
      </c>
      <c r="M1406">
        <v>1.4459458438518187</v>
      </c>
      <c r="N1406">
        <v>0.63870439671718893</v>
      </c>
      <c r="O1406">
        <v>0.53825041863527801</v>
      </c>
      <c r="P1406">
        <v>0.84272226933425853</v>
      </c>
      <c r="Q1406">
        <v>0.54803802968906068</v>
      </c>
      <c r="R1406">
        <v>0.72479220122017463</v>
      </c>
      <c r="S1406">
        <v>0.45196197031093938</v>
      </c>
      <c r="T1406">
        <v>0.27520779877982537</v>
      </c>
      <c r="U1406">
        <v>0.36817318434917695</v>
      </c>
      <c r="V1406">
        <v>0.23349772628575799</v>
      </c>
    </row>
    <row r="1407" spans="1:22" x14ac:dyDescent="0.25">
      <c r="A1407" t="str">
        <f t="shared" si="25"/>
        <v>KóreaBányászat</v>
      </c>
      <c r="B1407" t="s">
        <v>145</v>
      </c>
      <c r="C1407">
        <v>4</v>
      </c>
      <c r="D1407" s="267" t="s">
        <v>150</v>
      </c>
      <c r="E1407" s="3" t="s">
        <v>1</v>
      </c>
      <c r="F1407" s="3" t="s">
        <v>1</v>
      </c>
      <c r="G1407" s="3" t="s">
        <v>136</v>
      </c>
      <c r="H1407">
        <v>2293.8303870906434</v>
      </c>
      <c r="I1407">
        <v>4302.3235803235993</v>
      </c>
      <c r="J1407">
        <v>1.8756066728108909</v>
      </c>
      <c r="K1407">
        <v>1487.6560271999997</v>
      </c>
      <c r="L1407">
        <v>2393.3545454999999</v>
      </c>
      <c r="M1407">
        <v>1.6088090941322408</v>
      </c>
      <c r="N1407">
        <v>0.6485466560964227</v>
      </c>
      <c r="O1407">
        <v>0.55629347742365387</v>
      </c>
      <c r="P1407">
        <v>0.85775398299324035</v>
      </c>
      <c r="Q1407">
        <v>0.97159853111079353</v>
      </c>
      <c r="R1407">
        <v>0.99317034814452565</v>
      </c>
      <c r="S1407">
        <v>2.8401468889206419E-2</v>
      </c>
      <c r="T1407">
        <v>6.8296518554743328E-3</v>
      </c>
      <c r="U1407">
        <v>8.7319567268301238E-4</v>
      </c>
      <c r="V1407">
        <v>1.2867186401175413E-3</v>
      </c>
    </row>
    <row r="1408" spans="1:22" x14ac:dyDescent="0.25">
      <c r="A1408" t="str">
        <f t="shared" si="25"/>
        <v>KóreaÉlelmiszergy.</v>
      </c>
      <c r="B1408" t="s">
        <v>145</v>
      </c>
      <c r="C1408">
        <v>5</v>
      </c>
      <c r="D1408" s="267" t="s">
        <v>151</v>
      </c>
      <c r="E1408" s="3" t="s">
        <v>2289</v>
      </c>
      <c r="F1408" s="3" t="s">
        <v>2289</v>
      </c>
      <c r="G1408" s="3" t="s">
        <v>136</v>
      </c>
      <c r="H1408">
        <v>46592.430904966939</v>
      </c>
      <c r="I1408">
        <v>103672.8286658274</v>
      </c>
      <c r="J1408">
        <v>2.2251002287750445</v>
      </c>
      <c r="K1408">
        <v>8854.5435362999997</v>
      </c>
      <c r="L1408">
        <v>16736.469927000002</v>
      </c>
      <c r="M1408">
        <v>1.89015615072503</v>
      </c>
      <c r="N1408">
        <v>0.19004253189451142</v>
      </c>
      <c r="O1408">
        <v>0.16143545172233417</v>
      </c>
      <c r="P1408">
        <v>0.84947011657339722</v>
      </c>
      <c r="Q1408">
        <v>0.40241247696775068</v>
      </c>
      <c r="R1408">
        <v>0.51360478771711493</v>
      </c>
      <c r="S1408">
        <v>0.59758752303224938</v>
      </c>
      <c r="T1408">
        <v>0.48639521228288501</v>
      </c>
      <c r="U1408">
        <v>0.53429684770657981</v>
      </c>
      <c r="V1408">
        <v>0.42523209398242195</v>
      </c>
    </row>
    <row r="1409" spans="1:22" x14ac:dyDescent="0.25">
      <c r="A1409" t="str">
        <f t="shared" si="25"/>
        <v>KóreaTextilgy.</v>
      </c>
      <c r="B1409" t="s">
        <v>145</v>
      </c>
      <c r="C1409">
        <v>6</v>
      </c>
      <c r="D1409" s="267" t="s">
        <v>152</v>
      </c>
      <c r="E1409" s="3" t="s">
        <v>2289</v>
      </c>
      <c r="F1409" s="3" t="s">
        <v>2289</v>
      </c>
      <c r="G1409" s="3" t="s">
        <v>136</v>
      </c>
      <c r="H1409">
        <v>40125.069254348557</v>
      </c>
      <c r="I1409">
        <v>80988.298782612546</v>
      </c>
      <c r="J1409">
        <v>2.0183964859782875</v>
      </c>
      <c r="K1409">
        <v>11550.920085600001</v>
      </c>
      <c r="L1409">
        <v>20515.390763999974</v>
      </c>
      <c r="M1409">
        <v>1.7760828238761315</v>
      </c>
      <c r="N1409">
        <v>0.28787290091339018</v>
      </c>
      <c r="O1409">
        <v>0.25331302265117395</v>
      </c>
      <c r="P1409">
        <v>0.87994744155298599</v>
      </c>
      <c r="Q1409">
        <v>0.27582448190265585</v>
      </c>
      <c r="R1409">
        <v>0.47035121638415001</v>
      </c>
      <c r="S1409">
        <v>0.72417551809734404</v>
      </c>
      <c r="T1409">
        <v>0.52964878361584999</v>
      </c>
      <c r="U1409">
        <v>0.18633945884213921</v>
      </c>
      <c r="V1409">
        <v>0.25875984678622554</v>
      </c>
    </row>
    <row r="1410" spans="1:22" x14ac:dyDescent="0.25">
      <c r="A1410" t="str">
        <f t="shared" si="25"/>
        <v>KóreaFafeldolg.</v>
      </c>
      <c r="B1410" t="s">
        <v>145</v>
      </c>
      <c r="C1410">
        <v>7</v>
      </c>
      <c r="D1410" s="267" t="s">
        <v>153</v>
      </c>
      <c r="E1410" s="3" t="s">
        <v>1</v>
      </c>
      <c r="F1410" s="3" t="s">
        <v>1</v>
      </c>
      <c r="G1410" s="3" t="s">
        <v>136</v>
      </c>
      <c r="H1410">
        <v>2999.3294193796805</v>
      </c>
      <c r="I1410">
        <v>5952.5680507052148</v>
      </c>
      <c r="J1410">
        <v>1.9846329690375661</v>
      </c>
      <c r="K1410">
        <v>982.0944826796964</v>
      </c>
      <c r="L1410">
        <v>1643.4866417167957</v>
      </c>
      <c r="M1410">
        <v>1.6734506411567001</v>
      </c>
      <c r="N1410">
        <v>0.32743801875647677</v>
      </c>
      <c r="O1410">
        <v>0.27609707738193567</v>
      </c>
      <c r="P1410">
        <v>0.84320409227517179</v>
      </c>
      <c r="Q1410">
        <v>0.96119954768797855</v>
      </c>
      <c r="R1410">
        <v>0.95703619689147834</v>
      </c>
      <c r="S1410">
        <v>3.8800452312021443E-2</v>
      </c>
      <c r="T1410">
        <v>4.2963803108521714E-2</v>
      </c>
      <c r="U1410">
        <v>1.8628911869054014E-2</v>
      </c>
      <c r="V1410">
        <v>2.0526440320645361E-2</v>
      </c>
    </row>
    <row r="1411" spans="1:22" x14ac:dyDescent="0.25">
      <c r="A1411" t="str">
        <f t="shared" si="25"/>
        <v>KóreaPapírgy.</v>
      </c>
      <c r="B1411" t="s">
        <v>145</v>
      </c>
      <c r="C1411">
        <v>8</v>
      </c>
      <c r="D1411" s="267" t="s">
        <v>154</v>
      </c>
      <c r="E1411" s="3" t="s">
        <v>1</v>
      </c>
      <c r="F1411" s="3" t="s">
        <v>1</v>
      </c>
      <c r="G1411" s="3" t="s">
        <v>136</v>
      </c>
      <c r="H1411">
        <v>10353.81836079053</v>
      </c>
      <c r="I1411">
        <v>20548.5298110574</v>
      </c>
      <c r="J1411">
        <v>1.9846330208837553</v>
      </c>
      <c r="K1411">
        <v>3390.2337753062757</v>
      </c>
      <c r="L1411">
        <v>5673.3888849573805</v>
      </c>
      <c r="M1411">
        <v>1.6734506411566983</v>
      </c>
      <c r="N1411">
        <v>0.32743801920892746</v>
      </c>
      <c r="O1411">
        <v>0.27609707055073424</v>
      </c>
      <c r="P1411">
        <v>0.84320407024746191</v>
      </c>
      <c r="Q1411">
        <v>0.90708013338615057</v>
      </c>
      <c r="R1411">
        <v>0.88466739442695663</v>
      </c>
      <c r="S1411">
        <v>9.2919866613849433E-2</v>
      </c>
      <c r="T1411">
        <v>0.11533260557304328</v>
      </c>
      <c r="U1411">
        <v>3.2907583057261346E-2</v>
      </c>
      <c r="V1411">
        <v>2.9844570285426308E-2</v>
      </c>
    </row>
    <row r="1412" spans="1:22" x14ac:dyDescent="0.25">
      <c r="A1412" t="str">
        <f t="shared" si="25"/>
        <v>KóreaNyomdai tev.</v>
      </c>
      <c r="B1412" t="s">
        <v>145</v>
      </c>
      <c r="C1412">
        <v>9</v>
      </c>
      <c r="D1412" s="267" t="s">
        <v>155</v>
      </c>
      <c r="E1412" s="3" t="s">
        <v>1</v>
      </c>
      <c r="F1412" s="3" t="s">
        <v>1</v>
      </c>
      <c r="G1412" s="3" t="s">
        <v>136</v>
      </c>
      <c r="H1412">
        <v>5185.6876511944938</v>
      </c>
      <c r="I1412">
        <v>10291.686798285213</v>
      </c>
      <c r="J1412">
        <v>1.9846329919069809</v>
      </c>
      <c r="K1412">
        <v>1697.9912959140242</v>
      </c>
      <c r="L1412">
        <v>2841.5046228258216</v>
      </c>
      <c r="M1412">
        <v>1.6734506411567009</v>
      </c>
      <c r="N1412">
        <v>0.32743801982036108</v>
      </c>
      <c r="O1412">
        <v>0.27609707509747278</v>
      </c>
      <c r="P1412">
        <v>0.84320408255872381</v>
      </c>
      <c r="Q1412">
        <v>0.97650768205123561</v>
      </c>
      <c r="R1412">
        <v>0.97607264792235227</v>
      </c>
      <c r="S1412">
        <v>2.3492317948764385E-2</v>
      </c>
      <c r="T1412">
        <v>2.3927352077647873E-2</v>
      </c>
      <c r="U1412">
        <v>1.9048083408015243E-2</v>
      </c>
      <c r="V1412">
        <v>1.1582678754233803E-2</v>
      </c>
    </row>
    <row r="1413" spans="1:22" x14ac:dyDescent="0.25">
      <c r="A1413" t="str">
        <f t="shared" si="25"/>
        <v>KóreaKokszgy.</v>
      </c>
      <c r="B1413" t="s">
        <v>145</v>
      </c>
      <c r="C1413">
        <v>10</v>
      </c>
      <c r="D1413" s="267" t="s">
        <v>156</v>
      </c>
      <c r="E1413" s="3" t="s">
        <v>1</v>
      </c>
      <c r="F1413" s="3" t="s">
        <v>1</v>
      </c>
      <c r="G1413" s="3" t="s">
        <v>136</v>
      </c>
      <c r="H1413">
        <v>34653.110780873241</v>
      </c>
      <c r="I1413">
        <v>132849.04989832197</v>
      </c>
      <c r="J1413">
        <v>3.8336832366474849</v>
      </c>
      <c r="K1413">
        <v>3585.8207511000064</v>
      </c>
      <c r="L1413">
        <v>8764.2603930000296</v>
      </c>
      <c r="M1413">
        <v>2.4441434754683309</v>
      </c>
      <c r="N1413">
        <v>0.10347760043173952</v>
      </c>
      <c r="O1413">
        <v>6.5971569986446182E-2</v>
      </c>
      <c r="P1413">
        <v>0.63754445127441151</v>
      </c>
      <c r="Q1413">
        <v>0.62635855148455599</v>
      </c>
      <c r="R1413">
        <v>0.60126924897817935</v>
      </c>
      <c r="S1413">
        <v>0.37364144851544395</v>
      </c>
      <c r="T1413">
        <v>0.39873075102182071</v>
      </c>
      <c r="U1413">
        <v>0.10211828803439078</v>
      </c>
      <c r="V1413">
        <v>6.4678878167265377E-2</v>
      </c>
    </row>
    <row r="1414" spans="1:22" x14ac:dyDescent="0.25">
      <c r="A1414" t="str">
        <f t="shared" si="25"/>
        <v>KóreaVegyi a. gy.</v>
      </c>
      <c r="B1414" t="s">
        <v>145</v>
      </c>
      <c r="C1414">
        <v>11</v>
      </c>
      <c r="D1414" s="267" t="s">
        <v>157</v>
      </c>
      <c r="E1414" s="3" t="s">
        <v>1</v>
      </c>
      <c r="F1414" s="3" t="s">
        <v>1</v>
      </c>
      <c r="G1414" s="3" t="s">
        <v>136</v>
      </c>
      <c r="H1414">
        <v>60447.110383262188</v>
      </c>
      <c r="I1414">
        <v>200888.11352066178</v>
      </c>
      <c r="J1414">
        <v>3.3233700047353749</v>
      </c>
      <c r="K1414">
        <v>15753.021565127525</v>
      </c>
      <c r="L1414">
        <v>43036.133569673853</v>
      </c>
      <c r="M1414">
        <v>2.7319288170685283</v>
      </c>
      <c r="N1414">
        <v>0.26060834778116271</v>
      </c>
      <c r="O1414">
        <v>0.21422936785778265</v>
      </c>
      <c r="P1414">
        <v>0.82203570868602693</v>
      </c>
      <c r="Q1414">
        <v>0.85020830685821447</v>
      </c>
      <c r="R1414">
        <v>0.70584482699977402</v>
      </c>
      <c r="S1414">
        <v>0.14979169314178559</v>
      </c>
      <c r="T1414">
        <v>0.29415517300022587</v>
      </c>
      <c r="U1414">
        <v>2.1615063624079041E-3</v>
      </c>
      <c r="V1414">
        <v>2.7059473649236981E-2</v>
      </c>
    </row>
    <row r="1415" spans="1:22" x14ac:dyDescent="0.25">
      <c r="A1415" t="str">
        <f t="shared" si="25"/>
        <v>KóreaGyógyszergy.</v>
      </c>
      <c r="B1415" t="s">
        <v>145</v>
      </c>
      <c r="C1415">
        <v>12</v>
      </c>
      <c r="D1415" s="267" t="s">
        <v>158</v>
      </c>
      <c r="E1415" s="3" t="s">
        <v>1</v>
      </c>
      <c r="F1415" s="3" t="s">
        <v>1</v>
      </c>
      <c r="G1415" s="3" t="s">
        <v>136</v>
      </c>
      <c r="H1415">
        <v>11565.735710550362</v>
      </c>
      <c r="I1415">
        <v>38437.216745913349</v>
      </c>
      <c r="J1415">
        <v>3.3233697974656811</v>
      </c>
      <c r="K1415">
        <v>3014.1272394724701</v>
      </c>
      <c r="L1415">
        <v>8234.3810638260493</v>
      </c>
      <c r="M1415">
        <v>2.7319288170685265</v>
      </c>
      <c r="N1415">
        <v>0.26060834476123795</v>
      </c>
      <c r="O1415">
        <v>0.21422937873620962</v>
      </c>
      <c r="P1415">
        <v>0.82203575995419698</v>
      </c>
      <c r="Q1415">
        <v>0.62929493498371736</v>
      </c>
      <c r="R1415">
        <v>0.85359766199421394</v>
      </c>
      <c r="S1415">
        <v>0.37070506501628259</v>
      </c>
      <c r="T1415">
        <v>0.14640233800578603</v>
      </c>
      <c r="U1415">
        <v>0.3207962231080369</v>
      </c>
      <c r="V1415">
        <v>8.6860915763240676E-2</v>
      </c>
    </row>
    <row r="1416" spans="1:22" x14ac:dyDescent="0.25">
      <c r="A1416" t="str">
        <f t="shared" si="25"/>
        <v>KóreaGumigy.</v>
      </c>
      <c r="B1416" t="s">
        <v>145</v>
      </c>
      <c r="C1416">
        <v>13</v>
      </c>
      <c r="D1416" s="267" t="s">
        <v>159</v>
      </c>
      <c r="E1416" s="3" t="s">
        <v>1</v>
      </c>
      <c r="F1416" s="3" t="s">
        <v>1</v>
      </c>
      <c r="G1416" s="3" t="s">
        <v>136</v>
      </c>
      <c r="H1416">
        <v>9095.1226112778131</v>
      </c>
      <c r="I1416">
        <v>22422.064777759351</v>
      </c>
      <c r="J1416">
        <v>2.4652844976445216</v>
      </c>
      <c r="K1416">
        <v>3377.8858486823865</v>
      </c>
      <c r="L1416">
        <v>6435.9765002755121</v>
      </c>
      <c r="M1416">
        <v>1.9053268193731285</v>
      </c>
      <c r="N1416">
        <v>0.37139530636935664</v>
      </c>
      <c r="O1416">
        <v>0.28703763743736105</v>
      </c>
      <c r="P1416">
        <v>0.77286285667783594</v>
      </c>
      <c r="Q1416">
        <v>0.64373335502107742</v>
      </c>
      <c r="R1416">
        <v>0.68093402555631299</v>
      </c>
      <c r="S1416">
        <v>0.35626664497892252</v>
      </c>
      <c r="T1416">
        <v>0.31906597444368689</v>
      </c>
      <c r="U1416">
        <v>2.4807708582938532E-2</v>
      </c>
      <c r="V1416">
        <v>1.185111092265176E-2</v>
      </c>
    </row>
    <row r="1417" spans="1:22" x14ac:dyDescent="0.25">
      <c r="A1417" t="str">
        <f t="shared" si="25"/>
        <v>KóreaNemfémgy.</v>
      </c>
      <c r="B1417" t="s">
        <v>145</v>
      </c>
      <c r="C1417">
        <v>14</v>
      </c>
      <c r="D1417" s="267" t="s">
        <v>160</v>
      </c>
      <c r="E1417" s="3" t="s">
        <v>1</v>
      </c>
      <c r="F1417" s="3" t="s">
        <v>1</v>
      </c>
      <c r="G1417" s="3" t="s">
        <v>136</v>
      </c>
      <c r="H1417">
        <v>6563.0142419824324</v>
      </c>
      <c r="I1417">
        <v>16179.69639093056</v>
      </c>
      <c r="J1417">
        <v>2.4652843639180189</v>
      </c>
      <c r="K1417">
        <v>2437.4726758176157</v>
      </c>
      <c r="L1417">
        <v>4644.1820607244881</v>
      </c>
      <c r="M1417">
        <v>1.9053268193731292</v>
      </c>
      <c r="N1417">
        <v>0.37139530495386364</v>
      </c>
      <c r="O1417">
        <v>0.28703765191340419</v>
      </c>
      <c r="P1417">
        <v>0.77286289860088908</v>
      </c>
      <c r="Q1417">
        <v>0.86267247029188365</v>
      </c>
      <c r="R1417">
        <v>0.8869788319851194</v>
      </c>
      <c r="S1417">
        <v>0.13732752970811637</v>
      </c>
      <c r="T1417">
        <v>0.11302116801488056</v>
      </c>
      <c r="U1417">
        <v>1.1008290094271102E-2</v>
      </c>
      <c r="V1417">
        <v>9.9320995071680903E-3</v>
      </c>
    </row>
    <row r="1418" spans="1:22" x14ac:dyDescent="0.25">
      <c r="A1418" t="str">
        <f t="shared" si="25"/>
        <v>KóreaFémalapa. Gy.</v>
      </c>
      <c r="B1418" t="s">
        <v>145</v>
      </c>
      <c r="C1418">
        <v>15</v>
      </c>
      <c r="D1418" s="267" t="s">
        <v>161</v>
      </c>
      <c r="E1418" s="3" t="s">
        <v>1</v>
      </c>
      <c r="F1418" s="3" t="s">
        <v>1</v>
      </c>
      <c r="G1418" s="3" t="s">
        <v>136</v>
      </c>
      <c r="H1418">
        <v>41888.248941748236</v>
      </c>
      <c r="I1418">
        <v>149666.64654846935</v>
      </c>
      <c r="J1418">
        <v>3.5729984024064319</v>
      </c>
      <c r="K1418">
        <v>11394.510959999994</v>
      </c>
      <c r="L1418">
        <v>31040.904638999989</v>
      </c>
      <c r="M1418">
        <v>2.7241980588695669</v>
      </c>
      <c r="N1418">
        <v>0.27202165876749196</v>
      </c>
      <c r="O1418">
        <v>0.20740028159144619</v>
      </c>
      <c r="P1418">
        <v>0.76244032380053861</v>
      </c>
      <c r="Q1418">
        <v>0.84859677961538738</v>
      </c>
      <c r="R1418">
        <v>0.80892241279552002</v>
      </c>
      <c r="S1418">
        <v>0.15140322038461268</v>
      </c>
      <c r="T1418">
        <v>0.19107758720447993</v>
      </c>
      <c r="U1418">
        <v>4.0197396755309821E-4</v>
      </c>
      <c r="V1418">
        <v>4.7704479751533371E-3</v>
      </c>
    </row>
    <row r="1419" spans="1:22" x14ac:dyDescent="0.25">
      <c r="A1419" t="str">
        <f t="shared" si="25"/>
        <v>KóreaFémfeldolg.</v>
      </c>
      <c r="B1419" t="s">
        <v>145</v>
      </c>
      <c r="C1419">
        <v>16</v>
      </c>
      <c r="D1419" s="267" t="s">
        <v>162</v>
      </c>
      <c r="E1419" s="3" t="s">
        <v>1</v>
      </c>
      <c r="F1419" s="3" t="s">
        <v>1</v>
      </c>
      <c r="G1419" s="3" t="s">
        <v>136</v>
      </c>
      <c r="H1419">
        <v>20479.105999385098</v>
      </c>
      <c r="I1419">
        <v>94002.047683646466</v>
      </c>
      <c r="J1419">
        <v>4.5901441052392107</v>
      </c>
      <c r="K1419">
        <v>8053.035234299995</v>
      </c>
      <c r="L1419">
        <v>29178.815308499972</v>
      </c>
      <c r="M1419">
        <v>3.6233313849441169</v>
      </c>
      <c r="N1419">
        <v>0.39323177655029445</v>
      </c>
      <c r="O1419">
        <v>0.31040616696668205</v>
      </c>
      <c r="P1419">
        <v>0.78937203318048998</v>
      </c>
      <c r="Q1419">
        <v>0.69753831993752669</v>
      </c>
      <c r="R1419">
        <v>0.79532271303804591</v>
      </c>
      <c r="S1419">
        <v>0.30246168006247326</v>
      </c>
      <c r="T1419">
        <v>0.20467728696195406</v>
      </c>
      <c r="U1419">
        <v>1.7317232342631481E-2</v>
      </c>
      <c r="V1419">
        <v>1.3712158471176017E-2</v>
      </c>
    </row>
    <row r="1420" spans="1:22" x14ac:dyDescent="0.25">
      <c r="A1420" t="str">
        <f t="shared" si="25"/>
        <v>KóreaSzámítógép gy.</v>
      </c>
      <c r="B1420" t="s">
        <v>145</v>
      </c>
      <c r="C1420">
        <v>17</v>
      </c>
      <c r="D1420" s="267" t="s">
        <v>163</v>
      </c>
      <c r="E1420" s="3" t="s">
        <v>2289</v>
      </c>
      <c r="F1420" s="3" t="s">
        <v>2289</v>
      </c>
      <c r="G1420" s="3" t="s">
        <v>136</v>
      </c>
      <c r="H1420">
        <v>113872.30801387622</v>
      </c>
      <c r="I1420">
        <v>312095.00300547853</v>
      </c>
      <c r="J1420">
        <v>2.7407453879607617</v>
      </c>
      <c r="K1420">
        <v>30525.185455204864</v>
      </c>
      <c r="L1420">
        <v>86950.686291484861</v>
      </c>
      <c r="M1420">
        <v>2.848490025362282</v>
      </c>
      <c r="N1420">
        <v>0.26806504573074197</v>
      </c>
      <c r="O1420">
        <v>0.27860326328249008</v>
      </c>
      <c r="P1420">
        <v>1.0393121659074238</v>
      </c>
      <c r="Q1420">
        <v>0.42968100767705647</v>
      </c>
      <c r="R1420">
        <v>0.44576675242495972</v>
      </c>
      <c r="S1420">
        <v>0.57031899232294347</v>
      </c>
      <c r="T1420">
        <v>0.55423324757504022</v>
      </c>
      <c r="U1420">
        <v>5.8298180992085148E-2</v>
      </c>
      <c r="V1420">
        <v>5.2636388058396433E-2</v>
      </c>
    </row>
    <row r="1421" spans="1:22" x14ac:dyDescent="0.25">
      <c r="A1421" t="str">
        <f t="shared" si="25"/>
        <v>KóreaVillamos b. gy.</v>
      </c>
      <c r="B1421" t="s">
        <v>145</v>
      </c>
      <c r="C1421">
        <v>18</v>
      </c>
      <c r="D1421" s="267" t="s">
        <v>164</v>
      </c>
      <c r="E1421" s="3" t="s">
        <v>1</v>
      </c>
      <c r="F1421" s="3" t="s">
        <v>1</v>
      </c>
      <c r="G1421" s="3" t="s">
        <v>136</v>
      </c>
      <c r="H1421">
        <v>29722.489653211538</v>
      </c>
      <c r="I1421">
        <v>81461.773888217314</v>
      </c>
      <c r="J1421">
        <v>2.7407453022501196</v>
      </c>
      <c r="K1421">
        <v>7967.5603817951705</v>
      </c>
      <c r="L1421">
        <v>22695.51627401523</v>
      </c>
      <c r="M1421">
        <v>2.8484900253622811</v>
      </c>
      <c r="N1421">
        <v>0.26806504013482835</v>
      </c>
      <c r="O1421">
        <v>0.27860326617927877</v>
      </c>
      <c r="P1421">
        <v>1.0393121984095726</v>
      </c>
      <c r="Q1421">
        <v>0.65095078810057583</v>
      </c>
      <c r="R1421">
        <v>0.61868837324714243</v>
      </c>
      <c r="S1421">
        <v>0.34904921189942428</v>
      </c>
      <c r="T1421">
        <v>0.38131162675285757</v>
      </c>
      <c r="U1421">
        <v>6.5766406225855945E-2</v>
      </c>
      <c r="V1421">
        <v>3.0654314762862792E-2</v>
      </c>
    </row>
    <row r="1422" spans="1:22" x14ac:dyDescent="0.25">
      <c r="A1422" t="str">
        <f t="shared" si="25"/>
        <v>KóreaEgyéb gépgy.</v>
      </c>
      <c r="B1422" t="s">
        <v>145</v>
      </c>
      <c r="C1422">
        <v>19</v>
      </c>
      <c r="D1422" s="267" t="s">
        <v>165</v>
      </c>
      <c r="E1422" s="3" t="s">
        <v>2289</v>
      </c>
      <c r="F1422" s="3" t="s">
        <v>2289</v>
      </c>
      <c r="G1422" s="3" t="s">
        <v>136</v>
      </c>
      <c r="H1422">
        <v>33732.48617411172</v>
      </c>
      <c r="I1422">
        <v>114490.22124717425</v>
      </c>
      <c r="J1422">
        <v>3.3940641272697158</v>
      </c>
      <c r="K1422">
        <v>11809.065916200014</v>
      </c>
      <c r="L1422">
        <v>33123.103135500016</v>
      </c>
      <c r="M1422">
        <v>2.8048876490782217</v>
      </c>
      <c r="N1422">
        <v>0.35007991570046149</v>
      </c>
      <c r="O1422">
        <v>0.28930945171282507</v>
      </c>
      <c r="P1422">
        <v>0.82640973885621771</v>
      </c>
      <c r="Q1422">
        <v>0.42620854612755227</v>
      </c>
      <c r="R1422">
        <v>0.49430437538990701</v>
      </c>
      <c r="S1422">
        <v>0.57379145387244779</v>
      </c>
      <c r="T1422">
        <v>0.5056956246100931</v>
      </c>
      <c r="U1422">
        <v>1.4523696672122633E-2</v>
      </c>
      <c r="V1422">
        <v>1.5127398285022279E-2</v>
      </c>
    </row>
    <row r="1423" spans="1:22" x14ac:dyDescent="0.25">
      <c r="A1423" t="str">
        <f t="shared" si="25"/>
        <v>KóreaKözúti jármű gy.</v>
      </c>
      <c r="B1423" t="s">
        <v>145</v>
      </c>
      <c r="C1423">
        <v>20</v>
      </c>
      <c r="D1423" s="267" t="s">
        <v>166</v>
      </c>
      <c r="E1423" s="3" t="s">
        <v>2289</v>
      </c>
      <c r="F1423" s="3" t="s">
        <v>2289</v>
      </c>
      <c r="G1423" s="3" t="s">
        <v>136</v>
      </c>
      <c r="H1423">
        <v>37783.845954763361</v>
      </c>
      <c r="I1423">
        <v>148282.29014005006</v>
      </c>
      <c r="J1423">
        <v>3.9244890612136403</v>
      </c>
      <c r="K1423">
        <v>11116.068080289444</v>
      </c>
      <c r="L1423">
        <v>36454.032703047196</v>
      </c>
      <c r="M1423">
        <v>3.2793999136876457</v>
      </c>
      <c r="N1423">
        <v>0.29420160387055716</v>
      </c>
      <c r="O1423">
        <v>0.24584212092096092</v>
      </c>
      <c r="P1423">
        <v>0.83562467942603924</v>
      </c>
      <c r="Q1423">
        <v>0.37599768274163331</v>
      </c>
      <c r="R1423">
        <v>0.35207242550867263</v>
      </c>
      <c r="S1423">
        <v>0.62400231725836663</v>
      </c>
      <c r="T1423">
        <v>0.64792757449132754</v>
      </c>
      <c r="U1423">
        <v>9.1986415528840321E-2</v>
      </c>
      <c r="V1423">
        <v>0.10472704727450201</v>
      </c>
    </row>
    <row r="1424" spans="1:22" x14ac:dyDescent="0.25">
      <c r="A1424" t="str">
        <f t="shared" si="25"/>
        <v>KóreaEgyéb jármű gy.</v>
      </c>
      <c r="B1424" t="s">
        <v>145</v>
      </c>
      <c r="C1424">
        <v>21</v>
      </c>
      <c r="D1424" s="267" t="s">
        <v>167</v>
      </c>
      <c r="E1424" s="3" t="s">
        <v>2289</v>
      </c>
      <c r="F1424" s="3" t="s">
        <v>2289</v>
      </c>
      <c r="G1424" s="3" t="s">
        <v>136</v>
      </c>
      <c r="H1424">
        <v>27197.327595796218</v>
      </c>
      <c r="I1424">
        <v>106735.61394527149</v>
      </c>
      <c r="J1424">
        <v>3.9244890355245485</v>
      </c>
      <c r="K1424">
        <v>8001.4973230105597</v>
      </c>
      <c r="L1424">
        <v>26240.109630452778</v>
      </c>
      <c r="M1424">
        <v>3.2793999136876484</v>
      </c>
      <c r="N1424">
        <v>0.29420160105169008</v>
      </c>
      <c r="O1424">
        <v>0.24584212017469026</v>
      </c>
      <c r="P1424">
        <v>0.83562468489590835</v>
      </c>
      <c r="Q1424">
        <v>0.32102964316311977</v>
      </c>
      <c r="R1424">
        <v>0.31814498251670337</v>
      </c>
      <c r="S1424">
        <v>0.67897035683688034</v>
      </c>
      <c r="T1424">
        <v>0.68185501748329669</v>
      </c>
      <c r="U1424">
        <v>1.1607805047565084E-2</v>
      </c>
      <c r="V1424">
        <v>1.3602755874256956E-2</v>
      </c>
    </row>
    <row r="1425" spans="1:22" x14ac:dyDescent="0.25">
      <c r="A1425" t="str">
        <f t="shared" si="25"/>
        <v>KóreaBútorgy.</v>
      </c>
      <c r="B1425" t="s">
        <v>145</v>
      </c>
      <c r="C1425">
        <v>22</v>
      </c>
      <c r="D1425" s="267" t="s">
        <v>168</v>
      </c>
      <c r="E1425" s="3" t="s">
        <v>2289</v>
      </c>
      <c r="F1425" s="3" t="s">
        <v>1</v>
      </c>
      <c r="G1425" s="3" t="s">
        <v>0</v>
      </c>
      <c r="H1425">
        <v>5327.9957036512533</v>
      </c>
      <c r="I1425">
        <v>21108.228677935778</v>
      </c>
      <c r="J1425">
        <v>3.9617578263943414</v>
      </c>
      <c r="K1425">
        <v>2661.7860696000002</v>
      </c>
      <c r="L1425">
        <v>5652.985018499995</v>
      </c>
      <c r="M1425">
        <v>2.1237563315332464</v>
      </c>
      <c r="N1425">
        <v>0.4995848753736587</v>
      </c>
      <c r="O1425">
        <v>0.26780954028648574</v>
      </c>
      <c r="P1425">
        <v>0.5360641474307658</v>
      </c>
      <c r="Q1425">
        <v>0.29063550340037309</v>
      </c>
      <c r="R1425">
        <v>0.82693499867396136</v>
      </c>
      <c r="S1425">
        <v>0.70936449659962697</v>
      </c>
      <c r="T1425">
        <v>0.17306500132603853</v>
      </c>
      <c r="U1425">
        <v>0.14144699411288422</v>
      </c>
      <c r="V1425">
        <v>7.6493738549658657E-2</v>
      </c>
    </row>
    <row r="1426" spans="1:22" x14ac:dyDescent="0.25">
      <c r="A1426" t="str">
        <f t="shared" si="25"/>
        <v>KóreaGépjavítás</v>
      </c>
      <c r="B1426" t="s">
        <v>145</v>
      </c>
      <c r="C1426">
        <v>23</v>
      </c>
      <c r="D1426" s="267" t="s">
        <v>169</v>
      </c>
      <c r="E1426" s="3" t="s">
        <v>2289</v>
      </c>
      <c r="F1426" s="3" t="s">
        <v>1</v>
      </c>
      <c r="G1426" s="3" t="s">
        <v>0</v>
      </c>
      <c r="H1426">
        <v>3</v>
      </c>
      <c r="I1426">
        <v>3</v>
      </c>
      <c r="J1426">
        <v>1</v>
      </c>
      <c r="K1426">
        <v>2</v>
      </c>
      <c r="L1426">
        <v>2</v>
      </c>
      <c r="M1426">
        <v>1</v>
      </c>
      <c r="N1426">
        <v>0.66666666666666663</v>
      </c>
      <c r="O1426">
        <v>0.66666666666666663</v>
      </c>
      <c r="P1426">
        <v>1</v>
      </c>
      <c r="Q1426">
        <v>0.45946681830107233</v>
      </c>
      <c r="R1426">
        <v>0.84077488963012936</v>
      </c>
      <c r="S1426">
        <v>0.54053318169892761</v>
      </c>
      <c r="T1426">
        <v>0.15922511036987066</v>
      </c>
      <c r="U1426">
        <v>3.6661343837583071E-2</v>
      </c>
      <c r="V1426">
        <v>5.2400005499561822E-2</v>
      </c>
    </row>
    <row r="1427" spans="1:22" x14ac:dyDescent="0.25">
      <c r="A1427" t="str">
        <f t="shared" si="25"/>
        <v>KóreaVillamosene., gáz, gőzellátás</v>
      </c>
      <c r="B1427" t="s">
        <v>145</v>
      </c>
      <c r="C1427">
        <v>24</v>
      </c>
      <c r="D1427" s="267" t="s">
        <v>170</v>
      </c>
      <c r="E1427" s="3" t="s">
        <v>1</v>
      </c>
      <c r="F1427" s="3" t="s">
        <v>1</v>
      </c>
      <c r="G1427" s="3" t="s">
        <v>136</v>
      </c>
      <c r="H1427">
        <v>23038.012075995124</v>
      </c>
      <c r="I1427">
        <v>104005.53322166557</v>
      </c>
      <c r="J1427">
        <v>4.5145185651689115</v>
      </c>
      <c r="K1427">
        <v>10537.710970499998</v>
      </c>
      <c r="L1427">
        <v>26265.220014000002</v>
      </c>
      <c r="M1427">
        <v>2.4924976674278398</v>
      </c>
      <c r="N1427">
        <v>0.45740539312764567</v>
      </c>
      <c r="O1427">
        <v>0.25253675646295953</v>
      </c>
      <c r="P1427">
        <v>0.55210708106470763</v>
      </c>
      <c r="Q1427">
        <v>0.73885744717536139</v>
      </c>
      <c r="R1427">
        <v>0.80113219478348929</v>
      </c>
      <c r="S1427">
        <v>0.26114255282463855</v>
      </c>
      <c r="T1427">
        <v>0.19886780521651065</v>
      </c>
      <c r="U1427">
        <v>0.26022711255086423</v>
      </c>
      <c r="V1427">
        <v>0.19779419494323291</v>
      </c>
    </row>
    <row r="1428" spans="1:22" x14ac:dyDescent="0.25">
      <c r="A1428" t="str">
        <f t="shared" si="25"/>
        <v>KóreaVízellátás</v>
      </c>
      <c r="B1428" t="s">
        <v>145</v>
      </c>
      <c r="C1428">
        <v>25</v>
      </c>
      <c r="D1428" s="267" t="s">
        <v>171</v>
      </c>
      <c r="E1428" s="3" t="s">
        <v>1</v>
      </c>
      <c r="F1428" s="3" t="s">
        <v>1</v>
      </c>
      <c r="G1428" s="3" t="s">
        <v>136</v>
      </c>
      <c r="H1428">
        <v>3930.5183017727754</v>
      </c>
      <c r="I1428">
        <v>19274.999726151094</v>
      </c>
      <c r="J1428">
        <v>4.9039333355749859</v>
      </c>
      <c r="K1428">
        <v>1797.8402304647607</v>
      </c>
      <c r="L1428">
        <v>4867.6457554554063</v>
      </c>
      <c r="M1428">
        <v>2.7074962908117084</v>
      </c>
      <c r="N1428">
        <v>0.45740538331901004</v>
      </c>
      <c r="O1428">
        <v>0.25253674835861573</v>
      </c>
      <c r="P1428">
        <v>0.55210707518605662</v>
      </c>
      <c r="Q1428">
        <v>0.72800662870182542</v>
      </c>
      <c r="R1428">
        <v>0.60124697252357528</v>
      </c>
      <c r="S1428">
        <v>0.27199337129817452</v>
      </c>
      <c r="T1428">
        <v>0.3987530274764246</v>
      </c>
      <c r="U1428">
        <v>0.27181668313560797</v>
      </c>
      <c r="V1428">
        <v>0.34948264806168539</v>
      </c>
    </row>
    <row r="1429" spans="1:22" x14ac:dyDescent="0.25">
      <c r="A1429" t="str">
        <f t="shared" si="25"/>
        <v>KóreaSzennyvíz k.</v>
      </c>
      <c r="B1429" t="s">
        <v>145</v>
      </c>
      <c r="C1429">
        <v>26</v>
      </c>
      <c r="D1429" s="267" t="s">
        <v>172</v>
      </c>
      <c r="E1429" s="3" t="s">
        <v>1</v>
      </c>
      <c r="F1429" s="3" t="s">
        <v>1</v>
      </c>
      <c r="G1429" s="3" t="s">
        <v>136</v>
      </c>
      <c r="H1429">
        <v>4110.6888787040407</v>
      </c>
      <c r="I1429">
        <v>20158.544880604222</v>
      </c>
      <c r="J1429">
        <v>4.9039334951954627</v>
      </c>
      <c r="K1429">
        <v>1880.2512887352373</v>
      </c>
      <c r="L1429">
        <v>5090.7733900445837</v>
      </c>
      <c r="M1429">
        <v>2.7074962908117053</v>
      </c>
      <c r="N1429">
        <v>0.45740539948817921</v>
      </c>
      <c r="O1429">
        <v>0.25253674906578849</v>
      </c>
      <c r="P1429">
        <v>0.55210705721525888</v>
      </c>
      <c r="Q1429">
        <v>0.70974918321175751</v>
      </c>
      <c r="R1429">
        <v>0.862283648840383</v>
      </c>
      <c r="S1429">
        <v>0.29025081678824244</v>
      </c>
      <c r="T1429">
        <v>0.13771635115961711</v>
      </c>
      <c r="U1429">
        <v>0.28585571853216996</v>
      </c>
      <c r="V1429">
        <v>7.069345351457075E-2</v>
      </c>
    </row>
    <row r="1430" spans="1:22" x14ac:dyDescent="0.25">
      <c r="A1430" t="str">
        <f t="shared" si="25"/>
        <v>KóreaÉpítőipar</v>
      </c>
      <c r="B1430" t="s">
        <v>145</v>
      </c>
      <c r="C1430">
        <v>27</v>
      </c>
      <c r="D1430" s="267" t="s">
        <v>139</v>
      </c>
      <c r="E1430" s="3" t="s">
        <v>2289</v>
      </c>
      <c r="F1430" s="3" t="s">
        <v>2289</v>
      </c>
      <c r="G1430" s="3" t="s">
        <v>136</v>
      </c>
      <c r="H1430">
        <v>81214.36700492895</v>
      </c>
      <c r="I1430">
        <v>189724.11569889335</v>
      </c>
      <c r="J1430">
        <v>2.3360905551031244</v>
      </c>
      <c r="K1430">
        <v>30283.743810599986</v>
      </c>
      <c r="L1430">
        <v>63632.837598000078</v>
      </c>
      <c r="M1430">
        <v>2.1012209717520847</v>
      </c>
      <c r="N1430">
        <v>0.37288653384150672</v>
      </c>
      <c r="O1430">
        <v>0.33539667513322474</v>
      </c>
      <c r="P1430">
        <v>0.89946041139630739</v>
      </c>
      <c r="Q1430">
        <v>4.1537641298312604E-2</v>
      </c>
      <c r="R1430">
        <v>5.6715090469343421E-2</v>
      </c>
      <c r="S1430">
        <v>0.9584623587016875</v>
      </c>
      <c r="T1430">
        <v>0.94328490953065658</v>
      </c>
      <c r="U1430">
        <v>3.135307206341737E-5</v>
      </c>
      <c r="V1430">
        <v>1.8571287818802034E-3</v>
      </c>
    </row>
    <row r="1431" spans="1:22" x14ac:dyDescent="0.25">
      <c r="A1431" t="str">
        <f t="shared" si="25"/>
        <v>KóreaGépj. Ker. jav.</v>
      </c>
      <c r="B1431" t="s">
        <v>145</v>
      </c>
      <c r="C1431">
        <v>28</v>
      </c>
      <c r="D1431" s="267" t="s">
        <v>173</v>
      </c>
      <c r="E1431" s="3" t="s">
        <v>2289</v>
      </c>
      <c r="F1431" s="3" t="s">
        <v>2289</v>
      </c>
      <c r="G1431" s="3" t="s">
        <v>136</v>
      </c>
      <c r="H1431">
        <v>4593.4679160419664</v>
      </c>
      <c r="I1431">
        <v>11937.556495917663</v>
      </c>
      <c r="J1431">
        <v>2.5988113369046553</v>
      </c>
      <c r="K1431">
        <v>2823.6072157629765</v>
      </c>
      <c r="L1431">
        <v>6803.0726841617225</v>
      </c>
      <c r="M1431">
        <v>2.4093551844545211</v>
      </c>
      <c r="N1431">
        <v>0.61470054158906196</v>
      </c>
      <c r="O1431">
        <v>0.56988820840246479</v>
      </c>
      <c r="P1431">
        <v>0.92709892027953511</v>
      </c>
      <c r="Q1431">
        <v>0.47997530027103952</v>
      </c>
      <c r="R1431">
        <v>0.53853003199258298</v>
      </c>
      <c r="S1431">
        <v>0.52002469972896059</v>
      </c>
      <c r="T1431">
        <v>0.46146996800741708</v>
      </c>
      <c r="U1431">
        <v>0.35836661668254438</v>
      </c>
      <c r="V1431">
        <v>0.25836209157393092</v>
      </c>
    </row>
    <row r="1432" spans="1:22" x14ac:dyDescent="0.25">
      <c r="A1432" t="str">
        <f t="shared" si="25"/>
        <v>KóreaNagyker.</v>
      </c>
      <c r="B1432" t="s">
        <v>145</v>
      </c>
      <c r="C1432">
        <v>29</v>
      </c>
      <c r="D1432" s="267" t="s">
        <v>174</v>
      </c>
      <c r="E1432" s="3" t="s">
        <v>2289</v>
      </c>
      <c r="F1432" s="3" t="s">
        <v>2289</v>
      </c>
      <c r="G1432" s="3" t="s">
        <v>136</v>
      </c>
      <c r="H1432">
        <v>32255.772097820423</v>
      </c>
      <c r="I1432">
        <v>79110.50249228644</v>
      </c>
      <c r="J1432">
        <v>2.4525998711911803</v>
      </c>
      <c r="K1432">
        <v>19827.642355690641</v>
      </c>
      <c r="L1432">
        <v>46895.309051281904</v>
      </c>
      <c r="M1432">
        <v>2.3651480196193218</v>
      </c>
      <c r="N1432">
        <v>0.61470059670437804</v>
      </c>
      <c r="O1432">
        <v>0.59278234335389746</v>
      </c>
      <c r="P1432">
        <v>0.96434320469511192</v>
      </c>
      <c r="Q1432">
        <v>0.49419356770293593</v>
      </c>
      <c r="R1432">
        <v>0.56031638440321108</v>
      </c>
      <c r="S1432">
        <v>0.50580643229706423</v>
      </c>
      <c r="T1432">
        <v>0.43968361559678881</v>
      </c>
      <c r="U1432">
        <v>0.34422636393621692</v>
      </c>
      <c r="V1432">
        <v>0.24290816224520245</v>
      </c>
    </row>
    <row r="1433" spans="1:22" x14ac:dyDescent="0.25">
      <c r="A1433" t="str">
        <f t="shared" si="25"/>
        <v>KóreaKisker.</v>
      </c>
      <c r="B1433" t="s">
        <v>145</v>
      </c>
      <c r="C1433">
        <v>30</v>
      </c>
      <c r="D1433" s="267" t="s">
        <v>175</v>
      </c>
      <c r="E1433" s="3" t="s">
        <v>2289</v>
      </c>
      <c r="F1433" s="3" t="s">
        <v>2289</v>
      </c>
      <c r="G1433" s="3" t="s">
        <v>136</v>
      </c>
      <c r="H1433">
        <v>45153.081713368134</v>
      </c>
      <c r="I1433">
        <v>102405.3629083173</v>
      </c>
      <c r="J1433">
        <v>2.2679595505437873</v>
      </c>
      <c r="K1433">
        <v>25788.515080146375</v>
      </c>
      <c r="L1433">
        <v>57425.859582056357</v>
      </c>
      <c r="M1433">
        <v>2.2267997751551971</v>
      </c>
      <c r="N1433">
        <v>0.57113521606015571</v>
      </c>
      <c r="O1433">
        <v>0.56077004124744201</v>
      </c>
      <c r="P1433">
        <v>0.98185162721322727</v>
      </c>
      <c r="Q1433">
        <v>0.4856082803206262</v>
      </c>
      <c r="R1433">
        <v>0.52969582374068447</v>
      </c>
      <c r="S1433">
        <v>0.51439171967937369</v>
      </c>
      <c r="T1433">
        <v>0.47030417625931564</v>
      </c>
      <c r="U1433">
        <v>0.35835959292667435</v>
      </c>
      <c r="V1433">
        <v>0.25737878355757532</v>
      </c>
    </row>
    <row r="1434" spans="1:22" x14ac:dyDescent="0.25">
      <c r="A1434" t="str">
        <f t="shared" si="25"/>
        <v>KóreaSzf. Szállítás</v>
      </c>
      <c r="B1434" t="s">
        <v>145</v>
      </c>
      <c r="C1434">
        <v>31</v>
      </c>
      <c r="D1434" s="267" t="s">
        <v>176</v>
      </c>
      <c r="E1434" s="3" t="s">
        <v>1</v>
      </c>
      <c r="F1434" s="3" t="s">
        <v>1</v>
      </c>
      <c r="G1434" s="3" t="s">
        <v>136</v>
      </c>
      <c r="H1434">
        <v>23752.234717949534</v>
      </c>
      <c r="I1434">
        <v>65024.348200464083</v>
      </c>
      <c r="J1434">
        <v>2.7376097016810492</v>
      </c>
      <c r="K1434">
        <v>10551.900369235247</v>
      </c>
      <c r="L1434">
        <v>23009.33596235752</v>
      </c>
      <c r="M1434">
        <v>2.1805869234173909</v>
      </c>
      <c r="N1434">
        <v>0.44424874099367118</v>
      </c>
      <c r="O1434">
        <v>0.35385723346925146</v>
      </c>
      <c r="P1434">
        <v>0.79652951334822708</v>
      </c>
      <c r="Q1434">
        <v>0.606455344689526</v>
      </c>
      <c r="R1434">
        <v>0.66706294873199867</v>
      </c>
      <c r="S1434">
        <v>0.39354465531047411</v>
      </c>
      <c r="T1434">
        <v>0.33293705126800138</v>
      </c>
      <c r="U1434">
        <v>0.37334961902072711</v>
      </c>
      <c r="V1434">
        <v>0.3161614495775929</v>
      </c>
    </row>
    <row r="1435" spans="1:22" x14ac:dyDescent="0.25">
      <c r="A1435" t="str">
        <f t="shared" si="25"/>
        <v>KóreaVízi szállítás</v>
      </c>
      <c r="B1435" t="s">
        <v>145</v>
      </c>
      <c r="C1435">
        <v>32</v>
      </c>
      <c r="D1435" s="267" t="s">
        <v>140</v>
      </c>
      <c r="E1435" s="3" t="s">
        <v>2289</v>
      </c>
      <c r="F1435" s="3" t="s">
        <v>2289</v>
      </c>
      <c r="G1435" s="3" t="s">
        <v>136</v>
      </c>
      <c r="H1435">
        <v>4725.6596451604728</v>
      </c>
      <c r="I1435">
        <v>12937.011714028966</v>
      </c>
      <c r="J1435">
        <v>2.7376097064623988</v>
      </c>
      <c r="K1435">
        <v>2099.3683432225616</v>
      </c>
      <c r="L1435">
        <v>4577.8551566675496</v>
      </c>
      <c r="M1435">
        <v>2.1805869234173905</v>
      </c>
      <c r="N1435">
        <v>0.44424874004045456</v>
      </c>
      <c r="O1435">
        <v>0.35385723209195974</v>
      </c>
      <c r="P1435">
        <v>0.79652951195705468</v>
      </c>
      <c r="Q1435">
        <v>0.10630330471503836</v>
      </c>
      <c r="R1435">
        <v>1.4078466614755283E-2</v>
      </c>
      <c r="S1435">
        <v>0.89369669528496176</v>
      </c>
      <c r="T1435">
        <v>0.98592153338524458</v>
      </c>
      <c r="U1435">
        <v>2.8252248097940542E-2</v>
      </c>
      <c r="V1435">
        <v>1.6213778499366998E-3</v>
      </c>
    </row>
    <row r="1436" spans="1:22" x14ac:dyDescent="0.25">
      <c r="A1436" t="str">
        <f t="shared" si="25"/>
        <v>KóreaLégi szállítás</v>
      </c>
      <c r="B1436" t="s">
        <v>145</v>
      </c>
      <c r="C1436">
        <v>33</v>
      </c>
      <c r="D1436" s="267" t="s">
        <v>141</v>
      </c>
      <c r="E1436" s="3" t="s">
        <v>2289</v>
      </c>
      <c r="F1436" s="3" t="s">
        <v>2289</v>
      </c>
      <c r="G1436" s="3" t="s">
        <v>136</v>
      </c>
      <c r="H1436">
        <v>5079.9703231501444</v>
      </c>
      <c r="I1436">
        <v>13906.97610135897</v>
      </c>
      <c r="J1436">
        <v>2.7376097135809849</v>
      </c>
      <c r="K1436">
        <v>2256.7704160289518</v>
      </c>
      <c r="L1436">
        <v>4921.084058347963</v>
      </c>
      <c r="M1436">
        <v>2.1805869234173936</v>
      </c>
      <c r="N1436">
        <v>0.44424874014411647</v>
      </c>
      <c r="O1436">
        <v>0.35385723125439766</v>
      </c>
      <c r="P1436">
        <v>0.79652950988584603</v>
      </c>
      <c r="Q1436">
        <v>0.45832457542212574</v>
      </c>
      <c r="R1436">
        <v>0.36096953451456032</v>
      </c>
      <c r="S1436">
        <v>0.54167542457787432</v>
      </c>
      <c r="T1436">
        <v>0.63903046548543962</v>
      </c>
      <c r="U1436">
        <v>0.12832758234769723</v>
      </c>
      <c r="V1436">
        <v>8.8578766144788809E-2</v>
      </c>
    </row>
    <row r="1437" spans="1:22" x14ac:dyDescent="0.25">
      <c r="A1437" t="str">
        <f t="shared" si="25"/>
        <v>KóreaRaktározás</v>
      </c>
      <c r="B1437" t="s">
        <v>145</v>
      </c>
      <c r="C1437">
        <v>34</v>
      </c>
      <c r="D1437" s="267" t="s">
        <v>177</v>
      </c>
      <c r="E1437" s="3" t="s">
        <v>1</v>
      </c>
      <c r="F1437" s="3" t="s">
        <v>1</v>
      </c>
      <c r="G1437" s="3" t="s">
        <v>136</v>
      </c>
      <c r="H1437">
        <v>13798.234848276239</v>
      </c>
      <c r="I1437">
        <v>37774.181374784566</v>
      </c>
      <c r="J1437">
        <v>2.737609686321838</v>
      </c>
      <c r="K1437">
        <v>6129.8484233110212</v>
      </c>
      <c r="L1437">
        <v>13366.667314402732</v>
      </c>
      <c r="M1437">
        <v>2.1805869234173922</v>
      </c>
      <c r="N1437">
        <v>0.44424873838676543</v>
      </c>
      <c r="O1437">
        <v>0.35385723337807118</v>
      </c>
      <c r="P1437">
        <v>0.79652951781711334</v>
      </c>
      <c r="Q1437">
        <v>0.85536709253118781</v>
      </c>
      <c r="R1437">
        <v>0.86394146360188373</v>
      </c>
      <c r="S1437">
        <v>0.14463290746881216</v>
      </c>
      <c r="T1437">
        <v>0.13605853639811635</v>
      </c>
      <c r="U1437">
        <v>0.11829545296970392</v>
      </c>
      <c r="V1437">
        <v>9.4630248688745408E-2</v>
      </c>
    </row>
    <row r="1438" spans="1:22" x14ac:dyDescent="0.25">
      <c r="A1438" t="str">
        <f t="shared" si="25"/>
        <v>KóreaPostai tev.</v>
      </c>
      <c r="B1438" t="s">
        <v>145</v>
      </c>
      <c r="C1438">
        <v>35</v>
      </c>
      <c r="D1438" s="267" t="s">
        <v>178</v>
      </c>
      <c r="E1438" s="3" t="s">
        <v>2289</v>
      </c>
      <c r="F1438" s="3" t="s">
        <v>1</v>
      </c>
      <c r="G1438" s="3" t="s">
        <v>0</v>
      </c>
      <c r="H1438">
        <v>1883.8984061331298</v>
      </c>
      <c r="I1438">
        <v>5157.3784764461052</v>
      </c>
      <c r="J1438">
        <v>2.7376096607205516</v>
      </c>
      <c r="K1438">
        <v>836.91949040222039</v>
      </c>
      <c r="L1438">
        <v>1824.9756967242286</v>
      </c>
      <c r="M1438">
        <v>2.1805869234173909</v>
      </c>
      <c r="N1438">
        <v>0.44424873850818347</v>
      </c>
      <c r="O1438">
        <v>0.35385723678394843</v>
      </c>
      <c r="P1438">
        <v>0.79652952526601273</v>
      </c>
      <c r="Q1438">
        <v>0.53866996709265025</v>
      </c>
      <c r="R1438">
        <v>0.90955095641450345</v>
      </c>
      <c r="S1438">
        <v>0.46133003290734981</v>
      </c>
      <c r="T1438">
        <v>9.0449043585496547E-2</v>
      </c>
      <c r="U1438">
        <v>0.45615375664987673</v>
      </c>
      <c r="V1438">
        <v>7.9579345905670229E-2</v>
      </c>
    </row>
    <row r="1439" spans="1:22" x14ac:dyDescent="0.25">
      <c r="A1439" t="str">
        <f t="shared" si="25"/>
        <v>KóreaVendéglátás</v>
      </c>
      <c r="B1439" t="s">
        <v>145</v>
      </c>
      <c r="C1439">
        <v>36</v>
      </c>
      <c r="D1439" s="267" t="s">
        <v>179</v>
      </c>
      <c r="E1439" s="3" t="s">
        <v>2289</v>
      </c>
      <c r="F1439" s="3" t="s">
        <v>2289</v>
      </c>
      <c r="G1439" s="3" t="s">
        <v>136</v>
      </c>
      <c r="H1439">
        <v>27598.973642879675</v>
      </c>
      <c r="I1439">
        <v>69508.467714514729</v>
      </c>
      <c r="J1439">
        <v>2.5185163989765753</v>
      </c>
      <c r="K1439">
        <v>15122.232297900007</v>
      </c>
      <c r="L1439">
        <v>33446.519150999986</v>
      </c>
      <c r="M1439">
        <v>2.2117448331781437</v>
      </c>
      <c r="N1439">
        <v>0.54792734300833057</v>
      </c>
      <c r="O1439">
        <v>0.48118625328314779</v>
      </c>
      <c r="P1439">
        <v>0.87819354048157428</v>
      </c>
      <c r="Q1439">
        <v>0.34206348152214772</v>
      </c>
      <c r="R1439">
        <v>0.40146767408448741</v>
      </c>
      <c r="S1439">
        <v>0.65793651847785217</v>
      </c>
      <c r="T1439">
        <v>0.59853232591551253</v>
      </c>
      <c r="U1439">
        <v>0.59731844836222325</v>
      </c>
      <c r="V1439">
        <v>0.55238125216365563</v>
      </c>
    </row>
    <row r="1440" spans="1:22" x14ac:dyDescent="0.25">
      <c r="A1440" t="str">
        <f t="shared" si="25"/>
        <v>KóreaKiadói tev.</v>
      </c>
      <c r="B1440" t="s">
        <v>145</v>
      </c>
      <c r="C1440">
        <v>37</v>
      </c>
      <c r="D1440" s="267" t="s">
        <v>180</v>
      </c>
      <c r="E1440" s="3" t="s">
        <v>2289</v>
      </c>
      <c r="F1440" s="3" t="s">
        <v>1</v>
      </c>
      <c r="G1440" s="3" t="s">
        <v>0</v>
      </c>
      <c r="H1440">
        <v>7700.9245296382123</v>
      </c>
      <c r="I1440">
        <v>24435.069796635296</v>
      </c>
      <c r="J1440">
        <v>3.1730047090570892</v>
      </c>
      <c r="K1440">
        <v>3673.1219082223611</v>
      </c>
      <c r="L1440">
        <v>10639.228046217548</v>
      </c>
      <c r="M1440">
        <v>2.8965082869701142</v>
      </c>
      <c r="N1440">
        <v>0.47697154985557605</v>
      </c>
      <c r="O1440">
        <v>0.43540812998547551</v>
      </c>
      <c r="P1440">
        <v>0.91285975047634249</v>
      </c>
      <c r="Q1440">
        <v>0.57482437962286093</v>
      </c>
      <c r="R1440">
        <v>0.62455054728176163</v>
      </c>
      <c r="S1440">
        <v>0.42517562037713902</v>
      </c>
      <c r="T1440">
        <v>0.37544945271823854</v>
      </c>
      <c r="U1440">
        <v>0.41307226579256889</v>
      </c>
      <c r="V1440">
        <v>0.3523237514667682</v>
      </c>
    </row>
    <row r="1441" spans="1:22" x14ac:dyDescent="0.25">
      <c r="A1441" t="str">
        <f t="shared" si="25"/>
        <v>KóreaMűsorszolgáltatás</v>
      </c>
      <c r="B1441" t="s">
        <v>145</v>
      </c>
      <c r="C1441">
        <v>38</v>
      </c>
      <c r="D1441" s="267" t="s">
        <v>181</v>
      </c>
      <c r="E1441" s="3" t="s">
        <v>1</v>
      </c>
      <c r="F1441" s="3" t="s">
        <v>2289</v>
      </c>
      <c r="G1441" s="3" t="s">
        <v>0</v>
      </c>
      <c r="H1441">
        <v>16634.618656835224</v>
      </c>
      <c r="I1441">
        <v>52781.724598834269</v>
      </c>
      <c r="J1441">
        <v>3.1730047852432173</v>
      </c>
      <c r="K1441">
        <v>7934.2399319776405</v>
      </c>
      <c r="L1441">
        <v>22981.591713782462</v>
      </c>
      <c r="M1441">
        <v>2.8965082869701182</v>
      </c>
      <c r="N1441">
        <v>0.47697155526420398</v>
      </c>
      <c r="O1441">
        <v>0.43540812446833216</v>
      </c>
      <c r="P1441">
        <v>0.91285972855792419</v>
      </c>
      <c r="Q1441">
        <v>0.70546643046288782</v>
      </c>
      <c r="R1441">
        <v>0.56833434047692322</v>
      </c>
      <c r="S1441">
        <v>0.29453356953711207</v>
      </c>
      <c r="T1441">
        <v>0.43166565952307689</v>
      </c>
      <c r="U1441">
        <v>0.26452093660825854</v>
      </c>
      <c r="V1441">
        <v>0.30348227952110102</v>
      </c>
    </row>
    <row r="1442" spans="1:22" x14ac:dyDescent="0.25">
      <c r="A1442" t="str">
        <f t="shared" si="25"/>
        <v>KóreaTávközlés</v>
      </c>
      <c r="B1442" t="s">
        <v>145</v>
      </c>
      <c r="C1442">
        <v>39</v>
      </c>
      <c r="D1442" s="267" t="s">
        <v>142</v>
      </c>
      <c r="E1442" s="3" t="s">
        <v>2289</v>
      </c>
      <c r="F1442" s="3" t="s">
        <v>1</v>
      </c>
      <c r="G1442" s="3" t="s">
        <v>0</v>
      </c>
      <c r="H1442">
        <v>9435.5436323666108</v>
      </c>
      <c r="I1442">
        <v>15002.625644802112</v>
      </c>
      <c r="J1442">
        <v>1.5900117925732249</v>
      </c>
      <c r="K1442">
        <v>4500.4858721295432</v>
      </c>
      <c r="L1442">
        <v>6532.2652580086606</v>
      </c>
      <c r="M1442">
        <v>1.451457785582986</v>
      </c>
      <c r="N1442">
        <v>0.47697155007493058</v>
      </c>
      <c r="O1442">
        <v>0.43540813539341117</v>
      </c>
      <c r="P1442">
        <v>0.91285976139459479</v>
      </c>
      <c r="Q1442">
        <v>0.54605663984401909</v>
      </c>
      <c r="R1442">
        <v>0.61116442215351718</v>
      </c>
      <c r="S1442">
        <v>0.45394336015598086</v>
      </c>
      <c r="T1442">
        <v>0.38883557784648271</v>
      </c>
      <c r="U1442">
        <v>0.42810745329262795</v>
      </c>
      <c r="V1442">
        <v>0.3437390422751283</v>
      </c>
    </row>
    <row r="1443" spans="1:22" x14ac:dyDescent="0.25">
      <c r="A1443" t="str">
        <f t="shared" si="25"/>
        <v>KóreaInfotech.</v>
      </c>
      <c r="B1443" t="s">
        <v>145</v>
      </c>
      <c r="C1443">
        <v>40</v>
      </c>
      <c r="D1443" s="267" t="s">
        <v>182</v>
      </c>
      <c r="E1443" s="3" t="s">
        <v>1</v>
      </c>
      <c r="F1443" s="3" t="s">
        <v>2289</v>
      </c>
      <c r="G1443" s="3" t="s">
        <v>0</v>
      </c>
      <c r="H1443">
        <v>13494.09268324896</v>
      </c>
      <c r="I1443">
        <v>21455.7671825738</v>
      </c>
      <c r="J1443">
        <v>1.5900118434200583</v>
      </c>
      <c r="K1443">
        <v>6436.2983820704576</v>
      </c>
      <c r="L1443">
        <v>9342.0153969913445</v>
      </c>
      <c r="M1443">
        <v>1.4514577855829864</v>
      </c>
      <c r="N1443">
        <v>0.47697155586164214</v>
      </c>
      <c r="O1443">
        <v>0.43540812675199297</v>
      </c>
      <c r="P1443">
        <v>0.91285973220234184</v>
      </c>
      <c r="Q1443">
        <v>0.62120545845256991</v>
      </c>
      <c r="R1443">
        <v>0.44933315291172615</v>
      </c>
      <c r="S1443">
        <v>0.37879454154743014</v>
      </c>
      <c r="T1443">
        <v>0.55066684708827374</v>
      </c>
      <c r="U1443">
        <v>3.2782982424968687E-2</v>
      </c>
      <c r="V1443">
        <v>8.7996804104752857E-2</v>
      </c>
    </row>
    <row r="1444" spans="1:22" x14ac:dyDescent="0.25">
      <c r="A1444" t="str">
        <f t="shared" si="25"/>
        <v>KóreaPénzügyi tev.</v>
      </c>
      <c r="B1444" t="s">
        <v>145</v>
      </c>
      <c r="C1444">
        <v>41</v>
      </c>
      <c r="D1444" s="267" t="s">
        <v>183</v>
      </c>
      <c r="E1444" s="3" t="s">
        <v>1</v>
      </c>
      <c r="F1444" s="3" t="s">
        <v>1</v>
      </c>
      <c r="G1444" s="3" t="s">
        <v>136</v>
      </c>
      <c r="H1444">
        <v>35899.230181932755</v>
      </c>
      <c r="I1444">
        <v>95310.827968347468</v>
      </c>
      <c r="J1444">
        <v>2.6549546462507485</v>
      </c>
      <c r="K1444">
        <v>19719.793438298886</v>
      </c>
      <c r="L1444">
        <v>49525.657901810519</v>
      </c>
      <c r="M1444">
        <v>2.5114694054362676</v>
      </c>
      <c r="N1444">
        <v>0.54930964642866908</v>
      </c>
      <c r="O1444">
        <v>0.51962257549853508</v>
      </c>
      <c r="P1444">
        <v>0.94595567159043326</v>
      </c>
      <c r="Q1444">
        <v>0.64403146902490138</v>
      </c>
      <c r="R1444">
        <v>0.74578577734491935</v>
      </c>
      <c r="S1444">
        <v>0.35596853097509845</v>
      </c>
      <c r="T1444">
        <v>0.25421422265508054</v>
      </c>
      <c r="U1444">
        <v>0.35213679421386568</v>
      </c>
      <c r="V1444">
        <v>0.24531485494704039</v>
      </c>
    </row>
    <row r="1445" spans="1:22" x14ac:dyDescent="0.25">
      <c r="A1445" t="str">
        <f t="shared" si="25"/>
        <v>KóreaBiztosítás</v>
      </c>
      <c r="B1445" t="s">
        <v>145</v>
      </c>
      <c r="C1445">
        <v>42</v>
      </c>
      <c r="D1445" s="267" t="s">
        <v>184</v>
      </c>
      <c r="E1445" s="3" t="s">
        <v>1</v>
      </c>
      <c r="F1445" s="3" t="s">
        <v>135</v>
      </c>
      <c r="G1445" s="3" t="s">
        <v>0</v>
      </c>
      <c r="H1445">
        <v>9625.9955969883231</v>
      </c>
      <c r="I1445">
        <v>25556.581995777575</v>
      </c>
      <c r="J1445">
        <v>2.6549546733403284</v>
      </c>
      <c r="K1445">
        <v>5287.6522809546705</v>
      </c>
      <c r="L1445">
        <v>13279.776930202948</v>
      </c>
      <c r="M1445">
        <v>2.5114694054362672</v>
      </c>
      <c r="N1445">
        <v>0.54930965090083916</v>
      </c>
      <c r="O1445">
        <v>0.51962257442708948</v>
      </c>
      <c r="P1445">
        <v>0.94595566193846325</v>
      </c>
      <c r="Q1445">
        <v>0.63604129101282703</v>
      </c>
      <c r="R1445">
        <v>0.35446785086357813</v>
      </c>
      <c r="S1445">
        <v>0.36395870898717309</v>
      </c>
      <c r="T1445">
        <v>0.64553214913642187</v>
      </c>
      <c r="U1445">
        <v>0.35365857968679465</v>
      </c>
      <c r="V1445">
        <v>0.6113142855370064</v>
      </c>
    </row>
    <row r="1446" spans="1:22" x14ac:dyDescent="0.25">
      <c r="A1446" t="str">
        <f t="shared" si="25"/>
        <v>KóreaEgyéb pénzügy</v>
      </c>
      <c r="B1446" t="s">
        <v>145</v>
      </c>
      <c r="C1446">
        <v>43</v>
      </c>
      <c r="D1446" s="267" t="s">
        <v>185</v>
      </c>
      <c r="E1446" s="3" t="s">
        <v>1</v>
      </c>
      <c r="F1446" s="3" t="s">
        <v>1</v>
      </c>
      <c r="G1446" s="3" t="s">
        <v>136</v>
      </c>
      <c r="H1446">
        <v>6526.1974828143284</v>
      </c>
      <c r="I1446">
        <v>17326.758486872863</v>
      </c>
      <c r="J1446">
        <v>2.6549546703880846</v>
      </c>
      <c r="K1446">
        <v>3584.9032540464382</v>
      </c>
      <c r="L1446">
        <v>9003.3748439865467</v>
      </c>
      <c r="M1446">
        <v>2.5114694054362667</v>
      </c>
      <c r="N1446">
        <v>0.54930964983617081</v>
      </c>
      <c r="O1446">
        <v>0.5196225739977679</v>
      </c>
      <c r="P1446">
        <v>0.94595566299034262</v>
      </c>
      <c r="Q1446">
        <v>0.61925758466102243</v>
      </c>
      <c r="R1446">
        <v>0.65777306544650638</v>
      </c>
      <c r="S1446">
        <v>0.38074241533897762</v>
      </c>
      <c r="T1446">
        <v>0.34222693455349368</v>
      </c>
      <c r="U1446">
        <v>0.34327382748947977</v>
      </c>
      <c r="V1446">
        <v>0.30936905015326882</v>
      </c>
    </row>
    <row r="1447" spans="1:22" x14ac:dyDescent="0.25">
      <c r="A1447" t="str">
        <f t="shared" si="25"/>
        <v>KóreaIngatlanügyletek</v>
      </c>
      <c r="B1447" t="s">
        <v>145</v>
      </c>
      <c r="C1447">
        <v>44</v>
      </c>
      <c r="D1447" s="267" t="s">
        <v>143</v>
      </c>
      <c r="E1447" s="3" t="s">
        <v>135</v>
      </c>
      <c r="F1447" s="3" t="s">
        <v>135</v>
      </c>
      <c r="G1447" s="3" t="s">
        <v>136</v>
      </c>
      <c r="H1447">
        <v>59381.044907543226</v>
      </c>
      <c r="I1447">
        <v>126619.57955745549</v>
      </c>
      <c r="J1447">
        <v>2.1323231976568149</v>
      </c>
      <c r="K1447">
        <v>45988.362846914082</v>
      </c>
      <c r="L1447">
        <v>99661.431999489214</v>
      </c>
      <c r="M1447">
        <v>2.1671011062351115</v>
      </c>
      <c r="N1447">
        <v>0.77446200077008309</v>
      </c>
      <c r="O1447">
        <v>0.78709337329829288</v>
      </c>
      <c r="P1447">
        <v>1.0163098673861981</v>
      </c>
      <c r="Q1447">
        <v>0.29732402610637254</v>
      </c>
      <c r="R1447">
        <v>0.26137367225991648</v>
      </c>
      <c r="S1447">
        <v>0.70267597389362735</v>
      </c>
      <c r="T1447">
        <v>0.73862632774008352</v>
      </c>
      <c r="U1447">
        <v>0.62301963617121214</v>
      </c>
      <c r="V1447">
        <v>0.67258997295809253</v>
      </c>
    </row>
    <row r="1448" spans="1:22" x14ac:dyDescent="0.25">
      <c r="A1448" t="str">
        <f t="shared" si="25"/>
        <v>KóreaJogi tev.</v>
      </c>
      <c r="B1448" t="s">
        <v>145</v>
      </c>
      <c r="C1448">
        <v>45</v>
      </c>
      <c r="D1448" s="267" t="s">
        <v>186</v>
      </c>
      <c r="E1448" s="3" t="s">
        <v>2289</v>
      </c>
      <c r="F1448" s="3" t="s">
        <v>1</v>
      </c>
      <c r="G1448" s="3" t="s">
        <v>0</v>
      </c>
      <c r="H1448">
        <v>4278.7445530255336</v>
      </c>
      <c r="I1448">
        <v>18373.793253049873</v>
      </c>
      <c r="J1448">
        <v>4.2942019616613054</v>
      </c>
      <c r="K1448">
        <v>2634.7371664884754</v>
      </c>
      <c r="L1448">
        <v>10891.320541856747</v>
      </c>
      <c r="M1448">
        <v>4.1337408073885715</v>
      </c>
      <c r="N1448">
        <v>0.61577341994521084</v>
      </c>
      <c r="O1448">
        <v>0.59276385620856442</v>
      </c>
      <c r="P1448">
        <v>0.96263306763274437</v>
      </c>
      <c r="Q1448">
        <v>0.56319948340926651</v>
      </c>
      <c r="R1448">
        <v>0.80905909579923574</v>
      </c>
      <c r="S1448">
        <v>0.43680051659073332</v>
      </c>
      <c r="T1448">
        <v>0.19094090420076443</v>
      </c>
      <c r="U1448">
        <v>3.3620503231621968E-2</v>
      </c>
      <c r="V1448">
        <v>4.7909320735016532E-2</v>
      </c>
    </row>
    <row r="1449" spans="1:22" x14ac:dyDescent="0.25">
      <c r="A1449" t="str">
        <f t="shared" si="25"/>
        <v>KóreaMérnöki tev.</v>
      </c>
      <c r="B1449" t="s">
        <v>145</v>
      </c>
      <c r="C1449">
        <v>46</v>
      </c>
      <c r="D1449" s="267" t="s">
        <v>187</v>
      </c>
      <c r="E1449" s="3" t="s">
        <v>2289</v>
      </c>
      <c r="F1449" s="3" t="s">
        <v>1</v>
      </c>
      <c r="G1449" s="3" t="s">
        <v>0</v>
      </c>
      <c r="H1449">
        <v>7136.2382744542374</v>
      </c>
      <c r="I1449">
        <v>30644.448431529294</v>
      </c>
      <c r="J1449">
        <v>4.2942019664937421</v>
      </c>
      <c r="K1449">
        <v>4394.3058545870017</v>
      </c>
      <c r="L1449">
        <v>18164.921431252795</v>
      </c>
      <c r="M1449">
        <v>4.1337408073885706</v>
      </c>
      <c r="N1449">
        <v>0.61577342089562837</v>
      </c>
      <c r="O1449">
        <v>0.59276385645640695</v>
      </c>
      <c r="P1449">
        <v>0.96263306654945491</v>
      </c>
      <c r="Q1449">
        <v>0.53748105604530405</v>
      </c>
      <c r="R1449">
        <v>0.76969910789047546</v>
      </c>
      <c r="S1449">
        <v>0.462518943954696</v>
      </c>
      <c r="T1449">
        <v>0.23030089210952456</v>
      </c>
      <c r="U1449">
        <v>3.2681536933216029E-2</v>
      </c>
      <c r="V1449">
        <v>2.1276003993710817E-2</v>
      </c>
    </row>
    <row r="1450" spans="1:22" x14ac:dyDescent="0.25">
      <c r="A1450" t="str">
        <f t="shared" si="25"/>
        <v>KóreaK+F</v>
      </c>
      <c r="B1450" t="s">
        <v>145</v>
      </c>
      <c r="C1450">
        <v>47</v>
      </c>
      <c r="D1450" s="267" t="s">
        <v>188</v>
      </c>
      <c r="E1450" s="3" t="s">
        <v>1</v>
      </c>
      <c r="F1450" s="3" t="s">
        <v>2289</v>
      </c>
      <c r="G1450" s="3" t="s">
        <v>0</v>
      </c>
      <c r="H1450">
        <v>10000.002146845683</v>
      </c>
      <c r="I1450">
        <v>42942.028843470209</v>
      </c>
      <c r="J1450">
        <v>4.2942019624481258</v>
      </c>
      <c r="K1450">
        <v>6157.7354887071115</v>
      </c>
      <c r="L1450">
        <v>25454.48247077339</v>
      </c>
      <c r="M1450">
        <v>4.1337408073885706</v>
      </c>
      <c r="N1450">
        <v>0.61577341667366103</v>
      </c>
      <c r="O1450">
        <v>0.59276385295065104</v>
      </c>
      <c r="P1450">
        <v>0.96263306745636235</v>
      </c>
      <c r="Q1450">
        <v>0.82857963519931022</v>
      </c>
      <c r="R1450">
        <v>8.9071547639118842E-2</v>
      </c>
      <c r="S1450">
        <v>0.17142036480068976</v>
      </c>
      <c r="T1450">
        <v>0.91092845236088116</v>
      </c>
      <c r="U1450">
        <v>6.6875534518742785E-2</v>
      </c>
      <c r="V1450">
        <v>1.9945439081767999E-3</v>
      </c>
    </row>
    <row r="1451" spans="1:22" x14ac:dyDescent="0.25">
      <c r="A1451" t="str">
        <f t="shared" si="25"/>
        <v>KóreaMarketing</v>
      </c>
      <c r="B1451" t="s">
        <v>145</v>
      </c>
      <c r="C1451">
        <v>48</v>
      </c>
      <c r="D1451" s="267" t="s">
        <v>13</v>
      </c>
      <c r="E1451" s="3" t="s">
        <v>1</v>
      </c>
      <c r="F1451" s="3" t="s">
        <v>1</v>
      </c>
      <c r="G1451" s="3" t="s">
        <v>136</v>
      </c>
      <c r="H1451">
        <v>538.52214377895791</v>
      </c>
      <c r="I1451">
        <v>2312.5228811299871</v>
      </c>
      <c r="J1451">
        <v>4.2942020264986294</v>
      </c>
      <c r="K1451">
        <v>331.60762220985015</v>
      </c>
      <c r="L1451">
        <v>1370.7799599699499</v>
      </c>
      <c r="M1451">
        <v>4.1337408073885697</v>
      </c>
      <c r="N1451">
        <v>0.61577341998022272</v>
      </c>
      <c r="O1451">
        <v>0.59276384729224141</v>
      </c>
      <c r="P1451">
        <v>0.96263305309813418</v>
      </c>
      <c r="Q1451">
        <v>0.6833276749849263</v>
      </c>
      <c r="R1451">
        <v>0.85382854552987508</v>
      </c>
      <c r="S1451">
        <v>0.31667232501507375</v>
      </c>
      <c r="T1451">
        <v>0.14617145447012489</v>
      </c>
      <c r="U1451">
        <v>4.0719761994096722E-2</v>
      </c>
      <c r="V1451">
        <v>1.3474882450072834E-2</v>
      </c>
    </row>
    <row r="1452" spans="1:22" x14ac:dyDescent="0.25">
      <c r="A1452" t="str">
        <f t="shared" si="25"/>
        <v>KóreaEgyéb tudományos</v>
      </c>
      <c r="B1452" t="s">
        <v>145</v>
      </c>
      <c r="C1452">
        <v>49</v>
      </c>
      <c r="D1452" s="267" t="s">
        <v>189</v>
      </c>
      <c r="E1452" s="3" t="s">
        <v>1</v>
      </c>
      <c r="F1452" s="3" t="s">
        <v>1</v>
      </c>
      <c r="G1452" s="3" t="s">
        <v>136</v>
      </c>
      <c r="H1452">
        <v>4456.9110088794605</v>
      </c>
      <c r="I1452">
        <v>19138.875976554129</v>
      </c>
      <c r="J1452">
        <v>4.2942019570110181</v>
      </c>
      <c r="K1452">
        <v>2744.4473290075621</v>
      </c>
      <c r="L1452">
        <v>11344.833917647127</v>
      </c>
      <c r="M1452">
        <v>4.1337408073885715</v>
      </c>
      <c r="N1452">
        <v>0.61577341875119929</v>
      </c>
      <c r="O1452">
        <v>0.59276385570108669</v>
      </c>
      <c r="P1452">
        <v>0.96263306867520126</v>
      </c>
      <c r="Q1452">
        <v>0.62843816858941715</v>
      </c>
      <c r="R1452">
        <v>0.61902687712929105</v>
      </c>
      <c r="S1452">
        <v>0.37156183141058285</v>
      </c>
      <c r="T1452">
        <v>0.380973122870709</v>
      </c>
      <c r="U1452">
        <v>7.7361731484968083E-2</v>
      </c>
      <c r="V1452">
        <v>8.2308752308998007E-2</v>
      </c>
    </row>
    <row r="1453" spans="1:22" x14ac:dyDescent="0.25">
      <c r="A1453" t="str">
        <f t="shared" si="25"/>
        <v>KóreaAminisztratív</v>
      </c>
      <c r="B1453" t="s">
        <v>145</v>
      </c>
      <c r="C1453">
        <v>50</v>
      </c>
      <c r="D1453" s="267" t="s">
        <v>190</v>
      </c>
      <c r="E1453" s="3" t="s">
        <v>1</v>
      </c>
      <c r="F1453" s="3" t="s">
        <v>1</v>
      </c>
      <c r="G1453" s="3" t="s">
        <v>136</v>
      </c>
      <c r="H1453">
        <v>17084.982022101769</v>
      </c>
      <c r="I1453">
        <v>50389.381759247211</v>
      </c>
      <c r="J1453">
        <v>2.9493377103974492</v>
      </c>
      <c r="K1453">
        <v>10802.658284685922</v>
      </c>
      <c r="L1453">
        <v>30605.844142010777</v>
      </c>
      <c r="M1453">
        <v>2.8331771065459206</v>
      </c>
      <c r="N1453">
        <v>0.63228970745835145</v>
      </c>
      <c r="O1453">
        <v>0.60738677621092552</v>
      </c>
      <c r="P1453">
        <v>0.96061468191925892</v>
      </c>
      <c r="Q1453">
        <v>0.83758575169158744</v>
      </c>
      <c r="R1453">
        <v>0.85285391082853856</v>
      </c>
      <c r="S1453">
        <v>0.16241424830841264</v>
      </c>
      <c r="T1453">
        <v>0.14714608917146133</v>
      </c>
      <c r="U1453">
        <v>0.10248359206388544</v>
      </c>
      <c r="V1453">
        <v>8.3880390160523011E-2</v>
      </c>
    </row>
    <row r="1454" spans="1:22" x14ac:dyDescent="0.25">
      <c r="A1454" t="str">
        <f t="shared" si="25"/>
        <v>KóreaKözigazgatás és védelem</v>
      </c>
      <c r="B1454" t="s">
        <v>145</v>
      </c>
      <c r="C1454">
        <v>51</v>
      </c>
      <c r="D1454" s="267" t="s">
        <v>201</v>
      </c>
      <c r="E1454" s="3" t="s">
        <v>135</v>
      </c>
      <c r="F1454" s="3" t="s">
        <v>135</v>
      </c>
      <c r="G1454" s="3" t="s">
        <v>136</v>
      </c>
      <c r="H1454">
        <v>44201.351161120365</v>
      </c>
      <c r="I1454">
        <v>132526.18975464435</v>
      </c>
      <c r="J1454">
        <v>2.9982384310282071</v>
      </c>
      <c r="K1454">
        <v>31017.7520205</v>
      </c>
      <c r="L1454">
        <v>93403.45764600001</v>
      </c>
      <c r="M1454">
        <v>3.0112903599290033</v>
      </c>
      <c r="N1454">
        <v>0.70173764388866244</v>
      </c>
      <c r="O1454">
        <v>0.70479244758281223</v>
      </c>
      <c r="P1454">
        <v>1.0043531991204315</v>
      </c>
      <c r="Q1454">
        <v>3.2500873841742418E-2</v>
      </c>
      <c r="R1454">
        <v>3.255150548169327E-2</v>
      </c>
      <c r="S1454">
        <v>0.96749912615825762</v>
      </c>
      <c r="T1454">
        <v>0.96744849451830683</v>
      </c>
      <c r="U1454">
        <v>0.96710999998542391</v>
      </c>
      <c r="V1454">
        <v>0.96584516010003085</v>
      </c>
    </row>
    <row r="1455" spans="1:22" x14ac:dyDescent="0.25">
      <c r="A1455" t="str">
        <f t="shared" si="25"/>
        <v>KóreaOktatás</v>
      </c>
      <c r="B1455" t="s">
        <v>145</v>
      </c>
      <c r="C1455">
        <v>52</v>
      </c>
      <c r="D1455" s="267" t="s">
        <v>144</v>
      </c>
      <c r="E1455" s="3" t="s">
        <v>135</v>
      </c>
      <c r="F1455" s="3" t="s">
        <v>135</v>
      </c>
      <c r="G1455" s="3" t="s">
        <v>136</v>
      </c>
      <c r="H1455">
        <v>33919.257335248833</v>
      </c>
      <c r="I1455">
        <v>99773.725525944305</v>
      </c>
      <c r="J1455">
        <v>2.9415067829996273</v>
      </c>
      <c r="K1455">
        <v>23948.820357000004</v>
      </c>
      <c r="L1455">
        <v>70607.998228500015</v>
      </c>
      <c r="M1455">
        <v>2.948287104582251</v>
      </c>
      <c r="N1455">
        <v>0.70605379476019459</v>
      </c>
      <c r="O1455">
        <v>0.70768128438924249</v>
      </c>
      <c r="P1455">
        <v>1.0023050504665876</v>
      </c>
      <c r="Q1455">
        <v>3.3035933196064682E-2</v>
      </c>
      <c r="R1455">
        <v>5.4125132326548205E-2</v>
      </c>
      <c r="S1455">
        <v>0.96696406680393554</v>
      </c>
      <c r="T1455">
        <v>0.94587486767345164</v>
      </c>
      <c r="U1455">
        <v>0.9663569345489893</v>
      </c>
      <c r="V1455">
        <v>0.93638939825095258</v>
      </c>
    </row>
    <row r="1456" spans="1:22" x14ac:dyDescent="0.25">
      <c r="A1456" t="str">
        <f t="shared" si="25"/>
        <v>KóreaEgészségügy</v>
      </c>
      <c r="B1456" t="s">
        <v>145</v>
      </c>
      <c r="C1456">
        <v>53</v>
      </c>
      <c r="D1456" s="267" t="s">
        <v>191</v>
      </c>
      <c r="E1456" s="3" t="s">
        <v>135</v>
      </c>
      <c r="F1456" s="3" t="s">
        <v>135</v>
      </c>
      <c r="G1456" s="3" t="s">
        <v>136</v>
      </c>
      <c r="H1456">
        <v>24215.772459687105</v>
      </c>
      <c r="I1456">
        <v>106532.95287417478</v>
      </c>
      <c r="J1456">
        <v>4.3993208579872531</v>
      </c>
      <c r="K1456">
        <v>12526.000052999998</v>
      </c>
      <c r="L1456">
        <v>54341.39864549999</v>
      </c>
      <c r="M1456">
        <v>4.3382882337195214</v>
      </c>
      <c r="N1456">
        <v>0.51726617739956449</v>
      </c>
      <c r="O1456">
        <v>0.51009004424839499</v>
      </c>
      <c r="P1456">
        <v>0.98612680769648264</v>
      </c>
      <c r="Q1456">
        <v>5.0859221543629859E-2</v>
      </c>
      <c r="R1456">
        <v>9.1186132398852315E-2</v>
      </c>
      <c r="S1456">
        <v>0.94914077845637024</v>
      </c>
      <c r="T1456">
        <v>0.90881386760114768</v>
      </c>
      <c r="U1456">
        <v>0.94897164302488102</v>
      </c>
      <c r="V1456">
        <v>0.90708644614014489</v>
      </c>
    </row>
    <row r="1457" spans="1:22" x14ac:dyDescent="0.25">
      <c r="A1457" t="str">
        <f t="shared" si="25"/>
        <v>KóreaEgyéb szolgáltatás</v>
      </c>
      <c r="B1457" t="s">
        <v>145</v>
      </c>
      <c r="C1457">
        <v>54</v>
      </c>
      <c r="D1457" s="267" t="s">
        <v>192</v>
      </c>
      <c r="E1457" s="3" t="s">
        <v>135</v>
      </c>
      <c r="F1457" s="3" t="s">
        <v>135</v>
      </c>
      <c r="G1457" s="3" t="s">
        <v>136</v>
      </c>
      <c r="H1457">
        <v>25737.473071608285</v>
      </c>
      <c r="I1457">
        <v>71441.735815454449</v>
      </c>
      <c r="J1457">
        <v>2.7757867144410455</v>
      </c>
      <c r="K1457">
        <v>13016.724837900003</v>
      </c>
      <c r="L1457">
        <v>35424.175297499998</v>
      </c>
      <c r="M1457">
        <v>2.7214353640139639</v>
      </c>
      <c r="N1457">
        <v>0.50574991576228634</v>
      </c>
      <c r="O1457">
        <v>0.49584706884791224</v>
      </c>
      <c r="P1457">
        <v>0.98041947886546232</v>
      </c>
      <c r="Q1457">
        <v>0.14729161742820032</v>
      </c>
      <c r="R1457">
        <v>0.30047506835038418</v>
      </c>
      <c r="S1457">
        <v>0.85270838257179971</v>
      </c>
      <c r="T1457">
        <v>0.69952493164961571</v>
      </c>
      <c r="U1457">
        <v>0.84670572583773085</v>
      </c>
      <c r="V1457">
        <v>0.67708249106426699</v>
      </c>
    </row>
    <row r="1458" spans="1:22" x14ac:dyDescent="0.25">
      <c r="A1458" t="str">
        <f t="shared" si="25"/>
        <v>KóreaHáztartási</v>
      </c>
      <c r="B1458" t="s">
        <v>145</v>
      </c>
      <c r="C1458">
        <v>55</v>
      </c>
      <c r="D1458" s="267" t="s">
        <v>193</v>
      </c>
      <c r="E1458" s="3" t="s">
        <v>1</v>
      </c>
      <c r="F1458" s="3" t="s">
        <v>1</v>
      </c>
      <c r="G1458" s="3" t="s">
        <v>136</v>
      </c>
      <c r="H1458">
        <v>2</v>
      </c>
      <c r="I1458">
        <v>2</v>
      </c>
      <c r="J1458">
        <v>1</v>
      </c>
      <c r="K1458">
        <v>1</v>
      </c>
      <c r="L1458">
        <v>1</v>
      </c>
      <c r="M1458">
        <v>1</v>
      </c>
      <c r="N1458">
        <v>0.5</v>
      </c>
      <c r="O1458">
        <v>0.5</v>
      </c>
      <c r="P1458">
        <v>1</v>
      </c>
      <c r="Q1458">
        <v>0.92287075722427336</v>
      </c>
      <c r="R1458">
        <v>0.91346426633996125</v>
      </c>
      <c r="S1458">
        <v>7.7129242775726581E-2</v>
      </c>
      <c r="T1458">
        <v>8.6535733660038777E-2</v>
      </c>
      <c r="U1458">
        <v>7.496722786888968E-2</v>
      </c>
      <c r="V1458">
        <v>8.3917157425994912E-2</v>
      </c>
    </row>
    <row r="1459" spans="1:22" x14ac:dyDescent="0.25">
      <c r="A1459" t="str">
        <f t="shared" si="25"/>
        <v>KóreaTerületen kívüli</v>
      </c>
      <c r="B1459" t="s">
        <v>145</v>
      </c>
      <c r="C1459">
        <v>56</v>
      </c>
      <c r="D1459" s="267" t="s">
        <v>194</v>
      </c>
      <c r="E1459" s="3">
        <v>0</v>
      </c>
      <c r="F1459" s="3">
        <v>0</v>
      </c>
      <c r="G1459" s="3" t="s">
        <v>136</v>
      </c>
      <c r="H1459">
        <v>2</v>
      </c>
      <c r="I1459">
        <v>2</v>
      </c>
      <c r="J1459">
        <v>1</v>
      </c>
      <c r="K1459">
        <v>1</v>
      </c>
      <c r="L1459">
        <v>1</v>
      </c>
      <c r="M1459">
        <v>1</v>
      </c>
      <c r="N1459">
        <v>0.5</v>
      </c>
      <c r="O1459">
        <v>0.5</v>
      </c>
      <c r="P1459">
        <v>1</v>
      </c>
      <c r="Q1459">
        <v>1</v>
      </c>
      <c r="R1459">
        <v>1</v>
      </c>
      <c r="S1459">
        <v>0</v>
      </c>
      <c r="T1459">
        <v>0</v>
      </c>
      <c r="U1459">
        <v>0</v>
      </c>
      <c r="V1459">
        <v>0</v>
      </c>
    </row>
    <row r="1460" spans="1:22" x14ac:dyDescent="0.25">
      <c r="A1460" t="str">
        <f>CONCATENATE(B1460,D1460)</f>
        <v>LitvániaNövényterm.</v>
      </c>
      <c r="B1460" t="s">
        <v>95</v>
      </c>
      <c r="C1460">
        <v>1</v>
      </c>
      <c r="D1460" s="267" t="s">
        <v>147</v>
      </c>
      <c r="E1460" s="3" t="s">
        <v>2289</v>
      </c>
      <c r="F1460" s="3" t="s">
        <v>2289</v>
      </c>
      <c r="G1460" s="3" t="s">
        <v>136</v>
      </c>
      <c r="H1460">
        <v>1172.2419604326592</v>
      </c>
      <c r="I1460">
        <v>3466.37705917529</v>
      </c>
      <c r="J1460">
        <v>2.957049121408259</v>
      </c>
      <c r="K1460">
        <v>576.88938642521805</v>
      </c>
      <c r="L1460">
        <v>1264.8703930153092</v>
      </c>
      <c r="M1460">
        <v>2.1925700537728194</v>
      </c>
      <c r="N1460">
        <v>0.49212483932267337</v>
      </c>
      <c r="O1460">
        <v>0.36489694324143818</v>
      </c>
      <c r="P1460">
        <v>0.74147231369921729</v>
      </c>
      <c r="Q1460">
        <v>0.57181129717747303</v>
      </c>
      <c r="R1460">
        <v>0.32810490300293005</v>
      </c>
      <c r="S1460">
        <v>0.42818870282252702</v>
      </c>
      <c r="T1460">
        <v>0.67189509699706995</v>
      </c>
      <c r="U1460">
        <v>0.39093563146265065</v>
      </c>
      <c r="V1460">
        <v>0.28917442857816766</v>
      </c>
    </row>
    <row r="1461" spans="1:22" x14ac:dyDescent="0.25">
      <c r="A1461" t="str">
        <f t="shared" ref="A1461:A1515" si="26">CONCATENATE(B1461,D1461)</f>
        <v>LitvániaErdőgazd.</v>
      </c>
      <c r="B1461" t="s">
        <v>95</v>
      </c>
      <c r="C1461">
        <v>2</v>
      </c>
      <c r="D1461" s="267" t="s">
        <v>148</v>
      </c>
      <c r="E1461" s="3" t="s">
        <v>2289</v>
      </c>
      <c r="F1461" s="3" t="s">
        <v>2289</v>
      </c>
      <c r="G1461" s="3" t="s">
        <v>136</v>
      </c>
      <c r="H1461">
        <v>106.12243714617033</v>
      </c>
      <c r="I1461">
        <v>468.19537167276417</v>
      </c>
      <c r="J1461">
        <v>4.41184149425332</v>
      </c>
      <c r="K1461">
        <v>60.127159051573869</v>
      </c>
      <c r="L1461">
        <v>209.83811774031722</v>
      </c>
      <c r="M1461">
        <v>3.4899057439306134</v>
      </c>
      <c r="N1461">
        <v>0.56658290808715839</v>
      </c>
      <c r="O1461">
        <v>0.44818494678964788</v>
      </c>
      <c r="P1461">
        <v>0.79103153376575708</v>
      </c>
      <c r="Q1461">
        <v>0.45495545644914404</v>
      </c>
      <c r="R1461">
        <v>0.45969584098681976</v>
      </c>
      <c r="S1461">
        <v>0.54504454355085596</v>
      </c>
      <c r="T1461">
        <v>0.54030415901318007</v>
      </c>
      <c r="U1461">
        <v>0.22411949049899299</v>
      </c>
      <c r="V1461">
        <v>0.22333727396721068</v>
      </c>
    </row>
    <row r="1462" spans="1:22" x14ac:dyDescent="0.25">
      <c r="A1462" t="str">
        <f t="shared" si="26"/>
        <v>LitvániaHalászat</v>
      </c>
      <c r="B1462" t="s">
        <v>95</v>
      </c>
      <c r="C1462">
        <v>3</v>
      </c>
      <c r="D1462" s="267" t="s">
        <v>149</v>
      </c>
      <c r="E1462" s="3" t="s">
        <v>2289</v>
      </c>
      <c r="F1462" s="3" t="s">
        <v>1</v>
      </c>
      <c r="G1462" s="3" t="s">
        <v>0</v>
      </c>
      <c r="H1462">
        <v>12.83813658741972</v>
      </c>
      <c r="I1462">
        <v>63.965057928423768</v>
      </c>
      <c r="J1462">
        <v>4.9824254083029524</v>
      </c>
      <c r="K1462">
        <v>6.650016665072906</v>
      </c>
      <c r="L1462">
        <v>29.942209279643912</v>
      </c>
      <c r="M1462">
        <v>4.5025765780266127</v>
      </c>
      <c r="N1462">
        <v>0.51798924398337964</v>
      </c>
      <c r="O1462">
        <v>0.46810258990383363</v>
      </c>
      <c r="P1462">
        <v>0.90369171819879202</v>
      </c>
      <c r="Q1462">
        <v>0.59199724129553721</v>
      </c>
      <c r="R1462">
        <v>0.76938773405094374</v>
      </c>
      <c r="S1462">
        <v>0.40800275870446284</v>
      </c>
      <c r="T1462">
        <v>0.23061226594905634</v>
      </c>
      <c r="U1462">
        <v>8.2144048973876338E-2</v>
      </c>
      <c r="V1462">
        <v>5.5710203891224871E-2</v>
      </c>
    </row>
    <row r="1463" spans="1:22" x14ac:dyDescent="0.25">
      <c r="A1463" t="str">
        <f t="shared" si="26"/>
        <v>LitvániaBányászat</v>
      </c>
      <c r="B1463" t="s">
        <v>95</v>
      </c>
      <c r="C1463">
        <v>4</v>
      </c>
      <c r="D1463" s="267" t="s">
        <v>150</v>
      </c>
      <c r="E1463" s="3" t="s">
        <v>2289</v>
      </c>
      <c r="F1463" s="3" t="s">
        <v>1</v>
      </c>
      <c r="G1463" s="3" t="s">
        <v>0</v>
      </c>
      <c r="H1463">
        <v>120.8077903723341</v>
      </c>
      <c r="I1463">
        <v>300.56184676311534</v>
      </c>
      <c r="J1463">
        <v>2.4879343114940897</v>
      </c>
      <c r="K1463">
        <v>71.764628929858176</v>
      </c>
      <c r="L1463">
        <v>163.92253048796465</v>
      </c>
      <c r="M1463">
        <v>2.2841688577276757</v>
      </c>
      <c r="N1463">
        <v>0.59403974452870068</v>
      </c>
      <c r="O1463">
        <v>0.54538702185030974</v>
      </c>
      <c r="P1463">
        <v>0.9180985394891531</v>
      </c>
      <c r="Q1463">
        <v>0.48287209917062734</v>
      </c>
      <c r="R1463">
        <v>0.80637061666683496</v>
      </c>
      <c r="S1463">
        <v>0.51712790082937266</v>
      </c>
      <c r="T1463">
        <v>0.19362938333316498</v>
      </c>
      <c r="U1463">
        <v>5.5320093216646507E-3</v>
      </c>
      <c r="V1463">
        <v>4.7657921676599341E-3</v>
      </c>
    </row>
    <row r="1464" spans="1:22" x14ac:dyDescent="0.25">
      <c r="A1464" t="str">
        <f t="shared" si="26"/>
        <v>LitvániaÉlelmiszergy.</v>
      </c>
      <c r="B1464" t="s">
        <v>95</v>
      </c>
      <c r="C1464">
        <v>5</v>
      </c>
      <c r="D1464" s="267" t="s">
        <v>151</v>
      </c>
      <c r="E1464" s="3" t="s">
        <v>135</v>
      </c>
      <c r="F1464" s="3" t="s">
        <v>135</v>
      </c>
      <c r="G1464" s="3" t="s">
        <v>136</v>
      </c>
      <c r="H1464">
        <v>1488.3926162697451</v>
      </c>
      <c r="I1464">
        <v>5759.5199901976594</v>
      </c>
      <c r="J1464">
        <v>3.8696241349492473</v>
      </c>
      <c r="K1464">
        <v>489.61156688956731</v>
      </c>
      <c r="L1464">
        <v>2003.2886779873802</v>
      </c>
      <c r="M1464">
        <v>4.0915877268055336</v>
      </c>
      <c r="N1464">
        <v>0.32895323554926437</v>
      </c>
      <c r="O1464">
        <v>0.34782215903353952</v>
      </c>
      <c r="P1464">
        <v>1.05736050430624</v>
      </c>
      <c r="Q1464">
        <v>0.14207489379693092</v>
      </c>
      <c r="R1464">
        <v>9.8659148187261361E-2</v>
      </c>
      <c r="S1464">
        <v>0.85792510620306917</v>
      </c>
      <c r="T1464">
        <v>0.90134085181273849</v>
      </c>
      <c r="U1464">
        <v>0.88353276562585437</v>
      </c>
      <c r="V1464">
        <v>0.6264784626658596</v>
      </c>
    </row>
    <row r="1465" spans="1:22" x14ac:dyDescent="0.25">
      <c r="A1465" t="str">
        <f t="shared" si="26"/>
        <v>LitvániaTextilgy.</v>
      </c>
      <c r="B1465" t="s">
        <v>95</v>
      </c>
      <c r="C1465">
        <v>6</v>
      </c>
      <c r="D1465" s="267" t="s">
        <v>152</v>
      </c>
      <c r="E1465" s="3" t="s">
        <v>2289</v>
      </c>
      <c r="F1465" s="3" t="s">
        <v>2289</v>
      </c>
      <c r="G1465" s="3" t="s">
        <v>136</v>
      </c>
      <c r="H1465">
        <v>979.02336482746614</v>
      </c>
      <c r="I1465">
        <v>1159.5420779054239</v>
      </c>
      <c r="J1465">
        <v>1.1843865218781275</v>
      </c>
      <c r="K1465">
        <v>387.08813158109928</v>
      </c>
      <c r="L1465">
        <v>670.23562610653676</v>
      </c>
      <c r="M1465">
        <v>1.7314806924430721</v>
      </c>
      <c r="N1465">
        <v>0.39538191373942955</v>
      </c>
      <c r="O1465">
        <v>0.57801751128966228</v>
      </c>
      <c r="P1465">
        <v>1.461921982780922</v>
      </c>
      <c r="Q1465">
        <v>0.28319616677375642</v>
      </c>
      <c r="R1465">
        <v>0.15027358117774373</v>
      </c>
      <c r="S1465">
        <v>0.71680383322624364</v>
      </c>
      <c r="T1465">
        <v>0.84972641882225608</v>
      </c>
      <c r="U1465">
        <v>0.45238078056315506</v>
      </c>
      <c r="V1465">
        <v>0.54045488556608878</v>
      </c>
    </row>
    <row r="1466" spans="1:22" x14ac:dyDescent="0.25">
      <c r="A1466" t="str">
        <f t="shared" si="26"/>
        <v>LitvániaFafeldolg.</v>
      </c>
      <c r="B1466" t="s">
        <v>95</v>
      </c>
      <c r="C1466">
        <v>7</v>
      </c>
      <c r="D1466" s="267" t="s">
        <v>153</v>
      </c>
      <c r="E1466" s="3" t="s">
        <v>2289</v>
      </c>
      <c r="F1466" s="3" t="s">
        <v>2289</v>
      </c>
      <c r="G1466" s="3" t="s">
        <v>136</v>
      </c>
      <c r="H1466">
        <v>361.40740041704959</v>
      </c>
      <c r="I1466">
        <v>1387.4534876935072</v>
      </c>
      <c r="J1466">
        <v>3.8390289908077193</v>
      </c>
      <c r="K1466">
        <v>129.86088122611707</v>
      </c>
      <c r="L1466">
        <v>580.61108210366399</v>
      </c>
      <c r="M1466">
        <v>4.4710237341812675</v>
      </c>
      <c r="N1466">
        <v>0.359319928358586</v>
      </c>
      <c r="O1466">
        <v>0.41847246574648617</v>
      </c>
      <c r="P1466">
        <v>1.1646235922903458</v>
      </c>
      <c r="Q1466">
        <v>0.39949026185291547</v>
      </c>
      <c r="R1466">
        <v>0.40324860875442609</v>
      </c>
      <c r="S1466">
        <v>0.60050973814708442</v>
      </c>
      <c r="T1466">
        <v>0.59675139124557386</v>
      </c>
      <c r="U1466">
        <v>0.13403930502114295</v>
      </c>
      <c r="V1466">
        <v>8.7092597502387542E-2</v>
      </c>
    </row>
    <row r="1467" spans="1:22" x14ac:dyDescent="0.25">
      <c r="A1467" t="str">
        <f t="shared" si="26"/>
        <v>LitvániaPapírgy.</v>
      </c>
      <c r="B1467" t="s">
        <v>95</v>
      </c>
      <c r="C1467">
        <v>8</v>
      </c>
      <c r="D1467" s="267" t="s">
        <v>154</v>
      </c>
      <c r="E1467" s="3" t="s">
        <v>2289</v>
      </c>
      <c r="F1467" s="3" t="s">
        <v>2289</v>
      </c>
      <c r="G1467" s="3" t="s">
        <v>136</v>
      </c>
      <c r="H1467">
        <v>85.341284381854464</v>
      </c>
      <c r="I1467">
        <v>527.68677946767616</v>
      </c>
      <c r="J1467">
        <v>6.1832533139127985</v>
      </c>
      <c r="K1467">
        <v>34.45092257933355</v>
      </c>
      <c r="L1467">
        <v>222.05844028547503</v>
      </c>
      <c r="M1467">
        <v>6.4456456797091306</v>
      </c>
      <c r="N1467">
        <v>0.40368413516235541</v>
      </c>
      <c r="O1467">
        <v>0.42081486390370593</v>
      </c>
      <c r="P1467">
        <v>1.0424359722099577</v>
      </c>
      <c r="Q1467">
        <v>0.51482101482268561</v>
      </c>
      <c r="R1467">
        <v>0.45047832166816476</v>
      </c>
      <c r="S1467">
        <v>0.48517898517731445</v>
      </c>
      <c r="T1467">
        <v>0.54952167833183518</v>
      </c>
      <c r="U1467">
        <v>6.5694435459061618E-2</v>
      </c>
      <c r="V1467">
        <v>8.2819620928128057E-2</v>
      </c>
    </row>
    <row r="1468" spans="1:22" x14ac:dyDescent="0.25">
      <c r="A1468" t="str">
        <f t="shared" si="26"/>
        <v>LitvániaNyomdai tev.</v>
      </c>
      <c r="B1468" t="s">
        <v>95</v>
      </c>
      <c r="C1468">
        <v>9</v>
      </c>
      <c r="D1468" s="267" t="s">
        <v>155</v>
      </c>
      <c r="E1468" s="3" t="s">
        <v>1</v>
      </c>
      <c r="F1468" s="3" t="s">
        <v>1</v>
      </c>
      <c r="G1468" s="3" t="s">
        <v>136</v>
      </c>
      <c r="H1468">
        <v>76.3822956686532</v>
      </c>
      <c r="I1468">
        <v>324.27754571718413</v>
      </c>
      <c r="J1468">
        <v>4.2454543016604509</v>
      </c>
      <c r="K1468">
        <v>37.221655122412166</v>
      </c>
      <c r="L1468">
        <v>188.22981795603496</v>
      </c>
      <c r="M1468">
        <v>5.0569975283741933</v>
      </c>
      <c r="N1468">
        <v>0.48730736352675103</v>
      </c>
      <c r="O1468">
        <v>0.58045899397609846</v>
      </c>
      <c r="P1468">
        <v>1.1911558031366252</v>
      </c>
      <c r="Q1468">
        <v>0.78737792038523136</v>
      </c>
      <c r="R1468">
        <v>0.77558401093936002</v>
      </c>
      <c r="S1468">
        <v>0.21262207961476862</v>
      </c>
      <c r="T1468">
        <v>0.22441598906064003</v>
      </c>
      <c r="U1468">
        <v>0.14412145151030648</v>
      </c>
      <c r="V1468">
        <v>0.15370171531394505</v>
      </c>
    </row>
    <row r="1469" spans="1:22" x14ac:dyDescent="0.25">
      <c r="A1469" t="str">
        <f t="shared" si="26"/>
        <v>LitvániaKokszgy.</v>
      </c>
      <c r="B1469" t="s">
        <v>95</v>
      </c>
      <c r="C1469">
        <v>10</v>
      </c>
      <c r="D1469" s="267" t="s">
        <v>156</v>
      </c>
      <c r="E1469" s="3" t="s">
        <v>2289</v>
      </c>
      <c r="F1469" s="3" t="s">
        <v>2289</v>
      </c>
      <c r="G1469" s="3" t="s">
        <v>136</v>
      </c>
      <c r="H1469">
        <v>1124.5838699000162</v>
      </c>
      <c r="I1469">
        <v>8337.7247799322249</v>
      </c>
      <c r="J1469">
        <v>7.4140533250521461</v>
      </c>
      <c r="K1469">
        <v>185.55970688678116</v>
      </c>
      <c r="L1469">
        <v>406.03302034737141</v>
      </c>
      <c r="M1469">
        <v>2.188152951734891</v>
      </c>
      <c r="N1469">
        <v>0.16500299519970776</v>
      </c>
      <c r="O1469">
        <v>4.8698299723761322E-2</v>
      </c>
      <c r="P1469">
        <v>0.29513585292691447</v>
      </c>
      <c r="Q1469">
        <v>0.23007376055778492</v>
      </c>
      <c r="R1469">
        <v>0.18596279052667397</v>
      </c>
      <c r="S1469">
        <v>0.76992623944221505</v>
      </c>
      <c r="T1469">
        <v>0.81403720947332592</v>
      </c>
      <c r="U1469">
        <v>0.27263007202907669</v>
      </c>
      <c r="V1469">
        <v>0.1699831245196905</v>
      </c>
    </row>
    <row r="1470" spans="1:22" x14ac:dyDescent="0.25">
      <c r="A1470" t="str">
        <f t="shared" si="26"/>
        <v>LitvániaVegyi a. gy.</v>
      </c>
      <c r="B1470" t="s">
        <v>95</v>
      </c>
      <c r="C1470">
        <v>11</v>
      </c>
      <c r="D1470" s="267" t="s">
        <v>157</v>
      </c>
      <c r="E1470" s="3" t="s">
        <v>2289</v>
      </c>
      <c r="F1470" s="3" t="s">
        <v>2289</v>
      </c>
      <c r="G1470" s="3" t="s">
        <v>136</v>
      </c>
      <c r="H1470">
        <v>354.48034706272568</v>
      </c>
      <c r="I1470">
        <v>2781.066756017693</v>
      </c>
      <c r="J1470">
        <v>7.8454751555678772</v>
      </c>
      <c r="K1470">
        <v>112.95894906870365</v>
      </c>
      <c r="L1470">
        <v>677.52802370615927</v>
      </c>
      <c r="M1470">
        <v>5.9980021883354695</v>
      </c>
      <c r="N1470">
        <v>0.31866068176895412</v>
      </c>
      <c r="O1470">
        <v>0.24362163268469519</v>
      </c>
      <c r="P1470">
        <v>0.76451738988412066</v>
      </c>
      <c r="Q1470">
        <v>0.45732132850111479</v>
      </c>
      <c r="R1470">
        <v>0.42225899292445396</v>
      </c>
      <c r="S1470">
        <v>0.54267867149888527</v>
      </c>
      <c r="T1470">
        <v>0.57774100707554599</v>
      </c>
      <c r="U1470">
        <v>6.9377450154947687E-2</v>
      </c>
      <c r="V1470">
        <v>7.5742465097803094E-2</v>
      </c>
    </row>
    <row r="1471" spans="1:22" x14ac:dyDescent="0.25">
      <c r="A1471" t="str">
        <f t="shared" si="26"/>
        <v>LitvániaGyógyszergy.</v>
      </c>
      <c r="B1471" t="s">
        <v>95</v>
      </c>
      <c r="C1471">
        <v>12</v>
      </c>
      <c r="D1471" s="267" t="s">
        <v>158</v>
      </c>
      <c r="E1471" s="3" t="s">
        <v>135</v>
      </c>
      <c r="F1471" s="3" t="s">
        <v>135</v>
      </c>
      <c r="G1471" s="3" t="s">
        <v>136</v>
      </c>
      <c r="H1471">
        <v>24.752671588470154</v>
      </c>
      <c r="I1471">
        <v>186.16187699717995</v>
      </c>
      <c r="J1471">
        <v>7.5208801737544375</v>
      </c>
      <c r="K1471">
        <v>7.9431470712561989</v>
      </c>
      <c r="L1471">
        <v>142.22694475216122</v>
      </c>
      <c r="M1471">
        <v>17.905616435938434</v>
      </c>
      <c r="N1471">
        <v>0.32090059623932204</v>
      </c>
      <c r="O1471">
        <v>0.76399608258309371</v>
      </c>
      <c r="P1471">
        <v>2.3807873576318284</v>
      </c>
      <c r="Q1471">
        <v>0.34178288759596903</v>
      </c>
      <c r="R1471">
        <v>0.18873749909831708</v>
      </c>
      <c r="S1471">
        <v>0.65821711240403091</v>
      </c>
      <c r="T1471">
        <v>0.81126250090168295</v>
      </c>
      <c r="U1471">
        <v>2.0389563788195204</v>
      </c>
      <c r="V1471">
        <v>0.87183051359579522</v>
      </c>
    </row>
    <row r="1472" spans="1:22" x14ac:dyDescent="0.25">
      <c r="A1472" t="str">
        <f t="shared" si="26"/>
        <v>LitvániaGumigy.</v>
      </c>
      <c r="B1472" t="s">
        <v>95</v>
      </c>
      <c r="C1472">
        <v>13</v>
      </c>
      <c r="D1472" s="267" t="s">
        <v>159</v>
      </c>
      <c r="E1472" s="3" t="s">
        <v>2289</v>
      </c>
      <c r="F1472" s="3" t="s">
        <v>2289</v>
      </c>
      <c r="G1472" s="3" t="s">
        <v>136</v>
      </c>
      <c r="H1472">
        <v>167.08049993875258</v>
      </c>
      <c r="I1472">
        <v>1153.2454057877026</v>
      </c>
      <c r="J1472">
        <v>6.9023339420845202</v>
      </c>
      <c r="K1472">
        <v>58.926938036812111</v>
      </c>
      <c r="L1472">
        <v>514.88868348553842</v>
      </c>
      <c r="M1472">
        <v>8.7377471261765454</v>
      </c>
      <c r="N1472">
        <v>0.35268590923784171</v>
      </c>
      <c r="O1472">
        <v>0.44646931251709898</v>
      </c>
      <c r="P1472">
        <v>1.2659119653572899</v>
      </c>
      <c r="Q1472">
        <v>0.35130681423129911</v>
      </c>
      <c r="R1472">
        <v>0.37457548707799321</v>
      </c>
      <c r="S1472">
        <v>0.64869318576870094</v>
      </c>
      <c r="T1472">
        <v>0.62542451292200685</v>
      </c>
      <c r="U1472">
        <v>0.11807936020036876</v>
      </c>
      <c r="V1472">
        <v>0.11175161997720677</v>
      </c>
    </row>
    <row r="1473" spans="1:22" x14ac:dyDescent="0.25">
      <c r="A1473" t="str">
        <f t="shared" si="26"/>
        <v>LitvániaNemfémgy.</v>
      </c>
      <c r="B1473" t="s">
        <v>95</v>
      </c>
      <c r="C1473">
        <v>14</v>
      </c>
      <c r="D1473" s="267" t="s">
        <v>160</v>
      </c>
      <c r="E1473" s="3" t="s">
        <v>2289</v>
      </c>
      <c r="F1473" s="3" t="s">
        <v>2289</v>
      </c>
      <c r="G1473" s="3" t="s">
        <v>136</v>
      </c>
      <c r="H1473">
        <v>198.48313976909918</v>
      </c>
      <c r="I1473">
        <v>757.78833506485682</v>
      </c>
      <c r="J1473">
        <v>3.8178977617263237</v>
      </c>
      <c r="K1473">
        <v>73.612414483753042</v>
      </c>
      <c r="L1473">
        <v>339.5168546805221</v>
      </c>
      <c r="M1473">
        <v>4.6122227760299408</v>
      </c>
      <c r="N1473">
        <v>0.37087489934605206</v>
      </c>
      <c r="O1473">
        <v>0.44803652810446581</v>
      </c>
      <c r="P1473">
        <v>1.2080529820013961</v>
      </c>
      <c r="Q1473">
        <v>0.15674049884310473</v>
      </c>
      <c r="R1473">
        <v>0.28199667318394994</v>
      </c>
      <c r="S1473">
        <v>0.84325950115689519</v>
      </c>
      <c r="T1473">
        <v>0.71800332681605006</v>
      </c>
      <c r="U1473">
        <v>6.7679748273427903E-2</v>
      </c>
      <c r="V1473">
        <v>0.18632024515525691</v>
      </c>
    </row>
    <row r="1474" spans="1:22" x14ac:dyDescent="0.25">
      <c r="A1474" t="str">
        <f t="shared" si="26"/>
        <v>LitvániaFémalapa. Gy.</v>
      </c>
      <c r="B1474" t="s">
        <v>95</v>
      </c>
      <c r="C1474">
        <v>15</v>
      </c>
      <c r="D1474" s="267" t="s">
        <v>161</v>
      </c>
      <c r="E1474" s="3" t="s">
        <v>2289</v>
      </c>
      <c r="F1474" s="3" t="s">
        <v>2289</v>
      </c>
      <c r="G1474" s="3" t="s">
        <v>136</v>
      </c>
      <c r="H1474">
        <v>31.679720692966189</v>
      </c>
      <c r="I1474">
        <v>147.56066210885925</v>
      </c>
      <c r="J1474">
        <v>4.6578902490646632</v>
      </c>
      <c r="K1474">
        <v>10.991078533237456</v>
      </c>
      <c r="L1474">
        <v>55.310996518006355</v>
      </c>
      <c r="M1474">
        <v>5.0323538632486082</v>
      </c>
      <c r="N1474">
        <v>0.34694366909862917</v>
      </c>
      <c r="O1474">
        <v>0.37483564879372816</v>
      </c>
      <c r="P1474">
        <v>1.0803933957566174</v>
      </c>
      <c r="Q1474">
        <v>0.20768269965030192</v>
      </c>
      <c r="R1474">
        <v>0.45435041568553097</v>
      </c>
      <c r="S1474">
        <v>0.79231730034969827</v>
      </c>
      <c r="T1474">
        <v>0.54564958431446897</v>
      </c>
      <c r="U1474">
        <v>1.2893620322248094E-2</v>
      </c>
      <c r="V1474">
        <v>1.8912762469324086E-2</v>
      </c>
    </row>
    <row r="1475" spans="1:22" x14ac:dyDescent="0.25">
      <c r="A1475" t="str">
        <f t="shared" si="26"/>
        <v>LitvániaFémfeldolg.</v>
      </c>
      <c r="B1475" t="s">
        <v>95</v>
      </c>
      <c r="C1475">
        <v>16</v>
      </c>
      <c r="D1475" s="267" t="s">
        <v>162</v>
      </c>
      <c r="E1475" s="3" t="s">
        <v>1</v>
      </c>
      <c r="F1475" s="3" t="s">
        <v>2289</v>
      </c>
      <c r="G1475" s="3" t="s">
        <v>0</v>
      </c>
      <c r="H1475">
        <v>135.30842135247963</v>
      </c>
      <c r="I1475">
        <v>895.3564766648658</v>
      </c>
      <c r="J1475">
        <v>6.6171526333342872</v>
      </c>
      <c r="K1475">
        <v>55.047578808142504</v>
      </c>
      <c r="L1475">
        <v>399.06970861973986</v>
      </c>
      <c r="M1475">
        <v>7.249541528622335</v>
      </c>
      <c r="N1475">
        <v>0.40683039723553555</v>
      </c>
      <c r="O1475">
        <v>0.44571041704667613</v>
      </c>
      <c r="P1475">
        <v>1.0955681288205976</v>
      </c>
      <c r="Q1475">
        <v>0.77848239679204345</v>
      </c>
      <c r="R1475">
        <v>0.49414981517370815</v>
      </c>
      <c r="S1475">
        <v>0.22151760320795655</v>
      </c>
      <c r="T1475">
        <v>0.50585018482629185</v>
      </c>
      <c r="U1475">
        <v>0.22456378944414029</v>
      </c>
      <c r="V1475">
        <v>0.10297301368887513</v>
      </c>
    </row>
    <row r="1476" spans="1:22" x14ac:dyDescent="0.25">
      <c r="A1476" t="str">
        <f t="shared" si="26"/>
        <v>LitvániaSzámítógép gy.</v>
      </c>
      <c r="B1476" t="s">
        <v>95</v>
      </c>
      <c r="C1476">
        <v>17</v>
      </c>
      <c r="D1476" s="267" t="s">
        <v>163</v>
      </c>
      <c r="E1476" s="3" t="s">
        <v>2289</v>
      </c>
      <c r="F1476" s="3" t="s">
        <v>2289</v>
      </c>
      <c r="G1476" s="3" t="s">
        <v>136</v>
      </c>
      <c r="H1476">
        <v>241.24613587963211</v>
      </c>
      <c r="I1476">
        <v>302.23927175129717</v>
      </c>
      <c r="J1476">
        <v>1.2528253381106884</v>
      </c>
      <c r="K1476">
        <v>88.667416468852011</v>
      </c>
      <c r="L1476">
        <v>170.70822703416417</v>
      </c>
      <c r="M1476">
        <v>1.9252644751878192</v>
      </c>
      <c r="N1476">
        <v>0.36753921941817935</v>
      </c>
      <c r="O1476">
        <v>0.56481153506296955</v>
      </c>
      <c r="P1476">
        <v>1.5367381362921637</v>
      </c>
      <c r="Q1476">
        <v>0.47394598980335179</v>
      </c>
      <c r="R1476">
        <v>0.33427405136162769</v>
      </c>
      <c r="S1476">
        <v>0.5260540101966481</v>
      </c>
      <c r="T1476">
        <v>0.66572594863837242</v>
      </c>
      <c r="U1476">
        <v>0.29504594985841065</v>
      </c>
      <c r="V1476">
        <v>0.13344409704895707</v>
      </c>
    </row>
    <row r="1477" spans="1:22" x14ac:dyDescent="0.25">
      <c r="A1477" t="str">
        <f t="shared" si="26"/>
        <v>LitvániaVillamos b. gy.</v>
      </c>
      <c r="B1477" t="s">
        <v>95</v>
      </c>
      <c r="C1477">
        <v>18</v>
      </c>
      <c r="D1477" s="267" t="s">
        <v>164</v>
      </c>
      <c r="E1477" s="3" t="s">
        <v>2289</v>
      </c>
      <c r="F1477" s="3" t="s">
        <v>2289</v>
      </c>
      <c r="G1477" s="3" t="s">
        <v>136</v>
      </c>
      <c r="H1477">
        <v>84.417677530295578</v>
      </c>
      <c r="I1477">
        <v>426.11905458644924</v>
      </c>
      <c r="J1477">
        <v>5.0477467167172998</v>
      </c>
      <c r="K1477">
        <v>36.575195625011766</v>
      </c>
      <c r="L1477">
        <v>157.99280131015317</v>
      </c>
      <c r="M1477">
        <v>4.3196707115384658</v>
      </c>
      <c r="N1477">
        <v>0.43326465137453896</v>
      </c>
      <c r="O1477">
        <v>0.37077150061615061</v>
      </c>
      <c r="P1477">
        <v>0.85576217547374833</v>
      </c>
      <c r="Q1477">
        <v>0.54583586263212125</v>
      </c>
      <c r="R1477">
        <v>0.3662838613849102</v>
      </c>
      <c r="S1477">
        <v>0.45416413736787881</v>
      </c>
      <c r="T1477">
        <v>0.63371613861508991</v>
      </c>
      <c r="U1477">
        <v>0.84022890399011274</v>
      </c>
      <c r="V1477">
        <v>0.47770373435025981</v>
      </c>
    </row>
    <row r="1478" spans="1:22" x14ac:dyDescent="0.25">
      <c r="A1478" t="str">
        <f t="shared" si="26"/>
        <v>LitvániaEgyéb gépgy.</v>
      </c>
      <c r="B1478" t="s">
        <v>95</v>
      </c>
      <c r="C1478">
        <v>19</v>
      </c>
      <c r="D1478" s="267" t="s">
        <v>165</v>
      </c>
      <c r="E1478" s="3" t="s">
        <v>2289</v>
      </c>
      <c r="F1478" s="3" t="s">
        <v>2289</v>
      </c>
      <c r="G1478" s="3" t="s">
        <v>136</v>
      </c>
      <c r="H1478">
        <v>59.480290394561415</v>
      </c>
      <c r="I1478">
        <v>554.65289159455097</v>
      </c>
      <c r="J1478">
        <v>9.324986275542221</v>
      </c>
      <c r="K1478">
        <v>26.230687858323385</v>
      </c>
      <c r="L1478">
        <v>274.6190420245951</v>
      </c>
      <c r="M1478">
        <v>10.469380121019373</v>
      </c>
      <c r="N1478">
        <v>0.44099797906705901</v>
      </c>
      <c r="O1478">
        <v>0.49511874216521801</v>
      </c>
      <c r="P1478">
        <v>1.1227233812106183</v>
      </c>
      <c r="Q1478">
        <v>0.51741342825093617</v>
      </c>
      <c r="R1478">
        <v>0.2723635431063044</v>
      </c>
      <c r="S1478">
        <v>0.48258657174906394</v>
      </c>
      <c r="T1478">
        <v>0.72763645689369572</v>
      </c>
      <c r="U1478">
        <v>0.18190960321684357</v>
      </c>
      <c r="V1478">
        <v>0.11593918633459753</v>
      </c>
    </row>
    <row r="1479" spans="1:22" x14ac:dyDescent="0.25">
      <c r="A1479" t="str">
        <f t="shared" si="26"/>
        <v>LitvániaKözúti jármű gy.</v>
      </c>
      <c r="B1479" t="s">
        <v>95</v>
      </c>
      <c r="C1479">
        <v>20</v>
      </c>
      <c r="D1479" s="267" t="s">
        <v>166</v>
      </c>
      <c r="E1479" s="3" t="s">
        <v>135</v>
      </c>
      <c r="F1479" s="3" t="s">
        <v>2289</v>
      </c>
      <c r="G1479" s="3" t="s">
        <v>0</v>
      </c>
      <c r="H1479">
        <v>70.933015435338262</v>
      </c>
      <c r="I1479">
        <v>289.64599326680991</v>
      </c>
      <c r="J1479">
        <v>4.0833734684640319</v>
      </c>
      <c r="K1479">
        <v>30.479334091913604</v>
      </c>
      <c r="L1479">
        <v>116.09617381130366</v>
      </c>
      <c r="M1479">
        <v>3.8090128039281819</v>
      </c>
      <c r="N1479">
        <v>0.42969178604423242</v>
      </c>
      <c r="O1479">
        <v>0.40082092109025191</v>
      </c>
      <c r="P1479">
        <v>0.93281029358329759</v>
      </c>
      <c r="Q1479">
        <v>0.36173002862481257</v>
      </c>
      <c r="R1479">
        <v>0.28526981385292188</v>
      </c>
      <c r="S1479">
        <v>0.63826997137518737</v>
      </c>
      <c r="T1479">
        <v>0.71473018614707806</v>
      </c>
      <c r="U1479">
        <v>0.70394789215182929</v>
      </c>
      <c r="V1479">
        <v>0.41093857052641047</v>
      </c>
    </row>
    <row r="1480" spans="1:22" x14ac:dyDescent="0.25">
      <c r="A1480" t="str">
        <f t="shared" si="26"/>
        <v>LitvániaEgyéb jármű gy.</v>
      </c>
      <c r="B1480" t="s">
        <v>95</v>
      </c>
      <c r="C1480">
        <v>21</v>
      </c>
      <c r="D1480" s="267" t="s">
        <v>167</v>
      </c>
      <c r="E1480" s="3" t="s">
        <v>2289</v>
      </c>
      <c r="F1480" s="3" t="s">
        <v>2289</v>
      </c>
      <c r="G1480" s="3" t="s">
        <v>136</v>
      </c>
      <c r="H1480">
        <v>68.439275770822434</v>
      </c>
      <c r="I1480">
        <v>233.66052803194899</v>
      </c>
      <c r="J1480">
        <v>3.4141291736398673</v>
      </c>
      <c r="K1480">
        <v>34.081355315244764</v>
      </c>
      <c r="L1480">
        <v>138.39974685190299</v>
      </c>
      <c r="M1480">
        <v>4.0608639407598934</v>
      </c>
      <c r="N1480">
        <v>0.49797948519166818</v>
      </c>
      <c r="O1480">
        <v>0.59231119615110706</v>
      </c>
      <c r="P1480">
        <v>1.1894289097534436</v>
      </c>
      <c r="Q1480">
        <v>0.51296308626246967</v>
      </c>
      <c r="R1480">
        <v>0.36048730781685273</v>
      </c>
      <c r="S1480">
        <v>0.48703691373753027</v>
      </c>
      <c r="T1480">
        <v>0.63951269218314732</v>
      </c>
      <c r="U1480">
        <v>0.21406990378855204</v>
      </c>
      <c r="V1480">
        <v>0.10132967976725669</v>
      </c>
    </row>
    <row r="1481" spans="1:22" x14ac:dyDescent="0.25">
      <c r="A1481" t="str">
        <f t="shared" si="26"/>
        <v>LitvániaBútorgy.</v>
      </c>
      <c r="B1481" t="s">
        <v>95</v>
      </c>
      <c r="C1481">
        <v>22</v>
      </c>
      <c r="D1481" s="267" t="s">
        <v>168</v>
      </c>
      <c r="E1481" s="3" t="s">
        <v>2289</v>
      </c>
      <c r="F1481" s="3" t="s">
        <v>2289</v>
      </c>
      <c r="G1481" s="3" t="s">
        <v>136</v>
      </c>
      <c r="H1481">
        <v>248.63500093000374</v>
      </c>
      <c r="I1481">
        <v>2267.7528118336932</v>
      </c>
      <c r="J1481">
        <v>9.1208108405948671</v>
      </c>
      <c r="K1481">
        <v>99.65831210342634</v>
      </c>
      <c r="L1481">
        <v>1065.2222663209459</v>
      </c>
      <c r="M1481">
        <v>10.68874481052266</v>
      </c>
      <c r="N1481">
        <v>0.40082173358803319</v>
      </c>
      <c r="O1481">
        <v>0.4697259157886845</v>
      </c>
      <c r="P1481">
        <v>1.1719073004945171</v>
      </c>
      <c r="Q1481">
        <v>0.46165522170579287</v>
      </c>
      <c r="R1481">
        <v>0.19661425236616581</v>
      </c>
      <c r="S1481">
        <v>0.53834477829420713</v>
      </c>
      <c r="T1481">
        <v>0.8033857476338343</v>
      </c>
      <c r="U1481">
        <v>0.53193199322281326</v>
      </c>
      <c r="V1481">
        <v>0.1601547248079665</v>
      </c>
    </row>
    <row r="1482" spans="1:22" x14ac:dyDescent="0.25">
      <c r="A1482" t="str">
        <f t="shared" si="26"/>
        <v>LitvániaGépjavítás</v>
      </c>
      <c r="B1482" t="s">
        <v>95</v>
      </c>
      <c r="C1482">
        <v>23</v>
      </c>
      <c r="D1482" s="267" t="s">
        <v>169</v>
      </c>
      <c r="E1482" s="3" t="s">
        <v>1</v>
      </c>
      <c r="F1482" s="3" t="s">
        <v>1</v>
      </c>
      <c r="G1482" s="3" t="s">
        <v>136</v>
      </c>
      <c r="H1482">
        <v>73.980918033668388</v>
      </c>
      <c r="I1482">
        <v>653.07228003624755</v>
      </c>
      <c r="J1482">
        <v>8.827577399607792</v>
      </c>
      <c r="K1482">
        <v>34.820277041175522</v>
      </c>
      <c r="L1482">
        <v>304.87769771926537</v>
      </c>
      <c r="M1482">
        <v>8.7557516374365072</v>
      </c>
      <c r="N1482">
        <v>0.47066565226088392</v>
      </c>
      <c r="O1482">
        <v>0.46683607165556579</v>
      </c>
      <c r="P1482">
        <v>0.99186347976122247</v>
      </c>
      <c r="Q1482">
        <v>0.85889444178389196</v>
      </c>
      <c r="R1482">
        <v>0.77856635427303511</v>
      </c>
      <c r="S1482">
        <v>0.14110555821610801</v>
      </c>
      <c r="T1482">
        <v>0.22143364572696494</v>
      </c>
      <c r="U1482">
        <v>9.4341754403292025E-2</v>
      </c>
      <c r="V1482">
        <v>7.4807319207242456E-2</v>
      </c>
    </row>
    <row r="1483" spans="1:22" x14ac:dyDescent="0.25">
      <c r="A1483" t="str">
        <f t="shared" si="26"/>
        <v>LitvániaVillamosene., gáz, gőzellátás</v>
      </c>
      <c r="B1483" t="s">
        <v>95</v>
      </c>
      <c r="C1483">
        <v>24</v>
      </c>
      <c r="D1483" s="267" t="s">
        <v>170</v>
      </c>
      <c r="E1483" s="3" t="s">
        <v>2289</v>
      </c>
      <c r="F1483" s="3" t="s">
        <v>2289</v>
      </c>
      <c r="G1483" s="3" t="s">
        <v>136</v>
      </c>
      <c r="H1483">
        <v>736.66891186311864</v>
      </c>
      <c r="I1483">
        <v>2661.4764156137076</v>
      </c>
      <c r="J1483">
        <v>3.6128529014242421</v>
      </c>
      <c r="K1483">
        <v>325.38982676706109</v>
      </c>
      <c r="L1483">
        <v>1057.1534818297473</v>
      </c>
      <c r="M1483">
        <v>3.2488830162060922</v>
      </c>
      <c r="N1483">
        <v>0.44170430097845936</v>
      </c>
      <c r="O1483">
        <v>0.39720565458626439</v>
      </c>
      <c r="P1483">
        <v>0.89925693208415225</v>
      </c>
      <c r="Q1483">
        <v>0.5980690927593475</v>
      </c>
      <c r="R1483">
        <v>0.58042819475759888</v>
      </c>
      <c r="S1483">
        <v>0.4019309072406525</v>
      </c>
      <c r="T1483">
        <v>0.41957180524240101</v>
      </c>
      <c r="U1483">
        <v>0.38934479742974848</v>
      </c>
      <c r="V1483">
        <v>0.37645270755225063</v>
      </c>
    </row>
    <row r="1484" spans="1:22" x14ac:dyDescent="0.25">
      <c r="A1484" t="str">
        <f t="shared" si="26"/>
        <v>LitvániaVízellátás</v>
      </c>
      <c r="B1484" t="s">
        <v>95</v>
      </c>
      <c r="C1484">
        <v>25</v>
      </c>
      <c r="D1484" s="267" t="s">
        <v>171</v>
      </c>
      <c r="E1484" s="3" t="s">
        <v>2289</v>
      </c>
      <c r="F1484" s="3" t="s">
        <v>2289</v>
      </c>
      <c r="G1484" s="3" t="s">
        <v>136</v>
      </c>
      <c r="H1484">
        <v>81.739216978161977</v>
      </c>
      <c r="I1484">
        <v>215.32982267033049</v>
      </c>
      <c r="J1484">
        <v>2.6343514243335546</v>
      </c>
      <c r="K1484">
        <v>48.951415457478568</v>
      </c>
      <c r="L1484">
        <v>137.94800856995332</v>
      </c>
      <c r="M1484">
        <v>2.8180596471164607</v>
      </c>
      <c r="N1484">
        <v>0.59887306567368725</v>
      </c>
      <c r="O1484">
        <v>0.64063587133098343</v>
      </c>
      <c r="P1484">
        <v>1.0697356552683099</v>
      </c>
      <c r="Q1484">
        <v>0.30397764106959552</v>
      </c>
      <c r="R1484">
        <v>0.24385784463632995</v>
      </c>
      <c r="S1484">
        <v>0.69602235893040454</v>
      </c>
      <c r="T1484">
        <v>0.75614215536367002</v>
      </c>
      <c r="U1484">
        <v>0.52876061280402831</v>
      </c>
      <c r="V1484">
        <v>0.5048791324735058</v>
      </c>
    </row>
    <row r="1485" spans="1:22" x14ac:dyDescent="0.25">
      <c r="A1485" t="str">
        <f t="shared" si="26"/>
        <v>LitvániaSzennyvíz k.</v>
      </c>
      <c r="B1485" t="s">
        <v>95</v>
      </c>
      <c r="C1485">
        <v>26</v>
      </c>
      <c r="D1485" s="267" t="s">
        <v>172</v>
      </c>
      <c r="E1485" s="3" t="s">
        <v>2289</v>
      </c>
      <c r="F1485" s="3" t="s">
        <v>2289</v>
      </c>
      <c r="G1485" s="3" t="s">
        <v>136</v>
      </c>
      <c r="H1485">
        <v>101.50440528500667</v>
      </c>
      <c r="I1485">
        <v>589.55371358111665</v>
      </c>
      <c r="J1485">
        <v>5.8081588865601708</v>
      </c>
      <c r="K1485">
        <v>41.008604279964906</v>
      </c>
      <c r="L1485">
        <v>285.03957116571672</v>
      </c>
      <c r="M1485">
        <v>6.950725979839679</v>
      </c>
      <c r="N1485">
        <v>0.40400812324174401</v>
      </c>
      <c r="O1485">
        <v>0.48348363278776657</v>
      </c>
      <c r="P1485">
        <v>1.1967176028747009</v>
      </c>
      <c r="Q1485">
        <v>0.44434957828171018</v>
      </c>
      <c r="R1485">
        <v>0.32595353968568291</v>
      </c>
      <c r="S1485">
        <v>0.55565042171828982</v>
      </c>
      <c r="T1485">
        <v>0.67404646031431703</v>
      </c>
      <c r="U1485">
        <v>0.21011058928055415</v>
      </c>
      <c r="V1485">
        <v>0.13967710822602394</v>
      </c>
    </row>
    <row r="1486" spans="1:22" x14ac:dyDescent="0.25">
      <c r="A1486" t="str">
        <f t="shared" si="26"/>
        <v>LitvániaÉpítőipar</v>
      </c>
      <c r="B1486" t="s">
        <v>95</v>
      </c>
      <c r="C1486">
        <v>27</v>
      </c>
      <c r="D1486" s="267" t="s">
        <v>139</v>
      </c>
      <c r="E1486" s="3" t="s">
        <v>2289</v>
      </c>
      <c r="F1486" s="3" t="s">
        <v>2289</v>
      </c>
      <c r="G1486" s="3" t="s">
        <v>136</v>
      </c>
      <c r="H1486">
        <v>1255.458985797459</v>
      </c>
      <c r="I1486">
        <v>5970.1547741811628</v>
      </c>
      <c r="J1486">
        <v>4.7553562814232126</v>
      </c>
      <c r="K1486">
        <v>613.74165300961135</v>
      </c>
      <c r="L1486">
        <v>3283.5755078758561</v>
      </c>
      <c r="M1486">
        <v>5.3500939552890907</v>
      </c>
      <c r="N1486">
        <v>0.48885838562043255</v>
      </c>
      <c r="O1486">
        <v>0.5499983889992559</v>
      </c>
      <c r="P1486">
        <v>1.1250669011256251</v>
      </c>
      <c r="Q1486">
        <v>0.41448240241957213</v>
      </c>
      <c r="R1486">
        <v>0.30185244516717236</v>
      </c>
      <c r="S1486">
        <v>0.58551759758042787</v>
      </c>
      <c r="T1486">
        <v>0.69814755483282775</v>
      </c>
      <c r="U1486">
        <v>9.8037304589144378E-2</v>
      </c>
      <c r="V1486">
        <v>6.7942070370948293E-2</v>
      </c>
    </row>
    <row r="1487" spans="1:22" x14ac:dyDescent="0.25">
      <c r="A1487" t="str">
        <f t="shared" si="26"/>
        <v>LitvániaGépj. Ker. jav.</v>
      </c>
      <c r="B1487" t="s">
        <v>95</v>
      </c>
      <c r="C1487">
        <v>28</v>
      </c>
      <c r="D1487" s="267" t="s">
        <v>173</v>
      </c>
      <c r="E1487" s="3" t="s">
        <v>2289</v>
      </c>
      <c r="F1487" s="3" t="s">
        <v>2289</v>
      </c>
      <c r="G1487" s="3" t="s">
        <v>136</v>
      </c>
      <c r="H1487">
        <v>210.2129435586219</v>
      </c>
      <c r="I1487">
        <v>1226.4464167874373</v>
      </c>
      <c r="J1487">
        <v>5.8343049482365448</v>
      </c>
      <c r="K1487">
        <v>124.77994280363977</v>
      </c>
      <c r="L1487">
        <v>894.15933576772034</v>
      </c>
      <c r="M1487">
        <v>7.1658899313234672</v>
      </c>
      <c r="N1487">
        <v>0.59358829523664658</v>
      </c>
      <c r="O1487">
        <v>0.72906514587884552</v>
      </c>
      <c r="P1487">
        <v>1.2282336961987907</v>
      </c>
      <c r="Q1487">
        <v>0.49501710092666767</v>
      </c>
      <c r="R1487">
        <v>0.54742877853627836</v>
      </c>
      <c r="S1487">
        <v>0.50498289907333227</v>
      </c>
      <c r="T1487">
        <v>0.45257122146372164</v>
      </c>
      <c r="U1487">
        <v>0.49662286049043114</v>
      </c>
      <c r="V1487">
        <v>0.42505993273757431</v>
      </c>
    </row>
    <row r="1488" spans="1:22" x14ac:dyDescent="0.25">
      <c r="A1488" t="str">
        <f t="shared" si="26"/>
        <v>LitvániaNagyker.</v>
      </c>
      <c r="B1488" t="s">
        <v>95</v>
      </c>
      <c r="C1488">
        <v>29</v>
      </c>
      <c r="D1488" s="267" t="s">
        <v>174</v>
      </c>
      <c r="E1488" s="3" t="s">
        <v>2289</v>
      </c>
      <c r="F1488" s="3" t="s">
        <v>2289</v>
      </c>
      <c r="G1488" s="3" t="s">
        <v>136</v>
      </c>
      <c r="H1488">
        <v>1130.4949356163756</v>
      </c>
      <c r="I1488">
        <v>5550.9075220154373</v>
      </c>
      <c r="J1488">
        <v>4.9101569119271957</v>
      </c>
      <c r="K1488">
        <v>732.70039208987305</v>
      </c>
      <c r="L1488">
        <v>3785.1254823498089</v>
      </c>
      <c r="M1488">
        <v>5.1659935264310946</v>
      </c>
      <c r="N1488">
        <v>0.64812355102713082</v>
      </c>
      <c r="O1488">
        <v>0.68189308997450138</v>
      </c>
      <c r="P1488">
        <v>1.0521035516975943</v>
      </c>
      <c r="Q1488">
        <v>0.51245802712493671</v>
      </c>
      <c r="R1488">
        <v>0.3885408597511012</v>
      </c>
      <c r="S1488">
        <v>0.48754197287506318</v>
      </c>
      <c r="T1488">
        <v>0.61145914024889869</v>
      </c>
      <c r="U1488">
        <v>4.4804925346231525E-2</v>
      </c>
      <c r="V1488">
        <v>9.2000418663497299E-2</v>
      </c>
    </row>
    <row r="1489" spans="1:22" x14ac:dyDescent="0.25">
      <c r="A1489" t="str">
        <f t="shared" si="26"/>
        <v>LitvániaKisker.</v>
      </c>
      <c r="B1489" t="s">
        <v>95</v>
      </c>
      <c r="C1489">
        <v>30</v>
      </c>
      <c r="D1489" s="267" t="s">
        <v>175</v>
      </c>
      <c r="E1489" s="3" t="s">
        <v>135</v>
      </c>
      <c r="F1489" s="3" t="s">
        <v>135</v>
      </c>
      <c r="G1489" s="3" t="s">
        <v>136</v>
      </c>
      <c r="H1489">
        <v>1201.0584842528187</v>
      </c>
      <c r="I1489">
        <v>4306.8618732120121</v>
      </c>
      <c r="J1489">
        <v>3.5858885555363451</v>
      </c>
      <c r="K1489">
        <v>848.24328340005798</v>
      </c>
      <c r="L1489">
        <v>3354.9563173857077</v>
      </c>
      <c r="M1489">
        <v>3.955181706759717</v>
      </c>
      <c r="N1489">
        <v>0.7062464438838314</v>
      </c>
      <c r="O1489">
        <v>0.77897931629825334</v>
      </c>
      <c r="P1489">
        <v>1.1029851166604749</v>
      </c>
      <c r="Q1489">
        <v>0.1667045682746115</v>
      </c>
      <c r="R1489">
        <v>0.15191770404494026</v>
      </c>
      <c r="S1489">
        <v>0.83329543172538845</v>
      </c>
      <c r="T1489">
        <v>0.8480822959550598</v>
      </c>
      <c r="U1489">
        <v>0.77015740640649211</v>
      </c>
      <c r="V1489">
        <v>0.77787194653322511</v>
      </c>
    </row>
    <row r="1490" spans="1:22" x14ac:dyDescent="0.25">
      <c r="A1490" t="str">
        <f t="shared" si="26"/>
        <v>LitvániaSzf. Szállítás</v>
      </c>
      <c r="B1490" t="s">
        <v>95</v>
      </c>
      <c r="C1490">
        <v>31</v>
      </c>
      <c r="D1490" s="267" t="s">
        <v>176</v>
      </c>
      <c r="E1490" s="3" t="s">
        <v>2289</v>
      </c>
      <c r="F1490" s="3" t="s">
        <v>2289</v>
      </c>
      <c r="G1490" s="3" t="s">
        <v>136</v>
      </c>
      <c r="H1490">
        <v>784.23466528287383</v>
      </c>
      <c r="I1490">
        <v>5983.6012245011971</v>
      </c>
      <c r="J1490">
        <v>7.6298606646556602</v>
      </c>
      <c r="K1490">
        <v>486.18894491463328</v>
      </c>
      <c r="L1490">
        <v>3346.7512688952261</v>
      </c>
      <c r="M1490">
        <v>6.8836432911547591</v>
      </c>
      <c r="N1490">
        <v>0.61995339716239739</v>
      </c>
      <c r="O1490">
        <v>0.55932057356884057</v>
      </c>
      <c r="P1490">
        <v>0.90219777184691519</v>
      </c>
      <c r="Q1490">
        <v>0.51571951190072107</v>
      </c>
      <c r="R1490">
        <v>0.39539098545324292</v>
      </c>
      <c r="S1490">
        <v>0.48428048809927904</v>
      </c>
      <c r="T1490">
        <v>0.60460901454675697</v>
      </c>
      <c r="U1490">
        <v>0.19802669168400303</v>
      </c>
      <c r="V1490">
        <v>0.11239354832164092</v>
      </c>
    </row>
    <row r="1491" spans="1:22" x14ac:dyDescent="0.25">
      <c r="A1491" t="str">
        <f t="shared" si="26"/>
        <v>LitvániaVízi szállítás</v>
      </c>
      <c r="B1491" t="s">
        <v>95</v>
      </c>
      <c r="C1491">
        <v>32</v>
      </c>
      <c r="D1491" s="267" t="s">
        <v>140</v>
      </c>
      <c r="E1491" s="3" t="s">
        <v>1</v>
      </c>
      <c r="F1491" s="3" t="s">
        <v>2289</v>
      </c>
      <c r="G1491" s="3" t="s">
        <v>0</v>
      </c>
      <c r="H1491">
        <v>79.245476267088236</v>
      </c>
      <c r="I1491">
        <v>238.27710641154789</v>
      </c>
      <c r="J1491">
        <v>3.00682281987253</v>
      </c>
      <c r="K1491">
        <v>49.597916680809732</v>
      </c>
      <c r="L1491">
        <v>133.10556632208534</v>
      </c>
      <c r="M1491">
        <v>2.6836926877129521</v>
      </c>
      <c r="N1491">
        <v>0.62587694613185696</v>
      </c>
      <c r="O1491">
        <v>0.55861668091683059</v>
      </c>
      <c r="P1491">
        <v>0.89253436217659265</v>
      </c>
      <c r="Q1491">
        <v>0.80500319160298073</v>
      </c>
      <c r="R1491">
        <v>0.58096292346646305</v>
      </c>
      <c r="S1491">
        <v>0.19499680839701919</v>
      </c>
      <c r="T1491">
        <v>0.419037076533537</v>
      </c>
      <c r="U1491">
        <v>3.8370301674610287E-2</v>
      </c>
      <c r="V1491">
        <v>4.0691540346142613E-2</v>
      </c>
    </row>
    <row r="1492" spans="1:22" x14ac:dyDescent="0.25">
      <c r="A1492" t="str">
        <f t="shared" si="26"/>
        <v>LitvániaLégi szállítás</v>
      </c>
      <c r="B1492" t="s">
        <v>95</v>
      </c>
      <c r="C1492">
        <v>33</v>
      </c>
      <c r="D1492" s="267" t="s">
        <v>141</v>
      </c>
      <c r="E1492" s="3" t="s">
        <v>2289</v>
      </c>
      <c r="F1492" s="3" t="s">
        <v>2289</v>
      </c>
      <c r="G1492" s="3" t="s">
        <v>136</v>
      </c>
      <c r="H1492">
        <v>68.06983239261848</v>
      </c>
      <c r="I1492">
        <v>192.90407448027469</v>
      </c>
      <c r="J1492">
        <v>2.8339143450159763</v>
      </c>
      <c r="K1492">
        <v>18.564872533516059</v>
      </c>
      <c r="L1492">
        <v>34.803065770069509</v>
      </c>
      <c r="M1492">
        <v>1.8746730260193198</v>
      </c>
      <c r="N1492">
        <v>0.27273274931009295</v>
      </c>
      <c r="O1492">
        <v>0.1804164368421792</v>
      </c>
      <c r="P1492">
        <v>0.66151365136222962</v>
      </c>
      <c r="Q1492">
        <v>0.24262193689485836</v>
      </c>
      <c r="R1492">
        <v>0.25502476248499933</v>
      </c>
      <c r="S1492">
        <v>0.75737806310514166</v>
      </c>
      <c r="T1492">
        <v>0.7449752375150005</v>
      </c>
      <c r="U1492">
        <v>0.39294542043168562</v>
      </c>
      <c r="V1492">
        <v>0.35275119512926562</v>
      </c>
    </row>
    <row r="1493" spans="1:22" x14ac:dyDescent="0.25">
      <c r="A1493" t="str">
        <f t="shared" si="26"/>
        <v>LitvániaRaktározás</v>
      </c>
      <c r="B1493" t="s">
        <v>95</v>
      </c>
      <c r="C1493">
        <v>34</v>
      </c>
      <c r="D1493" s="267" t="s">
        <v>177</v>
      </c>
      <c r="E1493" s="3" t="s">
        <v>1</v>
      </c>
      <c r="F1493" s="3" t="s">
        <v>2289</v>
      </c>
      <c r="G1493" s="3" t="s">
        <v>0</v>
      </c>
      <c r="H1493">
        <v>465.12846385581418</v>
      </c>
      <c r="I1493">
        <v>3327.4921855607954</v>
      </c>
      <c r="J1493">
        <v>7.153920785618249</v>
      </c>
      <c r="K1493">
        <v>282.34802150102212</v>
      </c>
      <c r="L1493">
        <v>1827.7322386312767</v>
      </c>
      <c r="M1493">
        <v>6.4733311355066823</v>
      </c>
      <c r="N1493">
        <v>0.60703234362485192</v>
      </c>
      <c r="O1493">
        <v>0.54928220314460086</v>
      </c>
      <c r="P1493">
        <v>0.90486480483823961</v>
      </c>
      <c r="Q1493">
        <v>0.7155446019560604</v>
      </c>
      <c r="R1493">
        <v>0.4374058708357737</v>
      </c>
      <c r="S1493">
        <v>0.28445539804393949</v>
      </c>
      <c r="T1493">
        <v>0.56259412916422613</v>
      </c>
      <c r="U1493">
        <v>0.10438168904394031</v>
      </c>
      <c r="V1493">
        <v>7.5031868433105969E-2</v>
      </c>
    </row>
    <row r="1494" spans="1:22" x14ac:dyDescent="0.25">
      <c r="A1494" t="str">
        <f t="shared" si="26"/>
        <v>LitvániaPostai tev.</v>
      </c>
      <c r="B1494" t="s">
        <v>95</v>
      </c>
      <c r="C1494">
        <v>35</v>
      </c>
      <c r="D1494" s="267" t="s">
        <v>178</v>
      </c>
      <c r="E1494" s="3" t="s">
        <v>1</v>
      </c>
      <c r="F1494" s="3" t="s">
        <v>1</v>
      </c>
      <c r="G1494" s="3" t="s">
        <v>136</v>
      </c>
      <c r="H1494">
        <v>39.253295639174397</v>
      </c>
      <c r="I1494">
        <v>164.85529871881948</v>
      </c>
      <c r="J1494">
        <v>4.1997823630965536</v>
      </c>
      <c r="K1494">
        <v>27.800655558676148</v>
      </c>
      <c r="L1494">
        <v>112.47574737763502</v>
      </c>
      <c r="M1494">
        <v>4.0457947885524987</v>
      </c>
      <c r="N1494">
        <v>0.70823748951492804</v>
      </c>
      <c r="O1494">
        <v>0.68226953122978418</v>
      </c>
      <c r="P1494">
        <v>0.96333439182536174</v>
      </c>
      <c r="Q1494">
        <v>0.69492305476544936</v>
      </c>
      <c r="R1494">
        <v>0.67845823134650107</v>
      </c>
      <c r="S1494">
        <v>0.30507694523455048</v>
      </c>
      <c r="T1494">
        <v>0.32154176865349898</v>
      </c>
      <c r="U1494">
        <v>0.17664257082885665</v>
      </c>
      <c r="V1494">
        <v>0.17742726600982595</v>
      </c>
    </row>
    <row r="1495" spans="1:22" x14ac:dyDescent="0.25">
      <c r="A1495" t="str">
        <f t="shared" si="26"/>
        <v>LitvániaVendéglátás</v>
      </c>
      <c r="B1495" t="s">
        <v>95</v>
      </c>
      <c r="C1495">
        <v>36</v>
      </c>
      <c r="D1495" s="267" t="s">
        <v>179</v>
      </c>
      <c r="E1495" s="3" t="s">
        <v>135</v>
      </c>
      <c r="F1495" s="3" t="s">
        <v>135</v>
      </c>
      <c r="G1495" s="3" t="s">
        <v>136</v>
      </c>
      <c r="H1495">
        <v>241.98503122158408</v>
      </c>
      <c r="I1495">
        <v>911.0352032015237</v>
      </c>
      <c r="J1495">
        <v>3.7648411498944943</v>
      </c>
      <c r="K1495">
        <v>155.16662133687726</v>
      </c>
      <c r="L1495">
        <v>606.65639364876984</v>
      </c>
      <c r="M1495">
        <v>3.9097093719123888</v>
      </c>
      <c r="N1495">
        <v>0.6412240482544237</v>
      </c>
      <c r="O1495">
        <v>0.66589786159402187</v>
      </c>
      <c r="P1495">
        <v>1.0384792388974908</v>
      </c>
      <c r="Q1495">
        <v>0.20341678402725843</v>
      </c>
      <c r="R1495">
        <v>0.18846838682721373</v>
      </c>
      <c r="S1495">
        <v>0.79658321597274151</v>
      </c>
      <c r="T1495">
        <v>0.81153161317278621</v>
      </c>
      <c r="U1495">
        <v>0.66391213897923984</v>
      </c>
      <c r="V1495">
        <v>0.60412114363238012</v>
      </c>
    </row>
    <row r="1496" spans="1:22" x14ac:dyDescent="0.25">
      <c r="A1496" t="str">
        <f t="shared" si="26"/>
        <v>LitvániaKiadói tev.</v>
      </c>
      <c r="B1496" t="s">
        <v>95</v>
      </c>
      <c r="C1496">
        <v>37</v>
      </c>
      <c r="D1496" s="267" t="s">
        <v>180</v>
      </c>
      <c r="E1496" s="3" t="s">
        <v>2289</v>
      </c>
      <c r="F1496" s="3" t="s">
        <v>2289</v>
      </c>
      <c r="G1496" s="3" t="s">
        <v>136</v>
      </c>
      <c r="H1496">
        <v>140.38826280682258</v>
      </c>
      <c r="I1496">
        <v>234.24565264034339</v>
      </c>
      <c r="J1496">
        <v>1.6685558176802195</v>
      </c>
      <c r="K1496">
        <v>70.194657056912334</v>
      </c>
      <c r="L1496">
        <v>131.53427971402047</v>
      </c>
      <c r="M1496">
        <v>1.8738503075437105</v>
      </c>
      <c r="N1496">
        <v>0.50000374428382066</v>
      </c>
      <c r="O1496">
        <v>0.56152282115551511</v>
      </c>
      <c r="P1496">
        <v>1.1230372323707518</v>
      </c>
      <c r="Q1496">
        <v>0.40558235336973963</v>
      </c>
      <c r="R1496">
        <v>0.26328610810687869</v>
      </c>
      <c r="S1496">
        <v>0.59441764663026031</v>
      </c>
      <c r="T1496">
        <v>0.73671389189312142</v>
      </c>
      <c r="U1496">
        <v>0.34382084503581428</v>
      </c>
      <c r="V1496">
        <v>0.3533899976371519</v>
      </c>
    </row>
    <row r="1497" spans="1:22" x14ac:dyDescent="0.25">
      <c r="A1497" t="str">
        <f t="shared" si="26"/>
        <v>LitvániaMűsorszolgáltatás</v>
      </c>
      <c r="B1497" t="s">
        <v>95</v>
      </c>
      <c r="C1497">
        <v>38</v>
      </c>
      <c r="D1497" s="267" t="s">
        <v>181</v>
      </c>
      <c r="E1497" s="3" t="s">
        <v>1</v>
      </c>
      <c r="F1497" s="3" t="s">
        <v>1</v>
      </c>
      <c r="G1497" s="3" t="s">
        <v>136</v>
      </c>
      <c r="H1497">
        <v>71.302459479849148</v>
      </c>
      <c r="I1497">
        <v>192.27893041579955</v>
      </c>
      <c r="J1497">
        <v>2.6966661713841678</v>
      </c>
      <c r="K1497">
        <v>39.068816873642312</v>
      </c>
      <c r="L1497">
        <v>92.721576225820982</v>
      </c>
      <c r="M1497">
        <v>2.3732885622235309</v>
      </c>
      <c r="N1497">
        <v>0.54793084500379097</v>
      </c>
      <c r="O1497">
        <v>0.48222431872963056</v>
      </c>
      <c r="P1497">
        <v>0.88008244676624148</v>
      </c>
      <c r="Q1497">
        <v>0.72181017799094271</v>
      </c>
      <c r="R1497">
        <v>0.61808712961623358</v>
      </c>
      <c r="S1497">
        <v>0.27818982200905723</v>
      </c>
      <c r="T1497">
        <v>0.38191287038376637</v>
      </c>
      <c r="U1497">
        <v>0.1706994290174999</v>
      </c>
      <c r="V1497">
        <v>0.1607283503030687</v>
      </c>
    </row>
    <row r="1498" spans="1:22" x14ac:dyDescent="0.25">
      <c r="A1498" t="str">
        <f t="shared" si="26"/>
        <v>LitvániaTávközlés</v>
      </c>
      <c r="B1498" t="s">
        <v>95</v>
      </c>
      <c r="C1498">
        <v>39</v>
      </c>
      <c r="D1498" s="267" t="s">
        <v>142</v>
      </c>
      <c r="E1498" s="3" t="s">
        <v>2289</v>
      </c>
      <c r="F1498" s="3" t="s">
        <v>2289</v>
      </c>
      <c r="G1498" s="3" t="s">
        <v>136</v>
      </c>
      <c r="H1498">
        <v>460.97222974645138</v>
      </c>
      <c r="I1498">
        <v>954.53726188213659</v>
      </c>
      <c r="J1498">
        <v>2.0707044812811413</v>
      </c>
      <c r="K1498">
        <v>346.72291090200622</v>
      </c>
      <c r="L1498">
        <v>667.10997244844305</v>
      </c>
      <c r="M1498">
        <v>1.9240435271870089</v>
      </c>
      <c r="N1498">
        <v>0.75215574502766525</v>
      </c>
      <c r="O1498">
        <v>0.69888311236069456</v>
      </c>
      <c r="P1498">
        <v>0.92917340189296671</v>
      </c>
      <c r="Q1498">
        <v>0.38428445735010403</v>
      </c>
      <c r="R1498">
        <v>0.39110828841057971</v>
      </c>
      <c r="S1498">
        <v>0.61571554264989592</v>
      </c>
      <c r="T1498">
        <v>0.60889171158942035</v>
      </c>
      <c r="U1498">
        <v>0.5026478842858294</v>
      </c>
      <c r="V1498">
        <v>0.51539948183178708</v>
      </c>
    </row>
    <row r="1499" spans="1:22" x14ac:dyDescent="0.25">
      <c r="A1499" t="str">
        <f t="shared" si="26"/>
        <v>LitvániaInfotech.</v>
      </c>
      <c r="B1499" t="s">
        <v>95</v>
      </c>
      <c r="C1499">
        <v>40</v>
      </c>
      <c r="D1499" s="267" t="s">
        <v>182</v>
      </c>
      <c r="E1499" s="3" t="s">
        <v>2289</v>
      </c>
      <c r="F1499" s="3" t="s">
        <v>2289</v>
      </c>
      <c r="G1499" s="3" t="s">
        <v>136</v>
      </c>
      <c r="H1499">
        <v>50.798382719559129</v>
      </c>
      <c r="I1499">
        <v>828.22565021739501</v>
      </c>
      <c r="J1499">
        <v>16.304173595245182</v>
      </c>
      <c r="K1499">
        <v>33.157622487698539</v>
      </c>
      <c r="L1499">
        <v>516.25185155537883</v>
      </c>
      <c r="M1499">
        <v>15.569628122369389</v>
      </c>
      <c r="N1499">
        <v>0.65272988454673209</v>
      </c>
      <c r="O1499">
        <v>0.62332270368573051</v>
      </c>
      <c r="P1499">
        <v>0.95494739622436242</v>
      </c>
      <c r="Q1499">
        <v>0.33339529524847561</v>
      </c>
      <c r="R1499">
        <v>0.24319692625027259</v>
      </c>
      <c r="S1499">
        <v>0.66660470475152445</v>
      </c>
      <c r="T1499">
        <v>0.75680307374972733</v>
      </c>
      <c r="U1499">
        <v>4.0227634508907158E-2</v>
      </c>
      <c r="V1499">
        <v>5.0903004128817528E-2</v>
      </c>
    </row>
    <row r="1500" spans="1:22" x14ac:dyDescent="0.25">
      <c r="A1500" t="str">
        <f t="shared" si="26"/>
        <v>LitvániaPénzügyi tev.</v>
      </c>
      <c r="B1500" t="s">
        <v>95</v>
      </c>
      <c r="C1500">
        <v>41</v>
      </c>
      <c r="D1500" s="267" t="s">
        <v>183</v>
      </c>
      <c r="E1500" s="3" t="s">
        <v>1</v>
      </c>
      <c r="F1500" s="3" t="s">
        <v>1</v>
      </c>
      <c r="G1500" s="3" t="s">
        <v>136</v>
      </c>
      <c r="H1500">
        <v>264.98283628542396</v>
      </c>
      <c r="I1500">
        <v>1091.4306068100298</v>
      </c>
      <c r="J1500">
        <v>4.1188728376143002</v>
      </c>
      <c r="K1500">
        <v>167.26595519492204</v>
      </c>
      <c r="L1500">
        <v>666.63028208952903</v>
      </c>
      <c r="M1500">
        <v>3.9854510818574931</v>
      </c>
      <c r="N1500">
        <v>0.63123316792772566</v>
      </c>
      <c r="O1500">
        <v>0.61078576863252665</v>
      </c>
      <c r="P1500">
        <v>0.96760721658159099</v>
      </c>
      <c r="Q1500">
        <v>0.65341826501335487</v>
      </c>
      <c r="R1500">
        <v>0.66373741587143031</v>
      </c>
      <c r="S1500">
        <v>0.34658173498664513</v>
      </c>
      <c r="T1500">
        <v>0.33626258412856985</v>
      </c>
      <c r="U1500">
        <v>0.31436549947344522</v>
      </c>
      <c r="V1500">
        <v>0.29397375413909715</v>
      </c>
    </row>
    <row r="1501" spans="1:22" x14ac:dyDescent="0.25">
      <c r="A1501" t="str">
        <f t="shared" si="26"/>
        <v>LitvániaBiztosítás</v>
      </c>
      <c r="B1501" t="s">
        <v>95</v>
      </c>
      <c r="C1501">
        <v>42</v>
      </c>
      <c r="D1501" s="267" t="s">
        <v>184</v>
      </c>
      <c r="E1501" s="3" t="s">
        <v>2289</v>
      </c>
      <c r="F1501" s="3" t="s">
        <v>2289</v>
      </c>
      <c r="G1501" s="3" t="s">
        <v>136</v>
      </c>
      <c r="H1501">
        <v>77.582983632790018</v>
      </c>
      <c r="I1501">
        <v>329.11338502672106</v>
      </c>
      <c r="J1501">
        <v>4.2420820857374597</v>
      </c>
      <c r="K1501">
        <v>37.960543467598328</v>
      </c>
      <c r="L1501">
        <v>155.52135918158172</v>
      </c>
      <c r="M1501">
        <v>4.0969213023604052</v>
      </c>
      <c r="N1501">
        <v>0.48928955410209973</v>
      </c>
      <c r="O1501">
        <v>0.4725464422206796</v>
      </c>
      <c r="P1501">
        <v>0.96578076980992245</v>
      </c>
      <c r="Q1501">
        <v>0.44995293127490915</v>
      </c>
      <c r="R1501">
        <v>0.47109641426778115</v>
      </c>
      <c r="S1501">
        <v>0.55004706872509079</v>
      </c>
      <c r="T1501">
        <v>0.52890358573221885</v>
      </c>
      <c r="U1501">
        <v>0.51183924363603539</v>
      </c>
      <c r="V1501">
        <v>0.4916119299017313</v>
      </c>
    </row>
    <row r="1502" spans="1:22" x14ac:dyDescent="0.25">
      <c r="A1502" t="str">
        <f t="shared" si="26"/>
        <v>LitvániaEgyéb pénzügy</v>
      </c>
      <c r="B1502" t="s">
        <v>95</v>
      </c>
      <c r="C1502">
        <v>43</v>
      </c>
      <c r="D1502" s="267" t="s">
        <v>185</v>
      </c>
      <c r="E1502" s="3" t="s">
        <v>135</v>
      </c>
      <c r="F1502" s="3" t="s">
        <v>135</v>
      </c>
      <c r="G1502" s="3" t="s">
        <v>136</v>
      </c>
      <c r="H1502">
        <v>11.08328345694437</v>
      </c>
      <c r="I1502">
        <v>105.35678828783534</v>
      </c>
      <c r="J1502">
        <v>9.5059184128168024</v>
      </c>
      <c r="K1502">
        <v>6.5576434518614999</v>
      </c>
      <c r="L1502">
        <v>49.518651763708093</v>
      </c>
      <c r="M1502">
        <v>7.5512876122673873</v>
      </c>
      <c r="N1502">
        <v>0.59166974095142588</v>
      </c>
      <c r="O1502">
        <v>0.47000912393440519</v>
      </c>
      <c r="P1502">
        <v>0.79437749035232708</v>
      </c>
      <c r="Q1502">
        <v>0.22128921349273586</v>
      </c>
      <c r="R1502">
        <v>0.25798799861016436</v>
      </c>
      <c r="S1502">
        <v>0.77871078650726411</v>
      </c>
      <c r="T1502">
        <v>0.74201200138983558</v>
      </c>
      <c r="U1502">
        <v>0.7714299794457774</v>
      </c>
      <c r="V1502">
        <v>0.72864131844207736</v>
      </c>
    </row>
    <row r="1503" spans="1:22" x14ac:dyDescent="0.25">
      <c r="A1503" t="str">
        <f t="shared" si="26"/>
        <v>LitvániaIngatlanügyletek</v>
      </c>
      <c r="B1503" t="s">
        <v>95</v>
      </c>
      <c r="C1503">
        <v>44</v>
      </c>
      <c r="D1503" s="267" t="s">
        <v>143</v>
      </c>
      <c r="E1503" s="3" t="s">
        <v>135</v>
      </c>
      <c r="F1503" s="3" t="s">
        <v>135</v>
      </c>
      <c r="G1503" s="3" t="s">
        <v>136</v>
      </c>
      <c r="H1503">
        <v>891.00363341093259</v>
      </c>
      <c r="I1503">
        <v>3886.8709273966215</v>
      </c>
      <c r="J1503">
        <v>4.3623513773080083</v>
      </c>
      <c r="K1503">
        <v>709.60858952966464</v>
      </c>
      <c r="L1503">
        <v>2852.780363065508</v>
      </c>
      <c r="M1503">
        <v>4.0202167859275182</v>
      </c>
      <c r="N1503">
        <v>0.79641492236473499</v>
      </c>
      <c r="O1503">
        <v>0.73395294476018669</v>
      </c>
      <c r="P1503">
        <v>0.92157106069900774</v>
      </c>
      <c r="Q1503">
        <v>0.35339264702429357</v>
      </c>
      <c r="R1503">
        <v>0.31829540419308083</v>
      </c>
      <c r="S1503">
        <v>0.64660735297570648</v>
      </c>
      <c r="T1503">
        <v>0.68170459580691922</v>
      </c>
      <c r="U1503">
        <v>0.61197268924531334</v>
      </c>
      <c r="V1503">
        <v>0.62050147448444659</v>
      </c>
    </row>
    <row r="1504" spans="1:22" x14ac:dyDescent="0.25">
      <c r="A1504" t="str">
        <f t="shared" si="26"/>
        <v>LitvániaJogi tev.</v>
      </c>
      <c r="B1504" t="s">
        <v>95</v>
      </c>
      <c r="C1504">
        <v>45</v>
      </c>
      <c r="D1504" s="267" t="s">
        <v>186</v>
      </c>
      <c r="E1504" s="3" t="s">
        <v>1</v>
      </c>
      <c r="F1504" s="3" t="s">
        <v>1</v>
      </c>
      <c r="G1504" s="3" t="s">
        <v>136</v>
      </c>
      <c r="H1504">
        <v>165.87980952027084</v>
      </c>
      <c r="I1504">
        <v>1180.9836719761786</v>
      </c>
      <c r="J1504">
        <v>7.119514275978597</v>
      </c>
      <c r="K1504">
        <v>99.934768996193782</v>
      </c>
      <c r="L1504">
        <v>776.54875069559898</v>
      </c>
      <c r="M1504">
        <v>7.7705563188440996</v>
      </c>
      <c r="N1504">
        <v>0.60245288010161091</v>
      </c>
      <c r="O1504">
        <v>0.65754401955123953</v>
      </c>
      <c r="P1504">
        <v>1.0914447274952637</v>
      </c>
      <c r="Q1504">
        <v>0.79014172470363719</v>
      </c>
      <c r="R1504">
        <v>0.73007633444205289</v>
      </c>
      <c r="S1504">
        <v>0.20985827529636272</v>
      </c>
      <c r="T1504">
        <v>0.26992366555794722</v>
      </c>
      <c r="U1504">
        <v>0.11942192983851116</v>
      </c>
      <c r="V1504">
        <v>0.12298817928367978</v>
      </c>
    </row>
    <row r="1505" spans="1:22" x14ac:dyDescent="0.25">
      <c r="A1505" t="str">
        <f t="shared" si="26"/>
        <v>LitvániaMérnöki tev.</v>
      </c>
      <c r="B1505" t="s">
        <v>95</v>
      </c>
      <c r="C1505">
        <v>46</v>
      </c>
      <c r="D1505" s="267" t="s">
        <v>187</v>
      </c>
      <c r="E1505" s="3" t="s">
        <v>1</v>
      </c>
      <c r="F1505" s="3" t="s">
        <v>1</v>
      </c>
      <c r="G1505" s="3" t="s">
        <v>136</v>
      </c>
      <c r="H1505">
        <v>111.57172182892552</v>
      </c>
      <c r="I1505">
        <v>513.71130761447228</v>
      </c>
      <c r="J1505">
        <v>4.604314598659264</v>
      </c>
      <c r="K1505">
        <v>66.777119386640251</v>
      </c>
      <c r="L1505">
        <v>338.76455608192282</v>
      </c>
      <c r="M1505">
        <v>5.073063336567011</v>
      </c>
      <c r="N1505">
        <v>0.59851294120055387</v>
      </c>
      <c r="O1505">
        <v>0.65944539483673836</v>
      </c>
      <c r="P1505">
        <v>1.1018064095890063</v>
      </c>
      <c r="Q1505">
        <v>0.63282844008803418</v>
      </c>
      <c r="R1505">
        <v>0.61620124749217131</v>
      </c>
      <c r="S1505">
        <v>0.36717155991196593</v>
      </c>
      <c r="T1505">
        <v>0.38379875250782863</v>
      </c>
      <c r="U1505">
        <v>0.19040970504620469</v>
      </c>
      <c r="V1505">
        <v>0.16840254437520649</v>
      </c>
    </row>
    <row r="1506" spans="1:22" x14ac:dyDescent="0.25">
      <c r="A1506" t="str">
        <f t="shared" si="26"/>
        <v>LitvániaK+F</v>
      </c>
      <c r="B1506" t="s">
        <v>95</v>
      </c>
      <c r="C1506">
        <v>47</v>
      </c>
      <c r="D1506" s="267" t="s">
        <v>188</v>
      </c>
      <c r="E1506" s="3" t="s">
        <v>2289</v>
      </c>
      <c r="F1506" s="3" t="s">
        <v>2289</v>
      </c>
      <c r="G1506" s="3" t="s">
        <v>136</v>
      </c>
      <c r="H1506">
        <v>17.917975292477863</v>
      </c>
      <c r="I1506">
        <v>93.628031764205488</v>
      </c>
      <c r="J1506">
        <v>5.2253689513408039</v>
      </c>
      <c r="K1506">
        <v>12.09929491384276</v>
      </c>
      <c r="L1506">
        <v>68.083320216492041</v>
      </c>
      <c r="M1506">
        <v>5.6270485760784421</v>
      </c>
      <c r="N1506">
        <v>0.67526016284452406</v>
      </c>
      <c r="O1506">
        <v>0.72716812405022346</v>
      </c>
      <c r="P1506">
        <v>1.0768710551308667</v>
      </c>
      <c r="Q1506">
        <v>3.9307988957427972E-2</v>
      </c>
      <c r="R1506">
        <v>5.8264477988409218E-2</v>
      </c>
      <c r="S1506">
        <v>0.96069201104257196</v>
      </c>
      <c r="T1506">
        <v>0.94173552201159083</v>
      </c>
      <c r="U1506">
        <v>2.9608237044203258E-2</v>
      </c>
      <c r="V1506">
        <v>5.0140956339069245E-2</v>
      </c>
    </row>
    <row r="1507" spans="1:22" x14ac:dyDescent="0.25">
      <c r="A1507" t="str">
        <f t="shared" si="26"/>
        <v>LitvániaMarketing</v>
      </c>
      <c r="B1507" t="s">
        <v>95</v>
      </c>
      <c r="C1507">
        <v>48</v>
      </c>
      <c r="D1507" s="267" t="s">
        <v>13</v>
      </c>
      <c r="E1507" s="3" t="s">
        <v>1</v>
      </c>
      <c r="F1507" s="3" t="s">
        <v>1</v>
      </c>
      <c r="G1507" s="3" t="s">
        <v>136</v>
      </c>
      <c r="H1507">
        <v>126.71887269599722</v>
      </c>
      <c r="I1507">
        <v>544.23017996067279</v>
      </c>
      <c r="J1507">
        <v>4.2947839448216927</v>
      </c>
      <c r="K1507">
        <v>75.82851413294982</v>
      </c>
      <c r="L1507">
        <v>320.95559571091684</v>
      </c>
      <c r="M1507">
        <v>4.2326504663956186</v>
      </c>
      <c r="N1507">
        <v>0.59839953212703323</v>
      </c>
      <c r="O1507">
        <v>0.58974236918303535</v>
      </c>
      <c r="P1507">
        <v>0.98553280462431903</v>
      </c>
      <c r="Q1507">
        <v>0.87757598118102631</v>
      </c>
      <c r="R1507">
        <v>0.7795372227959747</v>
      </c>
      <c r="S1507">
        <v>0.12242401881897354</v>
      </c>
      <c r="T1507">
        <v>0.22046277720402543</v>
      </c>
      <c r="U1507">
        <v>1.7474133346906597E-2</v>
      </c>
      <c r="V1507">
        <v>2.0658101027739954E-2</v>
      </c>
    </row>
    <row r="1508" spans="1:22" x14ac:dyDescent="0.25">
      <c r="A1508" t="str">
        <f t="shared" si="26"/>
        <v>LitvániaEgyéb tudományos</v>
      </c>
      <c r="B1508" t="s">
        <v>95</v>
      </c>
      <c r="C1508">
        <v>49</v>
      </c>
      <c r="D1508" s="267" t="s">
        <v>189</v>
      </c>
      <c r="E1508" s="3" t="s">
        <v>2289</v>
      </c>
      <c r="F1508" s="3" t="s">
        <v>2289</v>
      </c>
      <c r="G1508" s="3" t="s">
        <v>136</v>
      </c>
      <c r="H1508">
        <v>22.813092073685599</v>
      </c>
      <c r="I1508">
        <v>175.37993956103912</v>
      </c>
      <c r="J1508">
        <v>7.687688235972888</v>
      </c>
      <c r="K1508">
        <v>13.115291771748254</v>
      </c>
      <c r="L1508">
        <v>116.41998582267347</v>
      </c>
      <c r="M1508">
        <v>8.8766599972601909</v>
      </c>
      <c r="N1508">
        <v>0.57490197862640702</v>
      </c>
      <c r="O1508">
        <v>0.66381586237321477</v>
      </c>
      <c r="P1508">
        <v>1.1546592063559193</v>
      </c>
      <c r="Q1508">
        <v>0.57089346922062001</v>
      </c>
      <c r="R1508">
        <v>0.5208281110508185</v>
      </c>
      <c r="S1508">
        <v>0.42910653077937988</v>
      </c>
      <c r="T1508">
        <v>0.4791718889491815</v>
      </c>
      <c r="U1508">
        <v>0.29293103076180527</v>
      </c>
      <c r="V1508">
        <v>0.24608497135250229</v>
      </c>
    </row>
    <row r="1509" spans="1:22" x14ac:dyDescent="0.25">
      <c r="A1509" t="str">
        <f t="shared" si="26"/>
        <v>LitvániaAminisztratív</v>
      </c>
      <c r="B1509" t="s">
        <v>95</v>
      </c>
      <c r="C1509">
        <v>50</v>
      </c>
      <c r="D1509" s="267" t="s">
        <v>190</v>
      </c>
      <c r="E1509" s="3" t="s">
        <v>2289</v>
      </c>
      <c r="F1509" s="3" t="s">
        <v>2289</v>
      </c>
      <c r="G1509" s="3" t="s">
        <v>136</v>
      </c>
      <c r="H1509">
        <v>218.43305019414237</v>
      </c>
      <c r="I1509">
        <v>1627.0287390477488</v>
      </c>
      <c r="J1509">
        <v>7.4486380957536076</v>
      </c>
      <c r="K1509">
        <v>129.85980469710373</v>
      </c>
      <c r="L1509">
        <v>1013.9556573896421</v>
      </c>
      <c r="M1509">
        <v>7.8080793341302197</v>
      </c>
      <c r="N1509">
        <v>0.59450620948471344</v>
      </c>
      <c r="O1509">
        <v>0.62319468184875448</v>
      </c>
      <c r="P1509">
        <v>1.0482559675682894</v>
      </c>
      <c r="Q1509">
        <v>0.58196927806074028</v>
      </c>
      <c r="R1509">
        <v>0.55619033772576276</v>
      </c>
      <c r="S1509">
        <v>0.41803072193925983</v>
      </c>
      <c r="T1509">
        <v>0.44380966227423724</v>
      </c>
      <c r="U1509">
        <v>0.38472992953693336</v>
      </c>
      <c r="V1509">
        <v>0.38287072045752535</v>
      </c>
    </row>
    <row r="1510" spans="1:22" x14ac:dyDescent="0.25">
      <c r="A1510" t="str">
        <f t="shared" si="26"/>
        <v>LitvániaKözigazgatás és védelem</v>
      </c>
      <c r="B1510" t="s">
        <v>95</v>
      </c>
      <c r="C1510">
        <v>51</v>
      </c>
      <c r="D1510" s="267" t="s">
        <v>201</v>
      </c>
      <c r="E1510" s="3" t="s">
        <v>135</v>
      </c>
      <c r="F1510" s="3" t="s">
        <v>135</v>
      </c>
      <c r="G1510" s="3" t="s">
        <v>136</v>
      </c>
      <c r="H1510">
        <v>1280.2115972047511</v>
      </c>
      <c r="I1510">
        <v>3698.9172603316456</v>
      </c>
      <c r="J1510">
        <v>2.8893014782930901</v>
      </c>
      <c r="K1510">
        <v>841.68631938543547</v>
      </c>
      <c r="L1510">
        <v>2602.1841718040496</v>
      </c>
      <c r="M1510">
        <v>3.091631777624777</v>
      </c>
      <c r="N1510">
        <v>0.65745875230563156</v>
      </c>
      <c r="O1510">
        <v>0.70349888593364673</v>
      </c>
      <c r="P1510">
        <v>1.0700274100337972</v>
      </c>
      <c r="Q1510">
        <v>1.6100691960903458E-2</v>
      </c>
      <c r="R1510">
        <v>1.9375264063205767E-2</v>
      </c>
      <c r="S1510">
        <v>0.98389930803909653</v>
      </c>
      <c r="T1510">
        <v>0.98062473593679422</v>
      </c>
      <c r="U1510">
        <v>0.95146485777008727</v>
      </c>
      <c r="V1510">
        <v>0.95860273435538623</v>
      </c>
    </row>
    <row r="1511" spans="1:22" x14ac:dyDescent="0.25">
      <c r="A1511" t="str">
        <f t="shared" si="26"/>
        <v>LitvániaOktatás</v>
      </c>
      <c r="B1511" t="s">
        <v>95</v>
      </c>
      <c r="C1511">
        <v>52</v>
      </c>
      <c r="D1511" s="267" t="s">
        <v>144</v>
      </c>
      <c r="E1511" s="3" t="s">
        <v>135</v>
      </c>
      <c r="F1511" s="3" t="s">
        <v>135</v>
      </c>
      <c r="G1511" s="3" t="s">
        <v>136</v>
      </c>
      <c r="H1511">
        <v>719.9516210804336</v>
      </c>
      <c r="I1511">
        <v>2485.3116271571175</v>
      </c>
      <c r="J1511">
        <v>3.4520536580324701</v>
      </c>
      <c r="K1511">
        <v>616.41606089383663</v>
      </c>
      <c r="L1511">
        <v>1994.9699893268657</v>
      </c>
      <c r="M1511">
        <v>3.2364017031516852</v>
      </c>
      <c r="N1511">
        <v>0.85619094789838679</v>
      </c>
      <c r="O1511">
        <v>0.80270416294187596</v>
      </c>
      <c r="P1511">
        <v>0.93752937345600307</v>
      </c>
      <c r="Q1511">
        <v>3.7571012513803168E-2</v>
      </c>
      <c r="R1511">
        <v>4.0100697992363425E-2</v>
      </c>
      <c r="S1511">
        <v>0.96242898748619687</v>
      </c>
      <c r="T1511">
        <v>0.95989930200763662</v>
      </c>
      <c r="U1511">
        <v>0.91809279952641942</v>
      </c>
      <c r="V1511">
        <v>0.90775521024503547</v>
      </c>
    </row>
    <row r="1512" spans="1:22" x14ac:dyDescent="0.25">
      <c r="A1512" t="str">
        <f t="shared" si="26"/>
        <v>LitvániaEgészségügy</v>
      </c>
      <c r="B1512" t="s">
        <v>95</v>
      </c>
      <c r="C1512">
        <v>53</v>
      </c>
      <c r="D1512" s="267" t="s">
        <v>191</v>
      </c>
      <c r="E1512" s="3" t="s">
        <v>135</v>
      </c>
      <c r="F1512" s="3" t="s">
        <v>135</v>
      </c>
      <c r="G1512" s="3" t="s">
        <v>136</v>
      </c>
      <c r="H1512">
        <v>631.37773689932726</v>
      </c>
      <c r="I1512">
        <v>2231.7451018023348</v>
      </c>
      <c r="J1512">
        <v>3.5347225145478722</v>
      </c>
      <c r="K1512">
        <v>340.258994669809</v>
      </c>
      <c r="L1512">
        <v>1519.1244809402451</v>
      </c>
      <c r="M1512">
        <v>4.4646122651788236</v>
      </c>
      <c r="N1512">
        <v>0.53891509754653111</v>
      </c>
      <c r="O1512">
        <v>0.68068906243522864</v>
      </c>
      <c r="P1512">
        <v>1.2630729135890584</v>
      </c>
      <c r="Q1512">
        <v>4.1452726913121823E-2</v>
      </c>
      <c r="R1512">
        <v>4.8364551463165026E-2</v>
      </c>
      <c r="S1512">
        <v>0.95854727308687815</v>
      </c>
      <c r="T1512">
        <v>0.95163544853683479</v>
      </c>
      <c r="U1512">
        <v>0.94202200588359875</v>
      </c>
      <c r="V1512">
        <v>0.93644486015334361</v>
      </c>
    </row>
    <row r="1513" spans="1:22" x14ac:dyDescent="0.25">
      <c r="A1513" t="str">
        <f t="shared" si="26"/>
        <v>LitvániaEgyéb szolgáltatás</v>
      </c>
      <c r="B1513" t="s">
        <v>95</v>
      </c>
      <c r="C1513">
        <v>54</v>
      </c>
      <c r="D1513" s="267" t="s">
        <v>192</v>
      </c>
      <c r="E1513" s="3" t="s">
        <v>135</v>
      </c>
      <c r="F1513" s="3" t="s">
        <v>2289</v>
      </c>
      <c r="G1513" s="3" t="s">
        <v>0</v>
      </c>
      <c r="H1513">
        <v>418.85576233486847</v>
      </c>
      <c r="I1513">
        <v>1673.1938040926834</v>
      </c>
      <c r="J1513">
        <v>3.9946777734789567</v>
      </c>
      <c r="K1513">
        <v>233.85867587122905</v>
      </c>
      <c r="L1513">
        <v>842.0573155595788</v>
      </c>
      <c r="M1513">
        <v>3.6007101828595216</v>
      </c>
      <c r="N1513">
        <v>0.5583274647282106</v>
      </c>
      <c r="O1513">
        <v>0.50326346744763262</v>
      </c>
      <c r="P1513">
        <v>0.90137687869719485</v>
      </c>
      <c r="Q1513">
        <v>0.19997664142037327</v>
      </c>
      <c r="R1513">
        <v>0.25271326015716694</v>
      </c>
      <c r="S1513">
        <v>0.80002335857962681</v>
      </c>
      <c r="T1513">
        <v>0.74728673984283323</v>
      </c>
      <c r="U1513">
        <v>0.67474788713599942</v>
      </c>
      <c r="V1513">
        <v>0.51711994668502137</v>
      </c>
    </row>
    <row r="1514" spans="1:22" x14ac:dyDescent="0.25">
      <c r="A1514" t="str">
        <f t="shared" si="26"/>
        <v>LitvániaHáztartási</v>
      </c>
      <c r="B1514" t="s">
        <v>95</v>
      </c>
      <c r="C1514">
        <v>55</v>
      </c>
      <c r="D1514" s="267" t="s">
        <v>193</v>
      </c>
      <c r="E1514" s="3" t="s">
        <v>135</v>
      </c>
      <c r="F1514" s="3" t="s">
        <v>135</v>
      </c>
      <c r="G1514" s="3" t="s">
        <v>136</v>
      </c>
      <c r="H1514">
        <v>10.420790934082275</v>
      </c>
      <c r="I1514">
        <v>39.52513300912311</v>
      </c>
      <c r="J1514">
        <v>3.7929110428510828</v>
      </c>
      <c r="K1514">
        <v>9.4207909340822749</v>
      </c>
      <c r="L1514">
        <v>38.52513300912311</v>
      </c>
      <c r="M1514">
        <v>4.089373522741913</v>
      </c>
      <c r="N1514">
        <v>0.90403799420546893</v>
      </c>
      <c r="O1514">
        <v>0.97469964238275475</v>
      </c>
      <c r="P1514">
        <v>1.0781622549386192</v>
      </c>
      <c r="Q1514">
        <v>9.6069844810399138E-2</v>
      </c>
      <c r="R1514">
        <v>2.5447630415205993E-2</v>
      </c>
      <c r="S1514">
        <v>0.90393015518960074</v>
      </c>
      <c r="T1514">
        <v>0.97455236958479408</v>
      </c>
      <c r="U1514">
        <v>0.90392942239708884</v>
      </c>
      <c r="V1514">
        <v>0.97453536598025126</v>
      </c>
    </row>
    <row r="1515" spans="1:22" x14ac:dyDescent="0.25">
      <c r="A1515" t="str">
        <f t="shared" si="26"/>
        <v>LitvániaTerületen kívüli</v>
      </c>
      <c r="B1515" t="s">
        <v>95</v>
      </c>
      <c r="C1515">
        <v>56</v>
      </c>
      <c r="D1515" s="267" t="s">
        <v>194</v>
      </c>
      <c r="E1515" s="3">
        <v>0</v>
      </c>
      <c r="F1515" s="3">
        <v>0</v>
      </c>
      <c r="G1515" s="3" t="s">
        <v>136</v>
      </c>
      <c r="H1515">
        <v>2</v>
      </c>
      <c r="I1515">
        <v>2</v>
      </c>
      <c r="J1515">
        <v>1</v>
      </c>
      <c r="K1515">
        <v>1</v>
      </c>
      <c r="L1515">
        <v>1</v>
      </c>
      <c r="M1515">
        <v>1</v>
      </c>
      <c r="N1515">
        <v>0.5</v>
      </c>
      <c r="O1515">
        <v>0.5</v>
      </c>
      <c r="P1515">
        <v>1</v>
      </c>
      <c r="Q1515">
        <v>1</v>
      </c>
      <c r="R1515">
        <v>1</v>
      </c>
      <c r="S1515">
        <v>0</v>
      </c>
      <c r="T1515">
        <v>0</v>
      </c>
      <c r="U1515">
        <v>0</v>
      </c>
      <c r="V1515">
        <v>0</v>
      </c>
    </row>
    <row r="1516" spans="1:22" x14ac:dyDescent="0.25">
      <c r="A1516" t="str">
        <f>CONCATENATE(B1516,D1516)</f>
        <v>LuxemburgNövényterm.</v>
      </c>
      <c r="B1516" t="s">
        <v>96</v>
      </c>
      <c r="C1516">
        <v>1</v>
      </c>
      <c r="D1516" s="267" t="s">
        <v>147</v>
      </c>
      <c r="E1516" s="3" t="s">
        <v>2289</v>
      </c>
      <c r="F1516" s="3" t="s">
        <v>2289</v>
      </c>
      <c r="G1516" s="3" t="s">
        <v>136</v>
      </c>
      <c r="H1516">
        <v>237.17904448238812</v>
      </c>
      <c r="I1516">
        <v>587.46429675774777</v>
      </c>
      <c r="J1516">
        <v>2.4768811175532428</v>
      </c>
      <c r="K1516">
        <v>115.44856988035934</v>
      </c>
      <c r="L1516">
        <v>153.97477270582746</v>
      </c>
      <c r="M1516">
        <v>1.3337087922820807</v>
      </c>
      <c r="N1516">
        <v>0.48675704100381451</v>
      </c>
      <c r="O1516">
        <v>0.26210064774255026</v>
      </c>
      <c r="P1516">
        <v>0.53846298186469643</v>
      </c>
      <c r="Q1516">
        <v>0.47790636050847896</v>
      </c>
      <c r="R1516">
        <v>0.45926702604682329</v>
      </c>
      <c r="S1516">
        <v>0.5220936394915211</v>
      </c>
      <c r="T1516">
        <v>0.54073297395317665</v>
      </c>
      <c r="U1516">
        <v>0.43497473405158782</v>
      </c>
      <c r="V1516">
        <v>0.27950305777739037</v>
      </c>
    </row>
    <row r="1517" spans="1:22" x14ac:dyDescent="0.25">
      <c r="A1517" t="str">
        <f t="shared" ref="A1517:A1571" si="27">CONCATENATE(B1517,D1517)</f>
        <v>LuxemburgErdőgazd.</v>
      </c>
      <c r="B1517" t="s">
        <v>96</v>
      </c>
      <c r="C1517">
        <v>2</v>
      </c>
      <c r="D1517" s="267" t="s">
        <v>148</v>
      </c>
      <c r="E1517" s="3" t="s">
        <v>2289</v>
      </c>
      <c r="F1517" s="3" t="s">
        <v>2289</v>
      </c>
      <c r="G1517" s="3" t="s">
        <v>136</v>
      </c>
      <c r="H1517">
        <v>21.427390756858657</v>
      </c>
      <c r="I1517">
        <v>30.05505918513186</v>
      </c>
      <c r="J1517">
        <v>1.4026467116866101</v>
      </c>
      <c r="K1517">
        <v>17.363550799160191</v>
      </c>
      <c r="L1517">
        <v>16.770059581655278</v>
      </c>
      <c r="M1517">
        <v>0.96581970909235815</v>
      </c>
      <c r="N1517">
        <v>0.8103436856212799</v>
      </c>
      <c r="O1517">
        <v>0.55797792572477689</v>
      </c>
      <c r="P1517">
        <v>0.68856947444093741</v>
      </c>
      <c r="Q1517">
        <v>0.57547943394361556</v>
      </c>
      <c r="R1517">
        <v>0.59883626897539144</v>
      </c>
      <c r="S1517">
        <v>0.4245205660563845</v>
      </c>
      <c r="T1517">
        <v>0.40116373102460873</v>
      </c>
      <c r="U1517">
        <v>2.8780686834492114E-2</v>
      </c>
      <c r="V1517">
        <v>1.0615581918345759E-2</v>
      </c>
    </row>
    <row r="1518" spans="1:22" x14ac:dyDescent="0.25">
      <c r="A1518" t="str">
        <f t="shared" si="27"/>
        <v>LuxemburgHalászat</v>
      </c>
      <c r="B1518" t="s">
        <v>96</v>
      </c>
      <c r="C1518">
        <v>3</v>
      </c>
      <c r="D1518" s="267" t="s">
        <v>149</v>
      </c>
      <c r="E1518" s="3" t="s">
        <v>135</v>
      </c>
      <c r="F1518" s="3" t="s">
        <v>135</v>
      </c>
      <c r="G1518" s="3" t="s">
        <v>136</v>
      </c>
      <c r="H1518">
        <v>2</v>
      </c>
      <c r="I1518">
        <v>2</v>
      </c>
      <c r="J1518">
        <v>1</v>
      </c>
      <c r="K1518">
        <v>1</v>
      </c>
      <c r="L1518">
        <v>1</v>
      </c>
      <c r="M1518">
        <v>1</v>
      </c>
      <c r="N1518">
        <v>0.5</v>
      </c>
      <c r="O1518">
        <v>0.5</v>
      </c>
      <c r="P1518">
        <v>1</v>
      </c>
      <c r="Q1518">
        <v>0.38403823524508435</v>
      </c>
      <c r="R1518">
        <v>0.12344968857015637</v>
      </c>
      <c r="S1518">
        <v>0.61596176475491571</v>
      </c>
      <c r="T1518">
        <v>0.87655031142984363</v>
      </c>
      <c r="U1518">
        <v>0.6158823496284378</v>
      </c>
      <c r="V1518">
        <v>0.87548650100468395</v>
      </c>
    </row>
    <row r="1519" spans="1:22" x14ac:dyDescent="0.25">
      <c r="A1519" t="str">
        <f t="shared" si="27"/>
        <v>LuxemburgBányászat</v>
      </c>
      <c r="B1519" t="s">
        <v>96</v>
      </c>
      <c r="C1519">
        <v>4</v>
      </c>
      <c r="D1519" s="267" t="s">
        <v>150</v>
      </c>
      <c r="E1519" s="3" t="s">
        <v>1</v>
      </c>
      <c r="F1519" s="3" t="s">
        <v>1</v>
      </c>
      <c r="G1519" s="3" t="s">
        <v>136</v>
      </c>
      <c r="H1519">
        <v>54.030269850259828</v>
      </c>
      <c r="I1519">
        <v>90.562378947479061</v>
      </c>
      <c r="J1519">
        <v>1.6761415258236685</v>
      </c>
      <c r="K1519">
        <v>25.76811421339962</v>
      </c>
      <c r="L1519">
        <v>39.415132175560402</v>
      </c>
      <c r="M1519">
        <v>1.5296087190992125</v>
      </c>
      <c r="N1519">
        <v>0.47691996143668536</v>
      </c>
      <c r="O1519">
        <v>0.43522633386672516</v>
      </c>
      <c r="P1519">
        <v>0.91257730658963965</v>
      </c>
      <c r="Q1519">
        <v>0.86398344758808876</v>
      </c>
      <c r="R1519">
        <v>0.94974283930233405</v>
      </c>
      <c r="S1519">
        <v>0.13601655241191118</v>
      </c>
      <c r="T1519">
        <v>5.025716069766601E-2</v>
      </c>
      <c r="U1519">
        <v>7.8611406754902011E-3</v>
      </c>
      <c r="V1519">
        <v>1.0873111989801744E-2</v>
      </c>
    </row>
    <row r="1520" spans="1:22" x14ac:dyDescent="0.25">
      <c r="A1520" t="str">
        <f t="shared" si="27"/>
        <v>LuxemburgÉlelmiszergy.</v>
      </c>
      <c r="B1520" t="s">
        <v>96</v>
      </c>
      <c r="C1520">
        <v>5</v>
      </c>
      <c r="D1520" s="267" t="s">
        <v>151</v>
      </c>
      <c r="E1520" s="3" t="s">
        <v>135</v>
      </c>
      <c r="F1520" s="3" t="s">
        <v>135</v>
      </c>
      <c r="G1520" s="3" t="s">
        <v>136</v>
      </c>
      <c r="H1520">
        <v>536.97769502800941</v>
      </c>
      <c r="I1520">
        <v>1092.0444439675516</v>
      </c>
      <c r="J1520">
        <v>2.0336867882577305</v>
      </c>
      <c r="K1520">
        <v>179.91404273930254</v>
      </c>
      <c r="L1520">
        <v>375.58458184798565</v>
      </c>
      <c r="M1520">
        <v>2.0875779129270744</v>
      </c>
      <c r="N1520">
        <v>0.33504937803779355</v>
      </c>
      <c r="O1520">
        <v>0.34392792703878777</v>
      </c>
      <c r="P1520">
        <v>1.0264992254365346</v>
      </c>
      <c r="Q1520">
        <v>0.12035202608169054</v>
      </c>
      <c r="R1520">
        <v>0.16998636729773628</v>
      </c>
      <c r="S1520">
        <v>0.87964797391830962</v>
      </c>
      <c r="T1520">
        <v>0.83001363270226369</v>
      </c>
      <c r="U1520">
        <v>0.79107244853017122</v>
      </c>
      <c r="V1520">
        <v>0.68279293133059238</v>
      </c>
    </row>
    <row r="1521" spans="1:22" x14ac:dyDescent="0.25">
      <c r="A1521" t="str">
        <f t="shared" si="27"/>
        <v>LuxemburgTextilgy.</v>
      </c>
      <c r="B1521" t="s">
        <v>96</v>
      </c>
      <c r="C1521">
        <v>6</v>
      </c>
      <c r="D1521" s="267" t="s">
        <v>152</v>
      </c>
      <c r="E1521" s="3" t="s">
        <v>2289</v>
      </c>
      <c r="F1521" s="3" t="s">
        <v>2289</v>
      </c>
      <c r="G1521" s="3" t="s">
        <v>136</v>
      </c>
      <c r="H1521">
        <v>429.28665131756821</v>
      </c>
      <c r="I1521">
        <v>756.67246494645758</v>
      </c>
      <c r="J1521">
        <v>1.7626275185218911</v>
      </c>
      <c r="K1521">
        <v>146.75745152800243</v>
      </c>
      <c r="L1521">
        <v>160.4417352826429</v>
      </c>
      <c r="M1521">
        <v>1.0932442176677442</v>
      </c>
      <c r="N1521">
        <v>0.34186353355636356</v>
      </c>
      <c r="O1521">
        <v>0.2120359108005811</v>
      </c>
      <c r="P1521">
        <v>0.62023553256703934</v>
      </c>
      <c r="Q1521">
        <v>0.13171651950265323</v>
      </c>
      <c r="R1521">
        <v>0.19929121758412668</v>
      </c>
      <c r="S1521">
        <v>0.86828348049734683</v>
      </c>
      <c r="T1521">
        <v>0.80070878241587329</v>
      </c>
      <c r="U1521">
        <v>0.54315150268796297</v>
      </c>
      <c r="V1521">
        <v>0.5936910414231269</v>
      </c>
    </row>
    <row r="1522" spans="1:22" x14ac:dyDescent="0.25">
      <c r="A1522" t="str">
        <f t="shared" si="27"/>
        <v>LuxemburgFafeldolg.</v>
      </c>
      <c r="B1522" t="s">
        <v>96</v>
      </c>
      <c r="C1522">
        <v>7</v>
      </c>
      <c r="D1522" s="267" t="s">
        <v>153</v>
      </c>
      <c r="E1522" s="3" t="s">
        <v>2289</v>
      </c>
      <c r="F1522" s="3" t="s">
        <v>2289</v>
      </c>
      <c r="G1522" s="3" t="s">
        <v>136</v>
      </c>
      <c r="H1522">
        <v>125.97828152441571</v>
      </c>
      <c r="I1522">
        <v>253.54818419475021</v>
      </c>
      <c r="J1522">
        <v>2.0126340915803835</v>
      </c>
      <c r="K1522">
        <v>34.726600388165942</v>
      </c>
      <c r="L1522">
        <v>65.698289862862822</v>
      </c>
      <c r="M1522">
        <v>1.8918721996539387</v>
      </c>
      <c r="N1522">
        <v>0.27565545400328084</v>
      </c>
      <c r="O1522">
        <v>0.25911559994608363</v>
      </c>
      <c r="P1522">
        <v>0.93999808885696723</v>
      </c>
      <c r="Q1522">
        <v>0.48941384368880764</v>
      </c>
      <c r="R1522">
        <v>0.53017554503754061</v>
      </c>
      <c r="S1522">
        <v>0.51058615631119242</v>
      </c>
      <c r="T1522">
        <v>0.46982445496245934</v>
      </c>
      <c r="U1522">
        <v>3.1379556713136345E-2</v>
      </c>
      <c r="V1522">
        <v>2.8655794010086048E-2</v>
      </c>
    </row>
    <row r="1523" spans="1:22" x14ac:dyDescent="0.25">
      <c r="A1523" t="str">
        <f t="shared" si="27"/>
        <v>LuxemburgPapírgy.</v>
      </c>
      <c r="B1523" t="s">
        <v>96</v>
      </c>
      <c r="C1523">
        <v>8</v>
      </c>
      <c r="D1523" s="267" t="s">
        <v>154</v>
      </c>
      <c r="E1523" s="3" t="s">
        <v>2289</v>
      </c>
      <c r="F1523" s="3" t="s">
        <v>2289</v>
      </c>
      <c r="G1523" s="3" t="s">
        <v>136</v>
      </c>
      <c r="H1523">
        <v>141.13770297680824</v>
      </c>
      <c r="I1523">
        <v>119.67212172966036</v>
      </c>
      <c r="J1523">
        <v>0.84791036842455125</v>
      </c>
      <c r="K1523">
        <v>45.168394853365619</v>
      </c>
      <c r="L1523">
        <v>45.947117718578781</v>
      </c>
      <c r="M1523">
        <v>1.0172404369856667</v>
      </c>
      <c r="N1523">
        <v>0.32003067855502576</v>
      </c>
      <c r="O1523">
        <v>0.38394169882249973</v>
      </c>
      <c r="P1523">
        <v>1.1997027927323698</v>
      </c>
      <c r="Q1523">
        <v>0.53431275547175217</v>
      </c>
      <c r="R1523">
        <v>0.56455405867319508</v>
      </c>
      <c r="S1523">
        <v>0.46568724452824783</v>
      </c>
      <c r="T1523">
        <v>0.43544594132680486</v>
      </c>
      <c r="U1523">
        <v>9.687697533186497E-2</v>
      </c>
      <c r="V1523">
        <v>0.1394461213260087</v>
      </c>
    </row>
    <row r="1524" spans="1:22" x14ac:dyDescent="0.25">
      <c r="A1524" t="str">
        <f t="shared" si="27"/>
        <v>LuxemburgNyomdai tev.</v>
      </c>
      <c r="B1524" t="s">
        <v>96</v>
      </c>
      <c r="C1524">
        <v>9</v>
      </c>
      <c r="D1524" s="267" t="s">
        <v>155</v>
      </c>
      <c r="E1524" s="3" t="s">
        <v>2289</v>
      </c>
      <c r="F1524" s="3" t="s">
        <v>2289</v>
      </c>
      <c r="G1524" s="3" t="s">
        <v>136</v>
      </c>
      <c r="H1524">
        <v>124.67274121292296</v>
      </c>
      <c r="I1524">
        <v>97.468886217003586</v>
      </c>
      <c r="J1524">
        <v>0.78179789157391566</v>
      </c>
      <c r="K1524">
        <v>47.928882387940533</v>
      </c>
      <c r="L1524">
        <v>52.558862422456116</v>
      </c>
      <c r="M1524">
        <v>1.0966010431255233</v>
      </c>
      <c r="N1524">
        <v>0.38443754361737303</v>
      </c>
      <c r="O1524">
        <v>0.53923733472689617</v>
      </c>
      <c r="P1524">
        <v>1.4026656440807816</v>
      </c>
      <c r="Q1524">
        <v>0.4127480925641327</v>
      </c>
      <c r="R1524">
        <v>0.52470642175598847</v>
      </c>
      <c r="S1524">
        <v>0.5872519074358673</v>
      </c>
      <c r="T1524">
        <v>0.47529357824401142</v>
      </c>
      <c r="U1524">
        <v>8.32649696753507E-2</v>
      </c>
      <c r="V1524">
        <v>6.9093952475997436E-2</v>
      </c>
    </row>
    <row r="1525" spans="1:22" x14ac:dyDescent="0.25">
      <c r="A1525" t="str">
        <f t="shared" si="27"/>
        <v>LuxemburgKokszgy.</v>
      </c>
      <c r="B1525" t="s">
        <v>96</v>
      </c>
      <c r="C1525">
        <v>10</v>
      </c>
      <c r="D1525" s="267" t="s">
        <v>156</v>
      </c>
      <c r="E1525" s="3" t="s">
        <v>135</v>
      </c>
      <c r="F1525" s="3" t="s">
        <v>2289</v>
      </c>
      <c r="G1525" s="3" t="s">
        <v>0</v>
      </c>
      <c r="H1525">
        <v>2</v>
      </c>
      <c r="I1525">
        <v>2</v>
      </c>
      <c r="J1525">
        <v>1</v>
      </c>
      <c r="K1525">
        <v>1</v>
      </c>
      <c r="L1525">
        <v>1</v>
      </c>
      <c r="M1525">
        <v>1</v>
      </c>
      <c r="N1525">
        <v>0.5</v>
      </c>
      <c r="O1525">
        <v>0.5</v>
      </c>
      <c r="P1525">
        <v>1</v>
      </c>
      <c r="Q1525">
        <v>0.35399697424776794</v>
      </c>
      <c r="R1525">
        <v>0.46818291557066383</v>
      </c>
      <c r="S1525">
        <v>0.64600302575223212</v>
      </c>
      <c r="T1525">
        <v>0.53181708442933617</v>
      </c>
      <c r="U1525">
        <v>0.62977341737092329</v>
      </c>
      <c r="V1525">
        <v>0.52987529681144185</v>
      </c>
    </row>
    <row r="1526" spans="1:22" x14ac:dyDescent="0.25">
      <c r="A1526" t="str">
        <f t="shared" si="27"/>
        <v>LuxemburgVegyi a. gy.</v>
      </c>
      <c r="B1526" t="s">
        <v>96</v>
      </c>
      <c r="C1526">
        <v>11</v>
      </c>
      <c r="D1526" s="267" t="s">
        <v>157</v>
      </c>
      <c r="E1526" s="3" t="s">
        <v>1</v>
      </c>
      <c r="F1526" s="3" t="s">
        <v>1</v>
      </c>
      <c r="G1526" s="3" t="s">
        <v>136</v>
      </c>
      <c r="H1526">
        <v>213.719724275761</v>
      </c>
      <c r="I1526">
        <v>504.7131058056604</v>
      </c>
      <c r="J1526">
        <v>2.3615653984020342</v>
      </c>
      <c r="K1526">
        <v>70.099951333002949</v>
      </c>
      <c r="L1526">
        <v>126.22350914215825</v>
      </c>
      <c r="M1526">
        <v>1.8006219225823117</v>
      </c>
      <c r="N1526">
        <v>0.32799944680142623</v>
      </c>
      <c r="O1526">
        <v>0.25008962059875767</v>
      </c>
      <c r="P1526">
        <v>0.76246964145084106</v>
      </c>
      <c r="Q1526">
        <v>0.63263504271277715</v>
      </c>
      <c r="R1526">
        <v>0.64277036073926208</v>
      </c>
      <c r="S1526">
        <v>0.3673649572872229</v>
      </c>
      <c r="T1526">
        <v>0.35722963926073786</v>
      </c>
      <c r="U1526">
        <v>0.17962499861825754</v>
      </c>
      <c r="V1526">
        <v>0.15271494485659945</v>
      </c>
    </row>
    <row r="1527" spans="1:22" x14ac:dyDescent="0.25">
      <c r="A1527" t="str">
        <f t="shared" si="27"/>
        <v>LuxemburgGyógyszergy.</v>
      </c>
      <c r="B1527" t="s">
        <v>96</v>
      </c>
      <c r="C1527">
        <v>12</v>
      </c>
      <c r="D1527" s="267" t="s">
        <v>158</v>
      </c>
      <c r="E1527" s="3" t="s">
        <v>2289</v>
      </c>
      <c r="F1527" s="3" t="s">
        <v>2289</v>
      </c>
      <c r="G1527" s="3" t="s">
        <v>136</v>
      </c>
      <c r="H1527">
        <v>223.04999490723259</v>
      </c>
      <c r="I1527">
        <v>791.75058243149306</v>
      </c>
      <c r="J1527">
        <v>3.5496552365346852</v>
      </c>
      <c r="K1527">
        <v>84.232328597045239</v>
      </c>
      <c r="L1527">
        <v>257.54822817621704</v>
      </c>
      <c r="M1527">
        <v>3.057593592221449</v>
      </c>
      <c r="N1527">
        <v>0.37763878287501335</v>
      </c>
      <c r="O1527">
        <v>0.32528959736951207</v>
      </c>
      <c r="P1527">
        <v>0.86137762359321235</v>
      </c>
      <c r="Q1527">
        <v>0.42669406714369268</v>
      </c>
      <c r="R1527">
        <v>0.3730952727164526</v>
      </c>
      <c r="S1527">
        <v>0.57330593285630738</v>
      </c>
      <c r="T1527">
        <v>0.6269047272835474</v>
      </c>
      <c r="U1527">
        <v>0.35313143718817913</v>
      </c>
      <c r="V1527">
        <v>0.2549191392657103</v>
      </c>
    </row>
    <row r="1528" spans="1:22" x14ac:dyDescent="0.25">
      <c r="A1528" t="str">
        <f t="shared" si="27"/>
        <v>LuxemburgGumigy.</v>
      </c>
      <c r="B1528" t="s">
        <v>96</v>
      </c>
      <c r="C1528">
        <v>13</v>
      </c>
      <c r="D1528" s="267" t="s">
        <v>159</v>
      </c>
      <c r="E1528" s="3" t="s">
        <v>2289</v>
      </c>
      <c r="F1528" s="3" t="s">
        <v>2289</v>
      </c>
      <c r="G1528" s="3" t="s">
        <v>136</v>
      </c>
      <c r="H1528">
        <v>586.41701031459218</v>
      </c>
      <c r="I1528">
        <v>1006.0993876133645</v>
      </c>
      <c r="J1528">
        <v>1.7156722433300962</v>
      </c>
      <c r="K1528">
        <v>230.58650861693386</v>
      </c>
      <c r="L1528">
        <v>284.26835373221081</v>
      </c>
      <c r="M1528">
        <v>1.2328056634243807</v>
      </c>
      <c r="N1528">
        <v>0.39321251696507281</v>
      </c>
      <c r="O1528">
        <v>0.28254500224529783</v>
      </c>
      <c r="P1528">
        <v>0.71855546315275343</v>
      </c>
      <c r="Q1528">
        <v>0.28181966770350642</v>
      </c>
      <c r="R1528">
        <v>0.32679057965011532</v>
      </c>
      <c r="S1528">
        <v>0.71818033229649358</v>
      </c>
      <c r="T1528">
        <v>0.67320942034988474</v>
      </c>
      <c r="U1528">
        <v>0.13702599401854798</v>
      </c>
      <c r="V1528">
        <v>0.12116764171372571</v>
      </c>
    </row>
    <row r="1529" spans="1:22" x14ac:dyDescent="0.25">
      <c r="A1529" t="str">
        <f t="shared" si="27"/>
        <v>LuxemburgNemfémgy.</v>
      </c>
      <c r="B1529" t="s">
        <v>96</v>
      </c>
      <c r="C1529">
        <v>14</v>
      </c>
      <c r="D1529" s="267" t="s">
        <v>160</v>
      </c>
      <c r="E1529" s="3" t="s">
        <v>2289</v>
      </c>
      <c r="F1529" s="3" t="s">
        <v>2289</v>
      </c>
      <c r="G1529" s="3" t="s">
        <v>136</v>
      </c>
      <c r="H1529">
        <v>759.72168729782265</v>
      </c>
      <c r="I1529">
        <v>1394.4722734440174</v>
      </c>
      <c r="J1529">
        <v>1.8355041020401497</v>
      </c>
      <c r="K1529">
        <v>313.77521456306522</v>
      </c>
      <c r="L1529">
        <v>346.74158095725568</v>
      </c>
      <c r="M1529">
        <v>1.1050636406705878</v>
      </c>
      <c r="N1529">
        <v>0.41301337030288104</v>
      </c>
      <c r="O1529">
        <v>0.24865433867744519</v>
      </c>
      <c r="P1529">
        <v>0.60204912614595485</v>
      </c>
      <c r="Q1529">
        <v>0.49556243262882876</v>
      </c>
      <c r="R1529">
        <v>0.51427632370779397</v>
      </c>
      <c r="S1529">
        <v>0.50443756737117118</v>
      </c>
      <c r="T1529">
        <v>0.48572367629220597</v>
      </c>
      <c r="U1529">
        <v>3.8524828338888935E-2</v>
      </c>
      <c r="V1529">
        <v>3.1759084082895767E-2</v>
      </c>
    </row>
    <row r="1530" spans="1:22" x14ac:dyDescent="0.25">
      <c r="A1530" t="str">
        <f t="shared" si="27"/>
        <v>LuxemburgFémalapa. Gy.</v>
      </c>
      <c r="B1530" t="s">
        <v>96</v>
      </c>
      <c r="C1530">
        <v>15</v>
      </c>
      <c r="D1530" s="267" t="s">
        <v>161</v>
      </c>
      <c r="E1530" s="3" t="s">
        <v>2289</v>
      </c>
      <c r="F1530" s="3" t="s">
        <v>2289</v>
      </c>
      <c r="G1530" s="3" t="s">
        <v>136</v>
      </c>
      <c r="H1530">
        <v>1384.0935373339271</v>
      </c>
      <c r="I1530">
        <v>2487.7275962959379</v>
      </c>
      <c r="J1530">
        <v>1.7973695629616595</v>
      </c>
      <c r="K1530">
        <v>284.43797495075296</v>
      </c>
      <c r="L1530">
        <v>192.40372782003865</v>
      </c>
      <c r="M1530">
        <v>0.6764347406613026</v>
      </c>
      <c r="N1530">
        <v>0.20550487902619929</v>
      </c>
      <c r="O1530">
        <v>7.7341155883190391E-2</v>
      </c>
      <c r="P1530">
        <v>0.37634705438468136</v>
      </c>
      <c r="Q1530">
        <v>0.33428239084471845</v>
      </c>
      <c r="R1530">
        <v>0.39523905821856437</v>
      </c>
      <c r="S1530">
        <v>0.66571760915528144</v>
      </c>
      <c r="T1530">
        <v>0.60476094178143569</v>
      </c>
      <c r="U1530">
        <v>1.1053219137130732E-2</v>
      </c>
      <c r="V1530">
        <v>9.0943766823501793E-3</v>
      </c>
    </row>
    <row r="1531" spans="1:22" x14ac:dyDescent="0.25">
      <c r="A1531" t="str">
        <f t="shared" si="27"/>
        <v>LuxemburgFémfeldolg.</v>
      </c>
      <c r="B1531" t="s">
        <v>96</v>
      </c>
      <c r="C1531">
        <v>16</v>
      </c>
      <c r="D1531" s="267" t="s">
        <v>162</v>
      </c>
      <c r="E1531" s="3" t="s">
        <v>2289</v>
      </c>
      <c r="F1531" s="3" t="s">
        <v>2289</v>
      </c>
      <c r="G1531" s="3" t="s">
        <v>136</v>
      </c>
      <c r="H1531">
        <v>959.89654490602584</v>
      </c>
      <c r="I1531">
        <v>1427.7683982994856</v>
      </c>
      <c r="J1531">
        <v>1.487419041016826</v>
      </c>
      <c r="K1531">
        <v>325.03153147979225</v>
      </c>
      <c r="L1531">
        <v>328.24368928625023</v>
      </c>
      <c r="M1531">
        <v>1.0098826036718154</v>
      </c>
      <c r="N1531">
        <v>0.33861100261759242</v>
      </c>
      <c r="O1531">
        <v>0.22989981405751672</v>
      </c>
      <c r="P1531">
        <v>0.67894962739043718</v>
      </c>
      <c r="Q1531">
        <v>0.35801073693698876</v>
      </c>
      <c r="R1531">
        <v>0.4130336350501268</v>
      </c>
      <c r="S1531">
        <v>0.64198926306301118</v>
      </c>
      <c r="T1531">
        <v>0.58696636494987331</v>
      </c>
      <c r="U1531">
        <v>3.8322078009515252E-2</v>
      </c>
      <c r="V1531">
        <v>3.4356373440289072E-2</v>
      </c>
    </row>
    <row r="1532" spans="1:22" x14ac:dyDescent="0.25">
      <c r="A1532" t="str">
        <f t="shared" si="27"/>
        <v>LuxemburgSzámítógép gy.</v>
      </c>
      <c r="B1532" t="s">
        <v>96</v>
      </c>
      <c r="C1532">
        <v>17</v>
      </c>
      <c r="D1532" s="267" t="s">
        <v>163</v>
      </c>
      <c r="E1532" s="3" t="s">
        <v>2289</v>
      </c>
      <c r="F1532" s="3" t="s">
        <v>2289</v>
      </c>
      <c r="G1532" s="3" t="s">
        <v>136</v>
      </c>
      <c r="H1532">
        <v>259.78003385775389</v>
      </c>
      <c r="I1532">
        <v>203.12817076539022</v>
      </c>
      <c r="J1532">
        <v>0.78192372119181353</v>
      </c>
      <c r="K1532">
        <v>76.251545158869405</v>
      </c>
      <c r="L1532">
        <v>77.739378195214798</v>
      </c>
      <c r="M1532">
        <v>1.0195121690091067</v>
      </c>
      <c r="N1532">
        <v>0.29352350150443812</v>
      </c>
      <c r="O1532">
        <v>0.38271096471893368</v>
      </c>
      <c r="P1532">
        <v>1.3038511831501405</v>
      </c>
      <c r="Q1532">
        <v>0.2240743031532535</v>
      </c>
      <c r="R1532">
        <v>0.42863197112653917</v>
      </c>
      <c r="S1532">
        <v>0.77592569684674639</v>
      </c>
      <c r="T1532">
        <v>0.57136802887346094</v>
      </c>
      <c r="U1532">
        <v>0.13809298702957135</v>
      </c>
      <c r="V1532">
        <v>0.15293373342311703</v>
      </c>
    </row>
    <row r="1533" spans="1:22" x14ac:dyDescent="0.25">
      <c r="A1533" t="str">
        <f t="shared" si="27"/>
        <v>LuxemburgVillamos b. gy.</v>
      </c>
      <c r="B1533" t="s">
        <v>96</v>
      </c>
      <c r="C1533">
        <v>18</v>
      </c>
      <c r="D1533" s="267" t="s">
        <v>164</v>
      </c>
      <c r="E1533" s="3" t="s">
        <v>2289</v>
      </c>
      <c r="F1533" s="3" t="s">
        <v>2289</v>
      </c>
      <c r="G1533" s="3" t="s">
        <v>136</v>
      </c>
      <c r="H1533">
        <v>174.72853961053082</v>
      </c>
      <c r="I1533">
        <v>228.62668297113316</v>
      </c>
      <c r="J1533">
        <v>1.3084678867043762</v>
      </c>
      <c r="K1533">
        <v>60.39782367698708</v>
      </c>
      <c r="L1533">
        <v>78.527110665450792</v>
      </c>
      <c r="M1533">
        <v>1.3001645735684244</v>
      </c>
      <c r="N1533">
        <v>0.34566661984134689</v>
      </c>
      <c r="O1533">
        <v>0.3434730786667004</v>
      </c>
      <c r="P1533">
        <v>0.99365417124843214</v>
      </c>
      <c r="Q1533">
        <v>0.3250866416896756</v>
      </c>
      <c r="R1533">
        <v>0.4448483441211819</v>
      </c>
      <c r="S1533">
        <v>0.67491335831032451</v>
      </c>
      <c r="T1533">
        <v>0.5551516558788181</v>
      </c>
      <c r="U1533">
        <v>0.16563043735909411</v>
      </c>
      <c r="V1533">
        <v>0.16221700188698901</v>
      </c>
    </row>
    <row r="1534" spans="1:22" x14ac:dyDescent="0.25">
      <c r="A1534" t="str">
        <f t="shared" si="27"/>
        <v>LuxemburgEgyéb gépgy.</v>
      </c>
      <c r="B1534" t="s">
        <v>96</v>
      </c>
      <c r="C1534">
        <v>19</v>
      </c>
      <c r="D1534" s="267" t="s">
        <v>165</v>
      </c>
      <c r="E1534" s="3" t="s">
        <v>2289</v>
      </c>
      <c r="F1534" s="3" t="s">
        <v>2289</v>
      </c>
      <c r="G1534" s="3" t="s">
        <v>136</v>
      </c>
      <c r="H1534">
        <v>289.12561570412817</v>
      </c>
      <c r="I1534">
        <v>591.05206446289799</v>
      </c>
      <c r="J1534">
        <v>2.044274295874708</v>
      </c>
      <c r="K1534">
        <v>93.321314340339185</v>
      </c>
      <c r="L1534">
        <v>213.19680506261341</v>
      </c>
      <c r="M1534">
        <v>2.2845456750115307</v>
      </c>
      <c r="N1534">
        <v>0.32277082787378475</v>
      </c>
      <c r="O1534">
        <v>0.36070731815538115</v>
      </c>
      <c r="P1534">
        <v>1.1175338258773218</v>
      </c>
      <c r="Q1534">
        <v>0.3430930042154427</v>
      </c>
      <c r="R1534">
        <v>0.27581143217946108</v>
      </c>
      <c r="S1534">
        <v>0.65690699578455725</v>
      </c>
      <c r="T1534">
        <v>0.72418856782053886</v>
      </c>
      <c r="U1534">
        <v>4.6074539355541573E-2</v>
      </c>
      <c r="V1534">
        <v>5.4879939807734521E-2</v>
      </c>
    </row>
    <row r="1535" spans="1:22" x14ac:dyDescent="0.25">
      <c r="A1535" t="str">
        <f t="shared" si="27"/>
        <v>LuxemburgKözúti jármű gy.</v>
      </c>
      <c r="B1535" t="s">
        <v>96</v>
      </c>
      <c r="C1535">
        <v>20</v>
      </c>
      <c r="D1535" s="267" t="s">
        <v>166</v>
      </c>
      <c r="E1535" s="3" t="s">
        <v>2289</v>
      </c>
      <c r="F1535" s="3" t="s">
        <v>2289</v>
      </c>
      <c r="G1535" s="3" t="s">
        <v>136</v>
      </c>
      <c r="H1535">
        <v>18.953527274935443</v>
      </c>
      <c r="I1535">
        <v>159.91202972207608</v>
      </c>
      <c r="J1535">
        <v>8.4370590973611144</v>
      </c>
      <c r="K1535">
        <v>7.8889030450864697</v>
      </c>
      <c r="L1535">
        <v>48.207222957349863</v>
      </c>
      <c r="M1535">
        <v>6.1107637756272446</v>
      </c>
      <c r="N1535">
        <v>0.41622347812372251</v>
      </c>
      <c r="O1535">
        <v>0.30146089097319978</v>
      </c>
      <c r="P1535">
        <v>0.72427651686575567</v>
      </c>
      <c r="Q1535">
        <v>5.6887209571411627E-2</v>
      </c>
      <c r="R1535">
        <v>7.4668485590393144E-2</v>
      </c>
      <c r="S1535">
        <v>0.94311279042858831</v>
      </c>
      <c r="T1535">
        <v>0.92533151440960693</v>
      </c>
      <c r="U1535">
        <v>0.55403452515360962</v>
      </c>
      <c r="V1535">
        <v>0.42444896700537499</v>
      </c>
    </row>
    <row r="1536" spans="1:22" x14ac:dyDescent="0.25">
      <c r="A1536" t="str">
        <f t="shared" si="27"/>
        <v>LuxemburgEgyéb jármű gy.</v>
      </c>
      <c r="B1536" t="s">
        <v>96</v>
      </c>
      <c r="C1536">
        <v>21</v>
      </c>
      <c r="D1536" s="267" t="s">
        <v>167</v>
      </c>
      <c r="E1536" s="3" t="s">
        <v>2289</v>
      </c>
      <c r="F1536" s="3" t="s">
        <v>2289</v>
      </c>
      <c r="G1536" s="3" t="s">
        <v>136</v>
      </c>
      <c r="H1536">
        <v>3.104425090895039</v>
      </c>
      <c r="I1536">
        <v>26.298936832352965</v>
      </c>
      <c r="J1536">
        <v>8.4714354710909454</v>
      </c>
      <c r="K1536">
        <v>1.3469699816744065</v>
      </c>
      <c r="L1536">
        <v>15.198526843248091</v>
      </c>
      <c r="M1536">
        <v>11.283493359187512</v>
      </c>
      <c r="N1536">
        <v>0.43388709414343146</v>
      </c>
      <c r="O1536">
        <v>0.57791411645777468</v>
      </c>
      <c r="P1536">
        <v>1.3319458547129124</v>
      </c>
      <c r="Q1536">
        <v>0.21171487449957396</v>
      </c>
      <c r="R1536">
        <v>0.11035263904434309</v>
      </c>
      <c r="S1536">
        <v>0.78828512550042606</v>
      </c>
      <c r="T1536">
        <v>0.889647360955657</v>
      </c>
      <c r="U1536">
        <v>0.12860976615859762</v>
      </c>
      <c r="V1536">
        <v>3.8471948161201593E-2</v>
      </c>
    </row>
    <row r="1537" spans="1:22" x14ac:dyDescent="0.25">
      <c r="A1537" t="str">
        <f t="shared" si="27"/>
        <v>LuxemburgBútorgy.</v>
      </c>
      <c r="B1537" t="s">
        <v>96</v>
      </c>
      <c r="C1537">
        <v>22</v>
      </c>
      <c r="D1537" s="267" t="s">
        <v>168</v>
      </c>
      <c r="E1537" s="3" t="s">
        <v>2289</v>
      </c>
      <c r="F1537" s="3" t="s">
        <v>2289</v>
      </c>
      <c r="G1537" s="3" t="s">
        <v>136</v>
      </c>
      <c r="H1537">
        <v>94.282317924629012</v>
      </c>
      <c r="I1537">
        <v>150.99537391294547</v>
      </c>
      <c r="J1537">
        <v>1.6015237770634139</v>
      </c>
      <c r="K1537">
        <v>27.452200426289611</v>
      </c>
      <c r="L1537">
        <v>53.828690995008699</v>
      </c>
      <c r="M1537">
        <v>1.9608151681516806</v>
      </c>
      <c r="N1537">
        <v>0.2911701900268871</v>
      </c>
      <c r="O1537">
        <v>0.35649231893715477</v>
      </c>
      <c r="P1537">
        <v>1.2243434635401231</v>
      </c>
      <c r="Q1537">
        <v>0.21095160419888753</v>
      </c>
      <c r="R1537">
        <v>0.2638018644404137</v>
      </c>
      <c r="S1537">
        <v>0.78904839580111263</v>
      </c>
      <c r="T1537">
        <v>0.73619813555958635</v>
      </c>
      <c r="U1537">
        <v>0.47154420286815463</v>
      </c>
      <c r="V1537">
        <v>0.54674889892464562</v>
      </c>
    </row>
    <row r="1538" spans="1:22" x14ac:dyDescent="0.25">
      <c r="A1538" t="str">
        <f t="shared" si="27"/>
        <v>LuxemburgGépjavítás</v>
      </c>
      <c r="B1538" t="s">
        <v>96</v>
      </c>
      <c r="C1538">
        <v>23</v>
      </c>
      <c r="D1538" s="267" t="s">
        <v>169</v>
      </c>
      <c r="E1538" s="3" t="s">
        <v>2289</v>
      </c>
      <c r="F1538" s="3" t="s">
        <v>2289</v>
      </c>
      <c r="G1538" s="3" t="s">
        <v>136</v>
      </c>
      <c r="H1538">
        <v>33.434335046966055</v>
      </c>
      <c r="I1538">
        <v>169.07022548379894</v>
      </c>
      <c r="J1538">
        <v>5.0567844476733788</v>
      </c>
      <c r="K1538">
        <v>13.18543550667497</v>
      </c>
      <c r="L1538">
        <v>67.577264915957059</v>
      </c>
      <c r="M1538">
        <v>5.1251447008896198</v>
      </c>
      <c r="N1538">
        <v>0.39436810955423685</v>
      </c>
      <c r="O1538">
        <v>0.39969938362939378</v>
      </c>
      <c r="P1538">
        <v>1.0135185222790528</v>
      </c>
      <c r="Q1538">
        <v>0.56008970544462289</v>
      </c>
      <c r="R1538">
        <v>0.33267533047651315</v>
      </c>
      <c r="S1538">
        <v>0.43991029455537695</v>
      </c>
      <c r="T1538">
        <v>0.6673246695234869</v>
      </c>
      <c r="U1538">
        <v>4.2960188247434972E-2</v>
      </c>
      <c r="V1538">
        <v>4.4829795105149291E-2</v>
      </c>
    </row>
    <row r="1539" spans="1:22" x14ac:dyDescent="0.25">
      <c r="A1539" t="str">
        <f t="shared" si="27"/>
        <v>LuxemburgVillamosene., gáz, gőzellátás</v>
      </c>
      <c r="B1539" t="s">
        <v>96</v>
      </c>
      <c r="C1539">
        <v>24</v>
      </c>
      <c r="D1539" s="267" t="s">
        <v>170</v>
      </c>
      <c r="E1539" s="3" t="s">
        <v>1</v>
      </c>
      <c r="F1539" s="3" t="s">
        <v>1</v>
      </c>
      <c r="G1539" s="3" t="s">
        <v>136</v>
      </c>
      <c r="H1539">
        <v>357.15396247020431</v>
      </c>
      <c r="I1539">
        <v>1506.8573829975041</v>
      </c>
      <c r="J1539">
        <v>4.2190694807794955</v>
      </c>
      <c r="K1539">
        <v>185.91852646703649</v>
      </c>
      <c r="L1539">
        <v>263.38141453224108</v>
      </c>
      <c r="M1539">
        <v>1.4166496450741763</v>
      </c>
      <c r="N1539">
        <v>0.52055568747202907</v>
      </c>
      <c r="O1539">
        <v>0.17478854834178911</v>
      </c>
      <c r="P1539">
        <v>0.33577300670868376</v>
      </c>
      <c r="Q1539">
        <v>0.64838312436991696</v>
      </c>
      <c r="R1539">
        <v>0.67036744464737019</v>
      </c>
      <c r="S1539">
        <v>0.35161687563008309</v>
      </c>
      <c r="T1539">
        <v>0.32963255535262981</v>
      </c>
      <c r="U1539">
        <v>0.24541127988554959</v>
      </c>
      <c r="V1539">
        <v>0.22020565282430382</v>
      </c>
    </row>
    <row r="1540" spans="1:22" x14ac:dyDescent="0.25">
      <c r="A1540" t="str">
        <f t="shared" si="27"/>
        <v>LuxemburgVízellátás</v>
      </c>
      <c r="B1540" t="s">
        <v>96</v>
      </c>
      <c r="C1540">
        <v>25</v>
      </c>
      <c r="D1540" s="267" t="s">
        <v>171</v>
      </c>
      <c r="E1540" s="3" t="s">
        <v>2289</v>
      </c>
      <c r="F1540" s="3" t="s">
        <v>2289</v>
      </c>
      <c r="G1540" s="3" t="s">
        <v>136</v>
      </c>
      <c r="H1540">
        <v>39.529841064053358</v>
      </c>
      <c r="I1540">
        <v>126.31069067570007</v>
      </c>
      <c r="J1540">
        <v>3.1953250323225122</v>
      </c>
      <c r="K1540">
        <v>28.354281089826383</v>
      </c>
      <c r="L1540">
        <v>90.972590929071089</v>
      </c>
      <c r="M1540">
        <v>3.2084252335959378</v>
      </c>
      <c r="N1540">
        <v>0.71728801145144194</v>
      </c>
      <c r="O1540">
        <v>0.72022875057061653</v>
      </c>
      <c r="P1540">
        <v>1.0040998024116199</v>
      </c>
      <c r="Q1540">
        <v>0.53080846353460753</v>
      </c>
      <c r="R1540">
        <v>0.59523166337451194</v>
      </c>
      <c r="S1540">
        <v>0.46919153646539241</v>
      </c>
      <c r="T1540">
        <v>0.40476833662548795</v>
      </c>
      <c r="U1540">
        <v>0.26332197621692416</v>
      </c>
      <c r="V1540">
        <v>0.22028355113655923</v>
      </c>
    </row>
    <row r="1541" spans="1:22" x14ac:dyDescent="0.25">
      <c r="A1541" t="str">
        <f t="shared" si="27"/>
        <v>LuxemburgSzennyvíz k.</v>
      </c>
      <c r="B1541" t="s">
        <v>96</v>
      </c>
      <c r="C1541">
        <v>26</v>
      </c>
      <c r="D1541" s="267" t="s">
        <v>172</v>
      </c>
      <c r="E1541" s="3" t="s">
        <v>2289</v>
      </c>
      <c r="F1541" s="3" t="s">
        <v>2289</v>
      </c>
      <c r="G1541" s="3" t="s">
        <v>136</v>
      </c>
      <c r="H1541">
        <v>191.83056129018541</v>
      </c>
      <c r="I1541">
        <v>510.14160827578979</v>
      </c>
      <c r="J1541">
        <v>2.659334387830361</v>
      </c>
      <c r="K1541">
        <v>101.59484331834359</v>
      </c>
      <c r="L1541">
        <v>288.81350602695062</v>
      </c>
      <c r="M1541">
        <v>2.8427969037952492</v>
      </c>
      <c r="N1541">
        <v>0.52960718373053872</v>
      </c>
      <c r="O1541">
        <v>0.56614379486335475</v>
      </c>
      <c r="P1541">
        <v>1.0689881335737426</v>
      </c>
      <c r="Q1541">
        <v>0.56165492580240539</v>
      </c>
      <c r="R1541">
        <v>0.59696775952842096</v>
      </c>
      <c r="S1541">
        <v>0.43834507419759478</v>
      </c>
      <c r="T1541">
        <v>0.40303224047157904</v>
      </c>
      <c r="U1541">
        <v>9.8426121444993672E-2</v>
      </c>
      <c r="V1541">
        <v>4.3325922237575511E-2</v>
      </c>
    </row>
    <row r="1542" spans="1:22" x14ac:dyDescent="0.25">
      <c r="A1542" t="str">
        <f t="shared" si="27"/>
        <v>LuxemburgÉpítőipar</v>
      </c>
      <c r="B1542" t="s">
        <v>96</v>
      </c>
      <c r="C1542">
        <v>27</v>
      </c>
      <c r="D1542" s="267" t="s">
        <v>139</v>
      </c>
      <c r="E1542" s="3" t="s">
        <v>2289</v>
      </c>
      <c r="F1542" s="3" t="s">
        <v>2289</v>
      </c>
      <c r="G1542" s="3" t="s">
        <v>136</v>
      </c>
      <c r="H1542">
        <v>2676.7613484948588</v>
      </c>
      <c r="I1542">
        <v>8052.7697753312386</v>
      </c>
      <c r="J1542">
        <v>3.0084003491231321</v>
      </c>
      <c r="K1542">
        <v>1149.1269799192271</v>
      </c>
      <c r="L1542">
        <v>3333.5394007306427</v>
      </c>
      <c r="M1542">
        <v>2.9009321502180372</v>
      </c>
      <c r="N1542">
        <v>0.429297509307425</v>
      </c>
      <c r="O1542">
        <v>0.41396184092367433</v>
      </c>
      <c r="P1542">
        <v>0.96427729476350488</v>
      </c>
      <c r="Q1542">
        <v>0.18229091403007966</v>
      </c>
      <c r="R1542">
        <v>0.28469794383777292</v>
      </c>
      <c r="S1542">
        <v>0.81770908596992009</v>
      </c>
      <c r="T1542">
        <v>0.71530205616222708</v>
      </c>
      <c r="U1542">
        <v>1.5474940004275687E-2</v>
      </c>
      <c r="V1542">
        <v>1.9163210167418593E-2</v>
      </c>
    </row>
    <row r="1543" spans="1:22" x14ac:dyDescent="0.25">
      <c r="A1543" t="str">
        <f t="shared" si="27"/>
        <v>LuxemburgGépj. Ker. jav.</v>
      </c>
      <c r="B1543" t="s">
        <v>96</v>
      </c>
      <c r="C1543">
        <v>28</v>
      </c>
      <c r="D1543" s="267" t="s">
        <v>173</v>
      </c>
      <c r="E1543" s="3" t="s">
        <v>2289</v>
      </c>
      <c r="F1543" s="3" t="s">
        <v>2289</v>
      </c>
      <c r="G1543" s="3" t="s">
        <v>136</v>
      </c>
      <c r="H1543">
        <v>255.92800626029415</v>
      </c>
      <c r="I1543">
        <v>745.55081613409516</v>
      </c>
      <c r="J1543">
        <v>2.9131271212882628</v>
      </c>
      <c r="K1543">
        <v>193.95445627272434</v>
      </c>
      <c r="L1543">
        <v>456.60208922599514</v>
      </c>
      <c r="M1543">
        <v>2.3541716854597823</v>
      </c>
      <c r="N1543">
        <v>0.75784772095423203</v>
      </c>
      <c r="O1543">
        <v>0.6124359055679317</v>
      </c>
      <c r="P1543">
        <v>0.80812528511241366</v>
      </c>
      <c r="Q1543">
        <v>0.22742084982720706</v>
      </c>
      <c r="R1543">
        <v>0.45868435220988241</v>
      </c>
      <c r="S1543">
        <v>0.77257915017279299</v>
      </c>
      <c r="T1543">
        <v>0.54131564779011754</v>
      </c>
      <c r="U1543">
        <v>0.47379994401122266</v>
      </c>
      <c r="V1543">
        <v>0.31864440551042827</v>
      </c>
    </row>
    <row r="1544" spans="1:22" x14ac:dyDescent="0.25">
      <c r="A1544" t="str">
        <f t="shared" si="27"/>
        <v>LuxemburgNagyker.</v>
      </c>
      <c r="B1544" t="s">
        <v>96</v>
      </c>
      <c r="C1544">
        <v>29</v>
      </c>
      <c r="D1544" s="267" t="s">
        <v>174</v>
      </c>
      <c r="E1544" s="3" t="s">
        <v>2289</v>
      </c>
      <c r="F1544" s="3" t="s">
        <v>2289</v>
      </c>
      <c r="G1544" s="3" t="s">
        <v>136</v>
      </c>
      <c r="H1544">
        <v>1531.8736676426274</v>
      </c>
      <c r="I1544">
        <v>9126.4105806428997</v>
      </c>
      <c r="J1544">
        <v>5.9576783473844594</v>
      </c>
      <c r="K1544">
        <v>791.23888325375401</v>
      </c>
      <c r="L1544">
        <v>4364.801123627748</v>
      </c>
      <c r="M1544">
        <v>5.5164138365883817</v>
      </c>
      <c r="N1544">
        <v>0.51651706009894216</v>
      </c>
      <c r="O1544">
        <v>0.47826043821494107</v>
      </c>
      <c r="P1544">
        <v>0.92593347860248254</v>
      </c>
      <c r="Q1544">
        <v>0.37666265993584669</v>
      </c>
      <c r="R1544">
        <v>0.32500405839991403</v>
      </c>
      <c r="S1544">
        <v>0.62333734006415342</v>
      </c>
      <c r="T1544">
        <v>0.67499594160008602</v>
      </c>
      <c r="U1544">
        <v>7.6620318801134304E-2</v>
      </c>
      <c r="V1544">
        <v>6.1018849248177451E-2</v>
      </c>
    </row>
    <row r="1545" spans="1:22" x14ac:dyDescent="0.25">
      <c r="A1545" t="str">
        <f t="shared" si="27"/>
        <v>LuxemburgKisker.</v>
      </c>
      <c r="B1545" t="s">
        <v>96</v>
      </c>
      <c r="C1545">
        <v>30</v>
      </c>
      <c r="D1545" s="267" t="s">
        <v>175</v>
      </c>
      <c r="E1545" s="3" t="s">
        <v>2289</v>
      </c>
      <c r="F1545" s="3" t="s">
        <v>2289</v>
      </c>
      <c r="G1545" s="3" t="s">
        <v>136</v>
      </c>
      <c r="H1545">
        <v>1078.3888418747392</v>
      </c>
      <c r="I1545">
        <v>9580.9438401465668</v>
      </c>
      <c r="J1545">
        <v>8.8844983072065631</v>
      </c>
      <c r="K1545">
        <v>710.05717819049653</v>
      </c>
      <c r="L1545">
        <v>1867.2743993714582</v>
      </c>
      <c r="M1545">
        <v>2.6297521618329442</v>
      </c>
      <c r="N1545">
        <v>0.65844262349384874</v>
      </c>
      <c r="O1545">
        <v>0.19489461899850705</v>
      </c>
      <c r="P1545">
        <v>0.29599332127733646</v>
      </c>
      <c r="Q1545">
        <v>0.101740180470677</v>
      </c>
      <c r="R1545">
        <v>0.19456797906972703</v>
      </c>
      <c r="S1545">
        <v>0.89825981952932321</v>
      </c>
      <c r="T1545">
        <v>0.80543202093027289</v>
      </c>
      <c r="U1545">
        <v>0.1395423752212816</v>
      </c>
      <c r="V1545">
        <v>5.9165999844323434E-2</v>
      </c>
    </row>
    <row r="1546" spans="1:22" x14ac:dyDescent="0.25">
      <c r="A1546" t="str">
        <f t="shared" si="27"/>
        <v>LuxemburgSzf. Szállítás</v>
      </c>
      <c r="B1546" t="s">
        <v>96</v>
      </c>
      <c r="C1546">
        <v>31</v>
      </c>
      <c r="D1546" s="267" t="s">
        <v>176</v>
      </c>
      <c r="E1546" s="3" t="s">
        <v>2289</v>
      </c>
      <c r="F1546" s="3" t="s">
        <v>2289</v>
      </c>
      <c r="G1546" s="3" t="s">
        <v>136</v>
      </c>
      <c r="H1546">
        <v>881.57083837235075</v>
      </c>
      <c r="I1546">
        <v>2558.3867907235576</v>
      </c>
      <c r="J1546">
        <v>2.9020773820594177</v>
      </c>
      <c r="K1546">
        <v>515.91764494476229</v>
      </c>
      <c r="L1546">
        <v>1398.2077976031128</v>
      </c>
      <c r="M1546">
        <v>2.7101375797154885</v>
      </c>
      <c r="N1546">
        <v>0.58522539821905173</v>
      </c>
      <c r="O1546">
        <v>0.54651931548148536</v>
      </c>
      <c r="P1546">
        <v>0.93386123901089035</v>
      </c>
      <c r="Q1546">
        <v>0.18576564693661909</v>
      </c>
      <c r="R1546">
        <v>0.26702071074274458</v>
      </c>
      <c r="S1546">
        <v>0.81423435306338099</v>
      </c>
      <c r="T1546">
        <v>0.73297928925725553</v>
      </c>
      <c r="U1546">
        <v>0.13430896287341607</v>
      </c>
      <c r="V1546">
        <v>0.17925804890865008</v>
      </c>
    </row>
    <row r="1547" spans="1:22" x14ac:dyDescent="0.25">
      <c r="A1547" t="str">
        <f t="shared" si="27"/>
        <v>LuxemburgVízi szállítás</v>
      </c>
      <c r="B1547" t="s">
        <v>96</v>
      </c>
      <c r="C1547">
        <v>32</v>
      </c>
      <c r="D1547" s="267" t="s">
        <v>140</v>
      </c>
      <c r="E1547" s="3" t="s">
        <v>1</v>
      </c>
      <c r="F1547" s="3" t="s">
        <v>2289</v>
      </c>
      <c r="G1547" s="3" t="s">
        <v>0</v>
      </c>
      <c r="H1547">
        <v>102.11852722990247</v>
      </c>
      <c r="I1547">
        <v>162.65904041629375</v>
      </c>
      <c r="J1547">
        <v>1.5928455377161348</v>
      </c>
      <c r="K1547">
        <v>14.962488653306771</v>
      </c>
      <c r="L1547">
        <v>-54.051464909195879</v>
      </c>
      <c r="M1547">
        <v>-3.6124648888037942</v>
      </c>
      <c r="N1547">
        <v>0.1465208034152439</v>
      </c>
      <c r="O1547">
        <v>-0.3322991748313639</v>
      </c>
      <c r="P1547">
        <v>-2.2679317003853652</v>
      </c>
      <c r="Q1547">
        <v>0.66535320135929465</v>
      </c>
      <c r="R1547">
        <v>0.48510151230728321</v>
      </c>
      <c r="S1547">
        <v>0.33464679864070523</v>
      </c>
      <c r="T1547">
        <v>0.51489848769271673</v>
      </c>
      <c r="U1547">
        <v>0.11684595857600687</v>
      </c>
      <c r="V1547">
        <v>4.1072810798574638E-2</v>
      </c>
    </row>
    <row r="1548" spans="1:22" x14ac:dyDescent="0.25">
      <c r="A1548" t="str">
        <f t="shared" si="27"/>
        <v>LuxemburgLégi szállítás</v>
      </c>
      <c r="B1548" t="s">
        <v>96</v>
      </c>
      <c r="C1548">
        <v>33</v>
      </c>
      <c r="D1548" s="267" t="s">
        <v>141</v>
      </c>
      <c r="E1548" s="3" t="s">
        <v>2289</v>
      </c>
      <c r="F1548" s="3" t="s">
        <v>2289</v>
      </c>
      <c r="G1548" s="3" t="s">
        <v>136</v>
      </c>
      <c r="H1548">
        <v>269.23959352045392</v>
      </c>
      <c r="I1548">
        <v>408.4665901463776</v>
      </c>
      <c r="J1548">
        <v>1.5171118957856646</v>
      </c>
      <c r="K1548">
        <v>76.927529287756911</v>
      </c>
      <c r="L1548">
        <v>29.724469171011826</v>
      </c>
      <c r="M1548">
        <v>0.38639573435179209</v>
      </c>
      <c r="N1548">
        <v>0.28572145828140538</v>
      </c>
      <c r="O1548">
        <v>7.277087009823692E-2</v>
      </c>
      <c r="P1548">
        <v>0.25469165156844931</v>
      </c>
      <c r="Q1548">
        <v>0.19414807649279073</v>
      </c>
      <c r="R1548">
        <v>0.43819015704516451</v>
      </c>
      <c r="S1548">
        <v>0.80585192350720936</v>
      </c>
      <c r="T1548">
        <v>0.56180984295483549</v>
      </c>
      <c r="U1548">
        <v>5.2926655958829338E-2</v>
      </c>
      <c r="V1548">
        <v>4.3854036658465059E-2</v>
      </c>
    </row>
    <row r="1549" spans="1:22" x14ac:dyDescent="0.25">
      <c r="A1549" t="str">
        <f t="shared" si="27"/>
        <v>LuxemburgRaktározás</v>
      </c>
      <c r="B1549" t="s">
        <v>96</v>
      </c>
      <c r="C1549">
        <v>34</v>
      </c>
      <c r="D1549" s="267" t="s">
        <v>177</v>
      </c>
      <c r="E1549" s="3" t="s">
        <v>2289</v>
      </c>
      <c r="F1549" s="3" t="s">
        <v>2289</v>
      </c>
      <c r="G1549" s="3" t="s">
        <v>136</v>
      </c>
      <c r="H1549">
        <v>691.20321527725673</v>
      </c>
      <c r="I1549">
        <v>2982.3940074093507</v>
      </c>
      <c r="J1549">
        <v>4.3147860737497394</v>
      </c>
      <c r="K1549">
        <v>286.3903189707533</v>
      </c>
      <c r="L1549">
        <v>866.22231768336746</v>
      </c>
      <c r="M1549">
        <v>3.0246215053513303</v>
      </c>
      <c r="N1549">
        <v>0.41433591835344091</v>
      </c>
      <c r="O1549">
        <v>0.29044529848549733</v>
      </c>
      <c r="P1549">
        <v>0.7009899108909472</v>
      </c>
      <c r="Q1549">
        <v>0.43194030741615053</v>
      </c>
      <c r="R1549">
        <v>0.44215063042854619</v>
      </c>
      <c r="S1549">
        <v>0.56805969258384947</v>
      </c>
      <c r="T1549">
        <v>0.5578493695714537</v>
      </c>
      <c r="U1549">
        <v>0.30144687319774771</v>
      </c>
      <c r="V1549">
        <v>0.27819517402181065</v>
      </c>
    </row>
    <row r="1550" spans="1:22" x14ac:dyDescent="0.25">
      <c r="A1550" t="str">
        <f t="shared" si="27"/>
        <v>LuxemburgPostai tev.</v>
      </c>
      <c r="B1550" t="s">
        <v>96</v>
      </c>
      <c r="C1550">
        <v>35</v>
      </c>
      <c r="D1550" s="267" t="s">
        <v>178</v>
      </c>
      <c r="E1550" s="3" t="s">
        <v>1</v>
      </c>
      <c r="F1550" s="3" t="s">
        <v>2289</v>
      </c>
      <c r="G1550" s="3" t="s">
        <v>0</v>
      </c>
      <c r="H1550">
        <v>160.18530330663086</v>
      </c>
      <c r="I1550">
        <v>2982.3940177221839</v>
      </c>
      <c r="J1550">
        <v>18.618399791728759</v>
      </c>
      <c r="K1550">
        <v>117.31605028681135</v>
      </c>
      <c r="L1550">
        <v>866.22231768336746</v>
      </c>
      <c r="M1550">
        <v>7.3836641752398648</v>
      </c>
      <c r="N1550">
        <v>0.73237711491073509</v>
      </c>
      <c r="O1550">
        <v>0.29044529748116532</v>
      </c>
      <c r="P1550">
        <v>0.39657888206483061</v>
      </c>
      <c r="Q1550">
        <v>0.73289726991724058</v>
      </c>
      <c r="R1550">
        <v>0.447261326650774</v>
      </c>
      <c r="S1550">
        <v>0.26710273008275931</v>
      </c>
      <c r="T1550">
        <v>0.55273867334922611</v>
      </c>
      <c r="U1550">
        <v>5.2667259003872403E-2</v>
      </c>
      <c r="V1550">
        <v>0.17383313031900044</v>
      </c>
    </row>
    <row r="1551" spans="1:22" x14ac:dyDescent="0.25">
      <c r="A1551" t="str">
        <f t="shared" si="27"/>
        <v>LuxemburgVendéglátás</v>
      </c>
      <c r="B1551" t="s">
        <v>96</v>
      </c>
      <c r="C1551">
        <v>36</v>
      </c>
      <c r="D1551" s="267" t="s">
        <v>179</v>
      </c>
      <c r="E1551" s="3" t="s">
        <v>135</v>
      </c>
      <c r="F1551" s="3" t="s">
        <v>135</v>
      </c>
      <c r="G1551" s="3" t="s">
        <v>136</v>
      </c>
      <c r="H1551">
        <v>931.62956875432712</v>
      </c>
      <c r="I1551">
        <v>2147.4142647889544</v>
      </c>
      <c r="J1551">
        <v>2.3050087038995994</v>
      </c>
      <c r="K1551">
        <v>558.68002254796909</v>
      </c>
      <c r="L1551">
        <v>1123.5396457942084</v>
      </c>
      <c r="M1551">
        <v>2.011061073331541</v>
      </c>
      <c r="N1551">
        <v>0.59968043231493262</v>
      </c>
      <c r="O1551">
        <v>0.52320582209815425</v>
      </c>
      <c r="P1551">
        <v>0.87247439453449371</v>
      </c>
      <c r="Q1551">
        <v>0.20052198124427953</v>
      </c>
      <c r="R1551">
        <v>0.30125186748297628</v>
      </c>
      <c r="S1551">
        <v>0.79947801875572033</v>
      </c>
      <c r="T1551">
        <v>0.69874813251702383</v>
      </c>
      <c r="U1551">
        <v>0.78411702160100083</v>
      </c>
      <c r="V1551">
        <v>0.66247834146469209</v>
      </c>
    </row>
    <row r="1552" spans="1:22" x14ac:dyDescent="0.25">
      <c r="A1552" t="str">
        <f t="shared" si="27"/>
        <v>LuxemburgKiadói tev.</v>
      </c>
      <c r="B1552" t="s">
        <v>96</v>
      </c>
      <c r="C1552">
        <v>37</v>
      </c>
      <c r="D1552" s="267" t="s">
        <v>180</v>
      </c>
      <c r="E1552" s="3" t="s">
        <v>2289</v>
      </c>
      <c r="F1552" s="3" t="s">
        <v>1</v>
      </c>
      <c r="G1552" s="3" t="s">
        <v>0</v>
      </c>
      <c r="H1552">
        <v>107.13694736880012</v>
      </c>
      <c r="I1552">
        <v>524.4413662440486</v>
      </c>
      <c r="J1552">
        <v>4.8950560859154528</v>
      </c>
      <c r="K1552">
        <v>59.017393995800951</v>
      </c>
      <c r="L1552">
        <v>268.17372838482333</v>
      </c>
      <c r="M1552">
        <v>4.5439778043046717</v>
      </c>
      <c r="N1552">
        <v>0.55085939487004365</v>
      </c>
      <c r="O1552">
        <v>0.51135121225359026</v>
      </c>
      <c r="P1552">
        <v>0.9282790073394791</v>
      </c>
      <c r="Q1552">
        <v>0.51476919363501794</v>
      </c>
      <c r="R1552">
        <v>0.60113069165398003</v>
      </c>
      <c r="S1552">
        <v>0.48523080636498217</v>
      </c>
      <c r="T1552">
        <v>0.39886930834601997</v>
      </c>
      <c r="U1552">
        <v>0.26978420276343806</v>
      </c>
      <c r="V1552">
        <v>6.870532024691689E-2</v>
      </c>
    </row>
    <row r="1553" spans="1:22" x14ac:dyDescent="0.25">
      <c r="A1553" t="str">
        <f t="shared" si="27"/>
        <v>LuxemburgMűsorszolgáltatás</v>
      </c>
      <c r="B1553" t="s">
        <v>96</v>
      </c>
      <c r="C1553">
        <v>38</v>
      </c>
      <c r="D1553" s="267" t="s">
        <v>181</v>
      </c>
      <c r="E1553" s="3" t="s">
        <v>2289</v>
      </c>
      <c r="F1553" s="3" t="s">
        <v>1</v>
      </c>
      <c r="G1553" s="3" t="s">
        <v>0</v>
      </c>
      <c r="H1553">
        <v>632.20037377848405</v>
      </c>
      <c r="I1553">
        <v>269.96593315614263</v>
      </c>
      <c r="J1553">
        <v>0.42702589930884111</v>
      </c>
      <c r="K1553">
        <v>64.371108018325486</v>
      </c>
      <c r="L1553">
        <v>142.29708166077145</v>
      </c>
      <c r="M1553">
        <v>2.2105737502648179</v>
      </c>
      <c r="N1553">
        <v>0.10182073704511982</v>
      </c>
      <c r="O1553">
        <v>0.52709273350600805</v>
      </c>
      <c r="P1553">
        <v>5.1766737189541017</v>
      </c>
      <c r="Q1553">
        <v>0.43182103925508813</v>
      </c>
      <c r="R1553">
        <v>0.75652178555759875</v>
      </c>
      <c r="S1553">
        <v>0.56817896074491203</v>
      </c>
      <c r="T1553">
        <v>0.24347821444240131</v>
      </c>
      <c r="U1553">
        <v>0.10117997998200284</v>
      </c>
      <c r="V1553">
        <v>9.4900408089567859E-2</v>
      </c>
    </row>
    <row r="1554" spans="1:22" x14ac:dyDescent="0.25">
      <c r="A1554" t="str">
        <f t="shared" si="27"/>
        <v>LuxemburgTávközlés</v>
      </c>
      <c r="B1554" t="s">
        <v>96</v>
      </c>
      <c r="C1554">
        <v>39</v>
      </c>
      <c r="D1554" s="267" t="s">
        <v>142</v>
      </c>
      <c r="E1554" s="3" t="s">
        <v>2289</v>
      </c>
      <c r="F1554" s="3" t="s">
        <v>2289</v>
      </c>
      <c r="G1554" s="3" t="s">
        <v>136</v>
      </c>
      <c r="H1554">
        <v>1028.237661903172</v>
      </c>
      <c r="I1554">
        <v>5375.6187697478817</v>
      </c>
      <c r="J1554">
        <v>5.2279924855097342</v>
      </c>
      <c r="K1554">
        <v>801.21679947348957</v>
      </c>
      <c r="L1554">
        <v>2118.1368285232861</v>
      </c>
      <c r="M1554">
        <v>2.6436500456745233</v>
      </c>
      <c r="N1554">
        <v>0.77921362848206899</v>
      </c>
      <c r="O1554">
        <v>0.39402660777275084</v>
      </c>
      <c r="P1554">
        <v>0.50567212041751153</v>
      </c>
      <c r="Q1554">
        <v>0.26072427434170958</v>
      </c>
      <c r="R1554">
        <v>0.45737806612705389</v>
      </c>
      <c r="S1554">
        <v>0.73927572565829036</v>
      </c>
      <c r="T1554">
        <v>0.54262193387294633</v>
      </c>
      <c r="U1554">
        <v>0.1004826870901207</v>
      </c>
      <c r="V1554">
        <v>5.8688888733393695E-2</v>
      </c>
    </row>
    <row r="1555" spans="1:22" x14ac:dyDescent="0.25">
      <c r="A1555" t="str">
        <f t="shared" si="27"/>
        <v>LuxemburgInfotech.</v>
      </c>
      <c r="B1555" t="s">
        <v>96</v>
      </c>
      <c r="C1555">
        <v>40</v>
      </c>
      <c r="D1555" s="267" t="s">
        <v>182</v>
      </c>
      <c r="E1555" s="3" t="s">
        <v>2289</v>
      </c>
      <c r="F1555" s="3" t="s">
        <v>2289</v>
      </c>
      <c r="G1555" s="3" t="s">
        <v>136</v>
      </c>
      <c r="H1555">
        <v>541.50338512279779</v>
      </c>
      <c r="I1555">
        <v>10195.549837497911</v>
      </c>
      <c r="J1555">
        <v>18.828229181218962</v>
      </c>
      <c r="K1555">
        <v>250.75413489429391</v>
      </c>
      <c r="L1555">
        <v>1089.7453576447788</v>
      </c>
      <c r="M1555">
        <v>4.3458719358871747</v>
      </c>
      <c r="N1555">
        <v>0.46307029980510628</v>
      </c>
      <c r="O1555">
        <v>0.10688441280889399</v>
      </c>
      <c r="P1555">
        <v>0.23081681734690984</v>
      </c>
      <c r="Q1555">
        <v>0.53753639750200766</v>
      </c>
      <c r="R1555">
        <v>0.2205037979652984</v>
      </c>
      <c r="S1555">
        <v>0.46246360249799234</v>
      </c>
      <c r="T1555">
        <v>0.7794962020347016</v>
      </c>
      <c r="U1555">
        <v>5.2524128541039369E-2</v>
      </c>
      <c r="V1555">
        <v>1.1129720799271464E-2</v>
      </c>
    </row>
    <row r="1556" spans="1:22" x14ac:dyDescent="0.25">
      <c r="A1556" t="str">
        <f t="shared" si="27"/>
        <v>LuxemburgPénzügyi tev.</v>
      </c>
      <c r="B1556" t="s">
        <v>96</v>
      </c>
      <c r="C1556">
        <v>41</v>
      </c>
      <c r="D1556" s="267" t="s">
        <v>183</v>
      </c>
      <c r="E1556" s="3" t="s">
        <v>2289</v>
      </c>
      <c r="F1556" s="3" t="s">
        <v>2289</v>
      </c>
      <c r="G1556" s="3" t="s">
        <v>136</v>
      </c>
      <c r="H1556">
        <v>18019.696638104117</v>
      </c>
      <c r="I1556">
        <v>68043.724946681876</v>
      </c>
      <c r="J1556">
        <v>3.7760749425047409</v>
      </c>
      <c r="K1556">
        <v>3601.1924671058218</v>
      </c>
      <c r="L1556">
        <v>8611.2878348628365</v>
      </c>
      <c r="M1556">
        <v>2.391232324714788</v>
      </c>
      <c r="N1556">
        <v>0.19984756344292762</v>
      </c>
      <c r="O1556">
        <v>0.12655520904551482</v>
      </c>
      <c r="P1556">
        <v>0.63325870411052776</v>
      </c>
      <c r="Q1556">
        <v>0.23805988840853978</v>
      </c>
      <c r="R1556">
        <v>0.21781962163877627</v>
      </c>
      <c r="S1556">
        <v>0.76194011159146025</v>
      </c>
      <c r="T1556">
        <v>0.78218037836122378</v>
      </c>
      <c r="U1556">
        <v>4.4341120376354015E-2</v>
      </c>
      <c r="V1556">
        <v>2.2263209155055752E-2</v>
      </c>
    </row>
    <row r="1557" spans="1:22" x14ac:dyDescent="0.25">
      <c r="A1557" t="str">
        <f t="shared" si="27"/>
        <v>LuxemburgBiztosítás</v>
      </c>
      <c r="B1557" t="s">
        <v>96</v>
      </c>
      <c r="C1557">
        <v>42</v>
      </c>
      <c r="D1557" s="267" t="s">
        <v>184</v>
      </c>
      <c r="E1557" s="3" t="s">
        <v>2289</v>
      </c>
      <c r="F1557" s="3" t="s">
        <v>2289</v>
      </c>
      <c r="G1557" s="3" t="s">
        <v>136</v>
      </c>
      <c r="H1557">
        <v>1617.3061746077017</v>
      </c>
      <c r="I1557">
        <v>4463.2425984115771</v>
      </c>
      <c r="J1557">
        <v>2.7596769668514955</v>
      </c>
      <c r="K1557">
        <v>348.55688756419516</v>
      </c>
      <c r="L1557">
        <v>1251.1952484475746</v>
      </c>
      <c r="M1557">
        <v>3.5896443108361669</v>
      </c>
      <c r="N1557">
        <v>0.21551694604068528</v>
      </c>
      <c r="O1557">
        <v>0.28033323774353253</v>
      </c>
      <c r="P1557">
        <v>1.3007480056376228</v>
      </c>
      <c r="Q1557">
        <v>0.21266335427804603</v>
      </c>
      <c r="R1557">
        <v>0.28891894701462456</v>
      </c>
      <c r="S1557">
        <v>0.78733664572195405</v>
      </c>
      <c r="T1557">
        <v>0.71108105298537538</v>
      </c>
      <c r="U1557">
        <v>0.20587111429302199</v>
      </c>
      <c r="V1557">
        <v>0.15177615038439557</v>
      </c>
    </row>
    <row r="1558" spans="1:22" x14ac:dyDescent="0.25">
      <c r="A1558" t="str">
        <f t="shared" si="27"/>
        <v>LuxemburgEgyéb pénzügy</v>
      </c>
      <c r="B1558" t="s">
        <v>96</v>
      </c>
      <c r="C1558">
        <v>43</v>
      </c>
      <c r="D1558" s="267" t="s">
        <v>185</v>
      </c>
      <c r="E1558" s="3" t="s">
        <v>1</v>
      </c>
      <c r="F1558" s="3" t="s">
        <v>1</v>
      </c>
      <c r="G1558" s="3" t="s">
        <v>136</v>
      </c>
      <c r="H1558">
        <v>4705.4364603384902</v>
      </c>
      <c r="I1558">
        <v>31939.921605028576</v>
      </c>
      <c r="J1558">
        <v>6.7878765071521006</v>
      </c>
      <c r="K1558">
        <v>1090.0043476069575</v>
      </c>
      <c r="L1558">
        <v>5024.2465609700148</v>
      </c>
      <c r="M1558">
        <v>4.6093821295304576</v>
      </c>
      <c r="N1558">
        <v>0.23164787300699136</v>
      </c>
      <c r="O1558">
        <v>0.15730303358599992</v>
      </c>
      <c r="P1558">
        <v>0.67906098831847406</v>
      </c>
      <c r="Q1558">
        <v>0.9828905320311756</v>
      </c>
      <c r="R1558">
        <v>0.97417768855594833</v>
      </c>
      <c r="S1558">
        <v>1.7109467968824368E-2</v>
      </c>
      <c r="T1558">
        <v>2.5822311444051855E-2</v>
      </c>
      <c r="U1558">
        <v>9.9051331543001871E-5</v>
      </c>
      <c r="V1558">
        <v>5.7548341391664679E-5</v>
      </c>
    </row>
    <row r="1559" spans="1:22" x14ac:dyDescent="0.25">
      <c r="A1559" t="str">
        <f t="shared" si="27"/>
        <v>LuxemburgIngatlanügyletek</v>
      </c>
      <c r="B1559" t="s">
        <v>96</v>
      </c>
      <c r="C1559">
        <v>44</v>
      </c>
      <c r="D1559" s="267" t="s">
        <v>143</v>
      </c>
      <c r="E1559" s="3" t="s">
        <v>135</v>
      </c>
      <c r="F1559" s="3" t="s">
        <v>2289</v>
      </c>
      <c r="G1559" s="3" t="s">
        <v>0</v>
      </c>
      <c r="H1559">
        <v>1983.234306035969</v>
      </c>
      <c r="I1559">
        <v>6396.6964156850427</v>
      </c>
      <c r="J1559">
        <v>3.2253861261963412</v>
      </c>
      <c r="K1559">
        <v>1699.6891216826152</v>
      </c>
      <c r="L1559">
        <v>4615.8421974383773</v>
      </c>
      <c r="M1559">
        <v>2.715697911197374</v>
      </c>
      <c r="N1559">
        <v>0.85702890299427326</v>
      </c>
      <c r="O1559">
        <v>0.72159782135667483</v>
      </c>
      <c r="P1559">
        <v>0.8419760626923648</v>
      </c>
      <c r="Q1559">
        <v>0.34343739987319688</v>
      </c>
      <c r="R1559">
        <v>0.43673040684893649</v>
      </c>
      <c r="S1559">
        <v>0.65656260012680301</v>
      </c>
      <c r="T1559">
        <v>0.56326959315106362</v>
      </c>
      <c r="U1559">
        <v>0.62516289530932778</v>
      </c>
      <c r="V1559">
        <v>0.54286105054314815</v>
      </c>
    </row>
    <row r="1560" spans="1:22" x14ac:dyDescent="0.25">
      <c r="A1560" t="str">
        <f t="shared" si="27"/>
        <v>LuxemburgJogi tev.</v>
      </c>
      <c r="B1560" t="s">
        <v>96</v>
      </c>
      <c r="C1560">
        <v>45</v>
      </c>
      <c r="D1560" s="267" t="s">
        <v>186</v>
      </c>
      <c r="E1560" s="3" t="s">
        <v>2289</v>
      </c>
      <c r="F1560" s="3" t="s">
        <v>2289</v>
      </c>
      <c r="G1560" s="3" t="s">
        <v>136</v>
      </c>
      <c r="H1560">
        <v>841.39451481210926</v>
      </c>
      <c r="I1560">
        <v>5482.4664911093259</v>
      </c>
      <c r="J1560">
        <v>6.5159284908502269</v>
      </c>
      <c r="K1560">
        <v>487.65572719633695</v>
      </c>
      <c r="L1560">
        <v>3354.342401353224</v>
      </c>
      <c r="M1560">
        <v>6.8785050893142063</v>
      </c>
      <c r="N1560">
        <v>0.57958034977829009</v>
      </c>
      <c r="O1560">
        <v>0.61183089888334252</v>
      </c>
      <c r="P1560">
        <v>1.0556446558572756</v>
      </c>
      <c r="Q1560">
        <v>0.55573311990982133</v>
      </c>
      <c r="R1560">
        <v>0.48215120525614852</v>
      </c>
      <c r="S1560">
        <v>0.44426688009017867</v>
      </c>
      <c r="T1560">
        <v>0.51784879474385159</v>
      </c>
      <c r="U1560">
        <v>7.2851490141768158E-2</v>
      </c>
      <c r="V1560">
        <v>6.4979011704565159E-2</v>
      </c>
    </row>
    <row r="1561" spans="1:22" x14ac:dyDescent="0.25">
      <c r="A1561" t="str">
        <f t="shared" si="27"/>
        <v>LuxemburgMérnöki tev.</v>
      </c>
      <c r="B1561" t="s">
        <v>96</v>
      </c>
      <c r="C1561">
        <v>46</v>
      </c>
      <c r="D1561" s="267" t="s">
        <v>187</v>
      </c>
      <c r="E1561" s="3" t="s">
        <v>1</v>
      </c>
      <c r="F1561" s="3" t="s">
        <v>1</v>
      </c>
      <c r="G1561" s="3" t="s">
        <v>136</v>
      </c>
      <c r="H1561">
        <v>319.93310407255262</v>
      </c>
      <c r="I1561">
        <v>1133.2213867532057</v>
      </c>
      <c r="J1561">
        <v>3.5420572998792279</v>
      </c>
      <c r="K1561">
        <v>205.59143089780562</v>
      </c>
      <c r="L1561">
        <v>702.38883748628871</v>
      </c>
      <c r="M1561">
        <v>3.4164305118116944</v>
      </c>
      <c r="N1561">
        <v>0.64260755852005469</v>
      </c>
      <c r="O1561">
        <v>0.61981607980299769</v>
      </c>
      <c r="P1561">
        <v>0.96453281880227726</v>
      </c>
      <c r="Q1561">
        <v>0.77832439679374266</v>
      </c>
      <c r="R1561">
        <v>0.66128127463063535</v>
      </c>
      <c r="S1561">
        <v>0.22167560320625743</v>
      </c>
      <c r="T1561">
        <v>0.33871872536936454</v>
      </c>
      <c r="U1561">
        <v>5.495376668084976E-2</v>
      </c>
      <c r="V1561">
        <v>2.8608456705891804E-2</v>
      </c>
    </row>
    <row r="1562" spans="1:22" x14ac:dyDescent="0.25">
      <c r="A1562" t="str">
        <f t="shared" si="27"/>
        <v>LuxemburgK+F</v>
      </c>
      <c r="B1562" t="s">
        <v>96</v>
      </c>
      <c r="C1562">
        <v>47</v>
      </c>
      <c r="D1562" s="267" t="s">
        <v>188</v>
      </c>
      <c r="E1562" s="3" t="s">
        <v>2289</v>
      </c>
      <c r="F1562" s="3" t="s">
        <v>2289</v>
      </c>
      <c r="G1562" s="3" t="s">
        <v>136</v>
      </c>
      <c r="H1562">
        <v>151.73002259262577</v>
      </c>
      <c r="I1562">
        <v>577.85296556653202</v>
      </c>
      <c r="J1562">
        <v>3.8084286530292539</v>
      </c>
      <c r="K1562">
        <v>121.71972483987851</v>
      </c>
      <c r="L1562">
        <v>354.13736838100124</v>
      </c>
      <c r="M1562">
        <v>2.9094493012276077</v>
      </c>
      <c r="N1562">
        <v>0.80221252696099055</v>
      </c>
      <c r="O1562">
        <v>0.61285030878711844</v>
      </c>
      <c r="P1562">
        <v>0.76395006085079464</v>
      </c>
      <c r="Q1562">
        <v>0.48817586691896425</v>
      </c>
      <c r="R1562">
        <v>0.36627204241966826</v>
      </c>
      <c r="S1562">
        <v>0.51182413308103591</v>
      </c>
      <c r="T1562">
        <v>0.63372795758033185</v>
      </c>
      <c r="U1562">
        <v>3.2277587408883181E-2</v>
      </c>
      <c r="V1562">
        <v>1.4419778076365805E-2</v>
      </c>
    </row>
    <row r="1563" spans="1:22" x14ac:dyDescent="0.25">
      <c r="A1563" t="str">
        <f t="shared" si="27"/>
        <v>LuxemburgMarketing</v>
      </c>
      <c r="B1563" t="s">
        <v>96</v>
      </c>
      <c r="C1563">
        <v>48</v>
      </c>
      <c r="D1563" s="267" t="s">
        <v>13</v>
      </c>
      <c r="E1563" s="3" t="s">
        <v>1</v>
      </c>
      <c r="F1563" s="3" t="s">
        <v>1</v>
      </c>
      <c r="G1563" s="3" t="s">
        <v>136</v>
      </c>
      <c r="H1563">
        <v>147.95982401409509</v>
      </c>
      <c r="I1563">
        <v>793.34719257130644</v>
      </c>
      <c r="J1563">
        <v>5.3619095444161236</v>
      </c>
      <c r="K1563">
        <v>41.74582784592512</v>
      </c>
      <c r="L1563">
        <v>136.53680318440567</v>
      </c>
      <c r="M1563">
        <v>3.2706694352387422</v>
      </c>
      <c r="N1563">
        <v>0.28214299472232601</v>
      </c>
      <c r="O1563">
        <v>0.17210220753649882</v>
      </c>
      <c r="P1563">
        <v>0.60998221028267963</v>
      </c>
      <c r="Q1563">
        <v>0.90388389525589574</v>
      </c>
      <c r="R1563">
        <v>0.69851483788994839</v>
      </c>
      <c r="S1563">
        <v>9.6116104744104369E-2</v>
      </c>
      <c r="T1563">
        <v>0.30148516211005166</v>
      </c>
      <c r="U1563">
        <v>6.9993664698346477E-3</v>
      </c>
      <c r="V1563">
        <v>5.533752100558109E-3</v>
      </c>
    </row>
    <row r="1564" spans="1:22" x14ac:dyDescent="0.25">
      <c r="A1564" t="str">
        <f t="shared" si="27"/>
        <v>LuxemburgEgyéb tudományos</v>
      </c>
      <c r="B1564" t="s">
        <v>96</v>
      </c>
      <c r="C1564">
        <v>49</v>
      </c>
      <c r="D1564" s="267" t="s">
        <v>189</v>
      </c>
      <c r="E1564" s="3" t="s">
        <v>1</v>
      </c>
      <c r="F1564" s="3" t="s">
        <v>1</v>
      </c>
      <c r="G1564" s="3" t="s">
        <v>136</v>
      </c>
      <c r="H1564">
        <v>185.28956999557275</v>
      </c>
      <c r="I1564">
        <v>409.06942114791843</v>
      </c>
      <c r="J1564">
        <v>2.2077304251809351</v>
      </c>
      <c r="K1564">
        <v>52.376843031395396</v>
      </c>
      <c r="L1564">
        <v>182.29069070642686</v>
      </c>
      <c r="M1564">
        <v>3.4803680435103606</v>
      </c>
      <c r="N1564">
        <v>0.28267561435134675</v>
      </c>
      <c r="O1564">
        <v>0.44562287299521963</v>
      </c>
      <c r="P1564">
        <v>1.5764461112706398</v>
      </c>
      <c r="Q1564">
        <v>0.89132365064866703</v>
      </c>
      <c r="R1564">
        <v>0.9519823645112192</v>
      </c>
      <c r="S1564">
        <v>0.10867634935133307</v>
      </c>
      <c r="T1564">
        <v>4.8017635488780894E-2</v>
      </c>
      <c r="U1564">
        <v>6.9871386049565012E-2</v>
      </c>
      <c r="V1564">
        <v>2.3273533451678593E-2</v>
      </c>
    </row>
    <row r="1565" spans="1:22" x14ac:dyDescent="0.25">
      <c r="A1565" t="str">
        <f t="shared" si="27"/>
        <v>LuxemburgAminisztratív</v>
      </c>
      <c r="B1565" t="s">
        <v>96</v>
      </c>
      <c r="C1565">
        <v>50</v>
      </c>
      <c r="D1565" s="267" t="s">
        <v>190</v>
      </c>
      <c r="E1565" s="3" t="s">
        <v>1</v>
      </c>
      <c r="F1565" s="3" t="s">
        <v>1</v>
      </c>
      <c r="G1565" s="3" t="s">
        <v>136</v>
      </c>
      <c r="H1565">
        <v>693.80412896454209</v>
      </c>
      <c r="I1565">
        <v>9400.065821480559</v>
      </c>
      <c r="J1565">
        <v>13.54858731600452</v>
      </c>
      <c r="K1565">
        <v>439.62941656591101</v>
      </c>
      <c r="L1565">
        <v>2124.4028563515599</v>
      </c>
      <c r="M1565">
        <v>4.8322582072554754</v>
      </c>
      <c r="N1565">
        <v>0.63365062012823359</v>
      </c>
      <c r="O1565">
        <v>0.22599872135969315</v>
      </c>
      <c r="P1565">
        <v>0.35666140642923566</v>
      </c>
      <c r="Q1565">
        <v>0.82049954676582759</v>
      </c>
      <c r="R1565">
        <v>0.71559897777303905</v>
      </c>
      <c r="S1565">
        <v>0.17950045323417244</v>
      </c>
      <c r="T1565">
        <v>0.28440102222696095</v>
      </c>
      <c r="U1565">
        <v>9.2895084458543983E-2</v>
      </c>
      <c r="V1565">
        <v>1.6511749447448647E-2</v>
      </c>
    </row>
    <row r="1566" spans="1:22" x14ac:dyDescent="0.25">
      <c r="A1566" t="str">
        <f t="shared" si="27"/>
        <v>LuxemburgKözigazgatás és védelem</v>
      </c>
      <c r="B1566" t="s">
        <v>96</v>
      </c>
      <c r="C1566">
        <v>51</v>
      </c>
      <c r="D1566" s="267" t="s">
        <v>201</v>
      </c>
      <c r="E1566" s="3" t="s">
        <v>135</v>
      </c>
      <c r="F1566" s="3" t="s">
        <v>135</v>
      </c>
      <c r="G1566" s="3" t="s">
        <v>136</v>
      </c>
      <c r="H1566">
        <v>1423.9055243353864</v>
      </c>
      <c r="I1566">
        <v>4615.239456395142</v>
      </c>
      <c r="J1566">
        <v>3.2412539859688541</v>
      </c>
      <c r="K1566">
        <v>976.6984142700544</v>
      </c>
      <c r="L1566">
        <v>3425.9663100782295</v>
      </c>
      <c r="M1566">
        <v>3.5077013129366659</v>
      </c>
      <c r="N1566">
        <v>0.68592922604604145</v>
      </c>
      <c r="O1566">
        <v>0.74231604718386024</v>
      </c>
      <c r="P1566">
        <v>1.0822050132822798</v>
      </c>
      <c r="Q1566">
        <v>4.3489150229796263E-2</v>
      </c>
      <c r="R1566">
        <v>7.2446442814023307E-2</v>
      </c>
      <c r="S1566">
        <v>0.95651084977020362</v>
      </c>
      <c r="T1566">
        <v>0.92755355718597676</v>
      </c>
      <c r="U1566">
        <v>0.92425639259744474</v>
      </c>
      <c r="V1566">
        <v>0.88431845010214449</v>
      </c>
    </row>
    <row r="1567" spans="1:22" x14ac:dyDescent="0.25">
      <c r="A1567" t="str">
        <f t="shared" si="27"/>
        <v>LuxemburgOktatás</v>
      </c>
      <c r="B1567" t="s">
        <v>96</v>
      </c>
      <c r="C1567">
        <v>52</v>
      </c>
      <c r="D1567" s="267" t="s">
        <v>144</v>
      </c>
      <c r="E1567" s="3" t="s">
        <v>135</v>
      </c>
      <c r="F1567" s="3" t="s">
        <v>135</v>
      </c>
      <c r="G1567" s="3" t="s">
        <v>136</v>
      </c>
      <c r="H1567">
        <v>758.27102203992069</v>
      </c>
      <c r="I1567">
        <v>2824.249214272585</v>
      </c>
      <c r="J1567">
        <v>3.7245907230830415</v>
      </c>
      <c r="K1567">
        <v>676.9942284064914</v>
      </c>
      <c r="L1567">
        <v>2459.0445915273444</v>
      </c>
      <c r="M1567">
        <v>3.6322977188674739</v>
      </c>
      <c r="N1567">
        <v>0.89281300317296008</v>
      </c>
      <c r="O1567">
        <v>0.87068966120282598</v>
      </c>
      <c r="P1567">
        <v>0.97522063198955422</v>
      </c>
      <c r="Q1567">
        <v>0.11269096739645729</v>
      </c>
      <c r="R1567">
        <v>0.15684249445384252</v>
      </c>
      <c r="S1567">
        <v>0.88730903260354266</v>
      </c>
      <c r="T1567">
        <v>0.84315750554615743</v>
      </c>
      <c r="U1567">
        <v>0.77220987881195091</v>
      </c>
      <c r="V1567">
        <v>0.73070783110369664</v>
      </c>
    </row>
    <row r="1568" spans="1:22" x14ac:dyDescent="0.25">
      <c r="A1568" t="str">
        <f t="shared" si="27"/>
        <v>LuxemburgEgészségügy</v>
      </c>
      <c r="B1568" t="s">
        <v>96</v>
      </c>
      <c r="C1568">
        <v>53</v>
      </c>
      <c r="D1568" s="267" t="s">
        <v>191</v>
      </c>
      <c r="E1568" s="3" t="s">
        <v>135</v>
      </c>
      <c r="F1568" s="3" t="s">
        <v>135</v>
      </c>
      <c r="G1568" s="3" t="s">
        <v>136</v>
      </c>
      <c r="H1568">
        <v>1034.4257164073174</v>
      </c>
      <c r="I1568">
        <v>4524.5445823659684</v>
      </c>
      <c r="J1568">
        <v>4.3739676137212111</v>
      </c>
      <c r="K1568">
        <v>745.43132271807804</v>
      </c>
      <c r="L1568">
        <v>3308.5686767591374</v>
      </c>
      <c r="M1568">
        <v>4.4384621036516831</v>
      </c>
      <c r="N1568">
        <v>0.72062334771321135</v>
      </c>
      <c r="O1568">
        <v>0.73124899457373127</v>
      </c>
      <c r="P1568">
        <v>1.0147450771533268</v>
      </c>
      <c r="Q1568">
        <v>5.9427732480728933E-2</v>
      </c>
      <c r="R1568">
        <v>6.0823950035384169E-2</v>
      </c>
      <c r="S1568">
        <v>0.94057226751927114</v>
      </c>
      <c r="T1568">
        <v>0.9391760499646159</v>
      </c>
      <c r="U1568">
        <v>0.93099173761268617</v>
      </c>
      <c r="V1568">
        <v>0.91932355657442988</v>
      </c>
    </row>
    <row r="1569" spans="1:22" x14ac:dyDescent="0.25">
      <c r="A1569" t="str">
        <f t="shared" si="27"/>
        <v>LuxemburgEgyéb szolgáltatás</v>
      </c>
      <c r="B1569" t="s">
        <v>96</v>
      </c>
      <c r="C1569">
        <v>54</v>
      </c>
      <c r="D1569" s="267" t="s">
        <v>192</v>
      </c>
      <c r="E1569" s="3" t="s">
        <v>1</v>
      </c>
      <c r="F1569" s="3" t="s">
        <v>1</v>
      </c>
      <c r="G1569" s="3" t="s">
        <v>136</v>
      </c>
      <c r="H1569">
        <v>407.58221677105229</v>
      </c>
      <c r="I1569">
        <v>1646.0109963380235</v>
      </c>
      <c r="J1569">
        <v>4.0384759898948763</v>
      </c>
      <c r="K1569">
        <v>277.72406184264258</v>
      </c>
      <c r="L1569">
        <v>982.95666638386979</v>
      </c>
      <c r="M1569">
        <v>3.5393284249918877</v>
      </c>
      <c r="N1569">
        <v>0.68139396277597208</v>
      </c>
      <c r="O1569">
        <v>0.59717503016122664</v>
      </c>
      <c r="P1569">
        <v>0.8764019976466465</v>
      </c>
      <c r="Q1569">
        <v>0.62511754851631751</v>
      </c>
      <c r="R1569">
        <v>0.78883058166477782</v>
      </c>
      <c r="S1569">
        <v>0.37488245148368254</v>
      </c>
      <c r="T1569">
        <v>0.21116941833522215</v>
      </c>
      <c r="U1569">
        <v>0.28117675679142501</v>
      </c>
      <c r="V1569">
        <v>0.13568235824420474</v>
      </c>
    </row>
    <row r="1570" spans="1:22" x14ac:dyDescent="0.25">
      <c r="A1570" t="str">
        <f t="shared" si="27"/>
        <v>LuxemburgHáztartási</v>
      </c>
      <c r="B1570" t="s">
        <v>96</v>
      </c>
      <c r="C1570">
        <v>55</v>
      </c>
      <c r="D1570" s="267" t="s">
        <v>193</v>
      </c>
      <c r="E1570" s="3" t="s">
        <v>135</v>
      </c>
      <c r="F1570" s="3" t="s">
        <v>135</v>
      </c>
      <c r="G1570" s="3" t="s">
        <v>136</v>
      </c>
      <c r="H1570">
        <v>71.008457869669925</v>
      </c>
      <c r="I1570">
        <v>199.46931415375005</v>
      </c>
      <c r="J1570">
        <v>2.8090923269994015</v>
      </c>
      <c r="K1570">
        <v>70.008457869669925</v>
      </c>
      <c r="L1570">
        <v>198.46931415375005</v>
      </c>
      <c r="M1570">
        <v>2.8349333808098889</v>
      </c>
      <c r="N1570">
        <v>0.98591717057374462</v>
      </c>
      <c r="O1570">
        <v>0.99498669755675195</v>
      </c>
      <c r="P1570">
        <v>1.0091990760012115</v>
      </c>
      <c r="Q1570">
        <v>1.8740298933502222E-2</v>
      </c>
      <c r="R1570">
        <v>1.2372498804323747E-2</v>
      </c>
      <c r="S1570">
        <v>0.98125970106649785</v>
      </c>
      <c r="T1570">
        <v>0.98762750119567633</v>
      </c>
      <c r="U1570">
        <v>0.98010816787116317</v>
      </c>
      <c r="V1570">
        <v>0.98591273954941117</v>
      </c>
    </row>
    <row r="1571" spans="1:22" x14ac:dyDescent="0.25">
      <c r="A1571" t="str">
        <f t="shared" si="27"/>
        <v>LuxemburgTerületen kívüli</v>
      </c>
      <c r="B1571" t="s">
        <v>96</v>
      </c>
      <c r="C1571">
        <v>56</v>
      </c>
      <c r="D1571" s="267" t="s">
        <v>194</v>
      </c>
      <c r="E1571" s="3">
        <v>0</v>
      </c>
      <c r="F1571" s="3">
        <v>0</v>
      </c>
      <c r="G1571" s="3" t="s">
        <v>136</v>
      </c>
      <c r="H1571">
        <v>2</v>
      </c>
      <c r="I1571">
        <v>2</v>
      </c>
      <c r="J1571">
        <v>1</v>
      </c>
      <c r="K1571">
        <v>1</v>
      </c>
      <c r="L1571">
        <v>1</v>
      </c>
      <c r="M1571">
        <v>1</v>
      </c>
      <c r="N1571">
        <v>0.5</v>
      </c>
      <c r="O1571">
        <v>0.5</v>
      </c>
      <c r="P1571">
        <v>1</v>
      </c>
      <c r="Q1571">
        <v>1</v>
      </c>
      <c r="R1571">
        <v>1</v>
      </c>
      <c r="S1571">
        <v>0</v>
      </c>
      <c r="T1571">
        <v>0</v>
      </c>
      <c r="U1571">
        <v>0</v>
      </c>
      <c r="V1571">
        <v>0</v>
      </c>
    </row>
    <row r="1572" spans="1:22" x14ac:dyDescent="0.25">
      <c r="A1572" t="str">
        <f>CONCATENATE(B1572,D1572)</f>
        <v>LettországNövényterm.</v>
      </c>
      <c r="B1572" t="s">
        <v>97</v>
      </c>
      <c r="C1572">
        <v>1</v>
      </c>
      <c r="D1572" s="267" t="s">
        <v>147</v>
      </c>
      <c r="E1572" s="3" t="s">
        <v>2289</v>
      </c>
      <c r="F1572" s="3" t="s">
        <v>2289</v>
      </c>
      <c r="G1572" s="3" t="s">
        <v>136</v>
      </c>
      <c r="H1572">
        <v>519.15804485311571</v>
      </c>
      <c r="I1572">
        <v>1804.749255576246</v>
      </c>
      <c r="J1572">
        <v>3.4763002778602035</v>
      </c>
      <c r="K1572">
        <v>226.83864196971425</v>
      </c>
      <c r="L1572">
        <v>451.09406538616122</v>
      </c>
      <c r="M1572">
        <v>1.9886120877340989</v>
      </c>
      <c r="N1572">
        <v>0.43693561954509097</v>
      </c>
      <c r="O1572">
        <v>0.24994833159918911</v>
      </c>
      <c r="P1572">
        <v>0.57204842182337778</v>
      </c>
      <c r="Q1572">
        <v>0.51301896881659925</v>
      </c>
      <c r="R1572">
        <v>0.40937397231045114</v>
      </c>
      <c r="S1572">
        <v>0.48698103118340086</v>
      </c>
      <c r="T1572">
        <v>0.59062602768954875</v>
      </c>
      <c r="U1572">
        <v>0.48023798912803561</v>
      </c>
      <c r="V1572">
        <v>0.2998421861993511</v>
      </c>
    </row>
    <row r="1573" spans="1:22" x14ac:dyDescent="0.25">
      <c r="A1573" t="str">
        <f t="shared" ref="A1573:A1627" si="28">CONCATENATE(B1573,D1573)</f>
        <v>LettországErdőgazd.</v>
      </c>
      <c r="B1573" t="s">
        <v>97</v>
      </c>
      <c r="C1573">
        <v>2</v>
      </c>
      <c r="D1573" s="267" t="s">
        <v>148</v>
      </c>
      <c r="E1573" s="3" t="s">
        <v>1</v>
      </c>
      <c r="F1573" s="3" t="s">
        <v>1</v>
      </c>
      <c r="G1573" s="3" t="s">
        <v>136</v>
      </c>
      <c r="H1573">
        <v>241.15311999809973</v>
      </c>
      <c r="I1573">
        <v>1248.3188690992088</v>
      </c>
      <c r="J1573">
        <v>5.1764574686367126</v>
      </c>
      <c r="K1573">
        <v>109.81719268995447</v>
      </c>
      <c r="L1573">
        <v>423.55440480292162</v>
      </c>
      <c r="M1573">
        <v>3.8569043191509875</v>
      </c>
      <c r="N1573">
        <v>0.45538366947448089</v>
      </c>
      <c r="O1573">
        <v>0.33929984981205963</v>
      </c>
      <c r="P1573">
        <v>0.74508567732263298</v>
      </c>
      <c r="Q1573">
        <v>0.71262565407273215</v>
      </c>
      <c r="R1573">
        <v>0.70574250966405061</v>
      </c>
      <c r="S1573">
        <v>0.28737434592726779</v>
      </c>
      <c r="T1573">
        <v>0.29425749033594945</v>
      </c>
      <c r="U1573">
        <v>0.18290210979423677</v>
      </c>
      <c r="V1573">
        <v>0.10803106337498414</v>
      </c>
    </row>
    <row r="1574" spans="1:22" x14ac:dyDescent="0.25">
      <c r="A1574" t="str">
        <f t="shared" si="28"/>
        <v>LettországHalászat</v>
      </c>
      <c r="B1574" t="s">
        <v>97</v>
      </c>
      <c r="C1574">
        <v>3</v>
      </c>
      <c r="D1574" s="267" t="s">
        <v>149</v>
      </c>
      <c r="E1574" s="3" t="s">
        <v>1</v>
      </c>
      <c r="F1574" s="3" t="s">
        <v>2289</v>
      </c>
      <c r="G1574" s="3" t="s">
        <v>0</v>
      </c>
      <c r="H1574">
        <v>70.563377707058194</v>
      </c>
      <c r="I1574">
        <v>79.302179617922292</v>
      </c>
      <c r="J1574">
        <v>1.1238433050518497</v>
      </c>
      <c r="K1574">
        <v>27.338897728002745</v>
      </c>
      <c r="L1574">
        <v>31.830882903428542</v>
      </c>
      <c r="M1574">
        <v>1.1643074720903885</v>
      </c>
      <c r="N1574">
        <v>0.38743748692840901</v>
      </c>
      <c r="O1574">
        <v>0.40138723874664806</v>
      </c>
      <c r="P1574">
        <v>1.036005168030673</v>
      </c>
      <c r="Q1574">
        <v>0.63341957906050228</v>
      </c>
      <c r="R1574">
        <v>0.36524480576838819</v>
      </c>
      <c r="S1574">
        <v>0.36658042093949794</v>
      </c>
      <c r="T1574">
        <v>0.63475519423161186</v>
      </c>
      <c r="U1574">
        <v>0.28550839674565753</v>
      </c>
      <c r="V1574">
        <v>0.33303247730989283</v>
      </c>
    </row>
    <row r="1575" spans="1:22" x14ac:dyDescent="0.25">
      <c r="A1575" t="str">
        <f t="shared" si="28"/>
        <v>LettországBányászat</v>
      </c>
      <c r="B1575" t="s">
        <v>97</v>
      </c>
      <c r="C1575">
        <v>4</v>
      </c>
      <c r="D1575" s="267" t="s">
        <v>150</v>
      </c>
      <c r="E1575" s="3" t="s">
        <v>1</v>
      </c>
      <c r="F1575" s="3" t="s">
        <v>1</v>
      </c>
      <c r="G1575" s="3" t="s">
        <v>136</v>
      </c>
      <c r="H1575">
        <v>22.720669298511048</v>
      </c>
      <c r="I1575">
        <v>354.43817578334244</v>
      </c>
      <c r="J1575">
        <v>15.599812273424966</v>
      </c>
      <c r="K1575">
        <v>8.4972290442048042</v>
      </c>
      <c r="L1575">
        <v>136.56364024482642</v>
      </c>
      <c r="M1575">
        <v>16.071549858711197</v>
      </c>
      <c r="N1575">
        <v>0.37398674011604283</v>
      </c>
      <c r="O1575">
        <v>0.38529608144779448</v>
      </c>
      <c r="P1575">
        <v>1.0302399527005757</v>
      </c>
      <c r="Q1575">
        <v>1.8114433755197674</v>
      </c>
      <c r="R1575">
        <v>0.89592642669573108</v>
      </c>
      <c r="S1575">
        <v>-0.81144337551976731</v>
      </c>
      <c r="T1575">
        <v>0.1040735733042689</v>
      </c>
      <c r="U1575">
        <v>8.6064391684284633E-2</v>
      </c>
      <c r="V1575">
        <v>1.5512664835651047E-2</v>
      </c>
    </row>
    <row r="1576" spans="1:22" x14ac:dyDescent="0.25">
      <c r="A1576" t="str">
        <f t="shared" si="28"/>
        <v>LettországÉlelmiszergy.</v>
      </c>
      <c r="B1576" t="s">
        <v>97</v>
      </c>
      <c r="C1576">
        <v>5</v>
      </c>
      <c r="D1576" s="267" t="s">
        <v>151</v>
      </c>
      <c r="E1576" s="3" t="s">
        <v>135</v>
      </c>
      <c r="F1576" s="3" t="s">
        <v>2289</v>
      </c>
      <c r="G1576" s="3" t="s">
        <v>0</v>
      </c>
      <c r="H1576">
        <v>1092.0698400851982</v>
      </c>
      <c r="I1576">
        <v>2602.3711230914228</v>
      </c>
      <c r="J1576">
        <v>2.3829713334894387</v>
      </c>
      <c r="K1576">
        <v>359.19325999464621</v>
      </c>
      <c r="L1576">
        <v>687.32467576530019</v>
      </c>
      <c r="M1576">
        <v>1.9135233099183007</v>
      </c>
      <c r="N1576">
        <v>0.32891052093025813</v>
      </c>
      <c r="O1576">
        <v>0.26411477965864061</v>
      </c>
      <c r="P1576">
        <v>0.80299887918344592</v>
      </c>
      <c r="Q1576">
        <v>0.21868623347579697</v>
      </c>
      <c r="R1576">
        <v>0.15938759072764008</v>
      </c>
      <c r="S1576">
        <v>0.78131376652420292</v>
      </c>
      <c r="T1576">
        <v>0.84061240927235992</v>
      </c>
      <c r="U1576">
        <v>0.81493957981010312</v>
      </c>
      <c r="V1576">
        <v>0.58352240147703105</v>
      </c>
    </row>
    <row r="1577" spans="1:22" x14ac:dyDescent="0.25">
      <c r="A1577" t="str">
        <f t="shared" si="28"/>
        <v>LettországTextilgy.</v>
      </c>
      <c r="B1577" t="s">
        <v>97</v>
      </c>
      <c r="C1577">
        <v>6</v>
      </c>
      <c r="D1577" s="267" t="s">
        <v>152</v>
      </c>
      <c r="E1577" s="3" t="s">
        <v>2289</v>
      </c>
      <c r="F1577" s="3" t="s">
        <v>2289</v>
      </c>
      <c r="G1577" s="3" t="s">
        <v>136</v>
      </c>
      <c r="H1577">
        <v>438.25029175665986</v>
      </c>
      <c r="I1577">
        <v>476.38962190448467</v>
      </c>
      <c r="J1577">
        <v>1.0870263656755346</v>
      </c>
      <c r="K1577">
        <v>132.90813479656603</v>
      </c>
      <c r="L1577">
        <v>176.95225973369969</v>
      </c>
      <c r="M1577">
        <v>1.3313877288591038</v>
      </c>
      <c r="N1577">
        <v>0.30326992884322773</v>
      </c>
      <c r="O1577">
        <v>0.37144440516208038</v>
      </c>
      <c r="P1577">
        <v>1.2247980094132405</v>
      </c>
      <c r="Q1577">
        <v>0.22970199484330867</v>
      </c>
      <c r="R1577">
        <v>0.20935135100660557</v>
      </c>
      <c r="S1577">
        <v>0.77029800515669111</v>
      </c>
      <c r="T1577">
        <v>0.79064864899339438</v>
      </c>
      <c r="U1577">
        <v>0.44369429560325446</v>
      </c>
      <c r="V1577">
        <v>0.48862983390997355</v>
      </c>
    </row>
    <row r="1578" spans="1:22" x14ac:dyDescent="0.25">
      <c r="A1578" t="str">
        <f t="shared" si="28"/>
        <v>LettországFafeldolg.</v>
      </c>
      <c r="B1578" t="s">
        <v>97</v>
      </c>
      <c r="C1578">
        <v>7</v>
      </c>
      <c r="D1578" s="267" t="s">
        <v>153</v>
      </c>
      <c r="E1578" s="3" t="s">
        <v>2289</v>
      </c>
      <c r="F1578" s="3" t="s">
        <v>2289</v>
      </c>
      <c r="G1578" s="3" t="s">
        <v>136</v>
      </c>
      <c r="H1578">
        <v>640.33496956277997</v>
      </c>
      <c r="I1578">
        <v>2686.9859227828983</v>
      </c>
      <c r="J1578">
        <v>4.1962192454014646</v>
      </c>
      <c r="K1578">
        <v>214.00118118427577</v>
      </c>
      <c r="L1578">
        <v>701.39007839740657</v>
      </c>
      <c r="M1578">
        <v>3.2775056404639269</v>
      </c>
      <c r="N1578">
        <v>0.3342019276729421</v>
      </c>
      <c r="O1578">
        <v>0.26103228619485297</v>
      </c>
      <c r="P1578">
        <v>0.78106158157862371</v>
      </c>
      <c r="Q1578">
        <v>0.37794759939934763</v>
      </c>
      <c r="R1578">
        <v>0.38211746754050369</v>
      </c>
      <c r="S1578">
        <v>0.62205240060065237</v>
      </c>
      <c r="T1578">
        <v>0.6178825324594962</v>
      </c>
      <c r="U1578">
        <v>9.2618752359650114E-2</v>
      </c>
      <c r="V1578">
        <v>5.6436065888913839E-2</v>
      </c>
    </row>
    <row r="1579" spans="1:22" x14ac:dyDescent="0.25">
      <c r="A1579" t="str">
        <f t="shared" si="28"/>
        <v>LettországPapírgy.</v>
      </c>
      <c r="B1579" t="s">
        <v>97</v>
      </c>
      <c r="C1579">
        <v>8</v>
      </c>
      <c r="D1579" s="267" t="s">
        <v>154</v>
      </c>
      <c r="E1579" s="3" t="s">
        <v>1</v>
      </c>
      <c r="F1579" s="3" t="s">
        <v>1</v>
      </c>
      <c r="G1579" s="3" t="s">
        <v>136</v>
      </c>
      <c r="H1579">
        <v>72.687668019355371</v>
      </c>
      <c r="I1579">
        <v>186.07311327203286</v>
      </c>
      <c r="J1579">
        <v>2.5598993383923809</v>
      </c>
      <c r="K1579">
        <v>25.029907440442042</v>
      </c>
      <c r="L1579">
        <v>54.920084051084373</v>
      </c>
      <c r="M1579">
        <v>2.1941784715650732</v>
      </c>
      <c r="N1579">
        <v>0.3443487474901113</v>
      </c>
      <c r="O1579">
        <v>0.29515324963039119</v>
      </c>
      <c r="P1579">
        <v>0.85713466879639844</v>
      </c>
      <c r="Q1579">
        <v>0.72257884109672377</v>
      </c>
      <c r="R1579">
        <v>0.6724222323383221</v>
      </c>
      <c r="S1579">
        <v>0.27742115890327623</v>
      </c>
      <c r="T1579">
        <v>0.32757776766167784</v>
      </c>
      <c r="U1579">
        <v>0.16846115304292811</v>
      </c>
      <c r="V1579">
        <v>9.7752281211630626E-2</v>
      </c>
    </row>
    <row r="1580" spans="1:22" x14ac:dyDescent="0.25">
      <c r="A1580" t="str">
        <f t="shared" si="28"/>
        <v>LettországNyomdai tev.</v>
      </c>
      <c r="B1580" t="s">
        <v>97</v>
      </c>
      <c r="C1580">
        <v>9</v>
      </c>
      <c r="D1580" s="267" t="s">
        <v>155</v>
      </c>
      <c r="E1580" s="3" t="s">
        <v>1</v>
      </c>
      <c r="F1580" s="3" t="s">
        <v>1</v>
      </c>
      <c r="G1580" s="3" t="s">
        <v>136</v>
      </c>
      <c r="H1580">
        <v>67.146040956816265</v>
      </c>
      <c r="I1580">
        <v>303.84426420075533</v>
      </c>
      <c r="J1580">
        <v>4.5251255304265392</v>
      </c>
      <c r="K1580">
        <v>32.326320510496721</v>
      </c>
      <c r="L1580">
        <v>81.45434484470897</v>
      </c>
      <c r="M1580">
        <v>2.5197530544269591</v>
      </c>
      <c r="N1580">
        <v>0.48143300855648058</v>
      </c>
      <c r="O1580">
        <v>0.268079257836148</v>
      </c>
      <c r="P1580">
        <v>0.55683605625619992</v>
      </c>
      <c r="Q1580">
        <v>0.77648349955342444</v>
      </c>
      <c r="R1580">
        <v>0.63406986500684448</v>
      </c>
      <c r="S1580">
        <v>0.22351650044657559</v>
      </c>
      <c r="T1580">
        <v>0.36593013499315546</v>
      </c>
      <c r="U1580">
        <v>0.19494085881572099</v>
      </c>
      <c r="V1580">
        <v>0.20816371751204646</v>
      </c>
    </row>
    <row r="1581" spans="1:22" x14ac:dyDescent="0.25">
      <c r="A1581" t="str">
        <f t="shared" si="28"/>
        <v>LettországKokszgy.</v>
      </c>
      <c r="B1581" t="s">
        <v>97</v>
      </c>
      <c r="C1581">
        <v>10</v>
      </c>
      <c r="D1581" s="267" t="s">
        <v>156</v>
      </c>
      <c r="E1581" s="3" t="s">
        <v>1</v>
      </c>
      <c r="F1581" s="3" t="s">
        <v>1</v>
      </c>
      <c r="G1581" s="3" t="s">
        <v>136</v>
      </c>
      <c r="H1581">
        <v>26.599809229169278</v>
      </c>
      <c r="I1581">
        <v>7.5596355021003978</v>
      </c>
      <c r="J1581">
        <v>0.28419886161478641</v>
      </c>
      <c r="K1581">
        <v>9.2487144659856524E-2</v>
      </c>
      <c r="L1581">
        <v>1.9899408169892174</v>
      </c>
      <c r="M1581">
        <v>21.515863899871686</v>
      </c>
      <c r="N1581">
        <v>3.47698526192569E-3</v>
      </c>
      <c r="O1581">
        <v>0.26323237627479851</v>
      </c>
      <c r="P1581">
        <v>75.707072778620329</v>
      </c>
      <c r="Q1581">
        <v>0.75735012887718234</v>
      </c>
      <c r="R1581">
        <v>0.84539756325169046</v>
      </c>
      <c r="S1581">
        <v>0.24264987112281766</v>
      </c>
      <c r="T1581">
        <v>0.15460243674830937</v>
      </c>
      <c r="U1581">
        <v>0.21321361858670046</v>
      </c>
      <c r="V1581">
        <v>0.16473222161705772</v>
      </c>
    </row>
    <row r="1582" spans="1:22" x14ac:dyDescent="0.25">
      <c r="A1582" t="str">
        <f t="shared" si="28"/>
        <v>LettországVegyi a. gy.</v>
      </c>
      <c r="B1582" t="s">
        <v>97</v>
      </c>
      <c r="C1582">
        <v>11</v>
      </c>
      <c r="D1582" s="267" t="s">
        <v>157</v>
      </c>
      <c r="E1582" s="3" t="s">
        <v>1</v>
      </c>
      <c r="F1582" s="3" t="s">
        <v>1</v>
      </c>
      <c r="G1582" s="3" t="s">
        <v>136</v>
      </c>
      <c r="H1582">
        <v>43.501768680026771</v>
      </c>
      <c r="I1582">
        <v>308.6187665606397</v>
      </c>
      <c r="J1582">
        <v>7.0943958355039873</v>
      </c>
      <c r="K1582">
        <v>18.656927934495801</v>
      </c>
      <c r="L1582">
        <v>90.472427346387576</v>
      </c>
      <c r="M1582">
        <v>4.8492671282236248</v>
      </c>
      <c r="N1582">
        <v>0.42887745718398501</v>
      </c>
      <c r="O1582">
        <v>0.29315270861407866</v>
      </c>
      <c r="P1582">
        <v>0.68353489721498351</v>
      </c>
      <c r="Q1582">
        <v>0.72227320917007731</v>
      </c>
      <c r="R1582">
        <v>0.65079220028588458</v>
      </c>
      <c r="S1582">
        <v>0.27772679082992269</v>
      </c>
      <c r="T1582">
        <v>0.34920779971411536</v>
      </c>
      <c r="U1582">
        <v>0.26362555573865593</v>
      </c>
      <c r="V1582">
        <v>0.16559249438486259</v>
      </c>
    </row>
    <row r="1583" spans="1:22" x14ac:dyDescent="0.25">
      <c r="A1583" t="str">
        <f t="shared" si="28"/>
        <v>LettországGyógyszergy.</v>
      </c>
      <c r="B1583" t="s">
        <v>97</v>
      </c>
      <c r="C1583">
        <v>12</v>
      </c>
      <c r="D1583" s="267" t="s">
        <v>158</v>
      </c>
      <c r="E1583" s="3" t="s">
        <v>135</v>
      </c>
      <c r="F1583" s="3" t="s">
        <v>2289</v>
      </c>
      <c r="G1583" s="3" t="s">
        <v>0</v>
      </c>
      <c r="H1583">
        <v>50.705885031190967</v>
      </c>
      <c r="I1583">
        <v>229.70679725863914</v>
      </c>
      <c r="J1583">
        <v>4.5301802170958743</v>
      </c>
      <c r="K1583">
        <v>17.733362369507851</v>
      </c>
      <c r="L1583">
        <v>140.1938581965444</v>
      </c>
      <c r="M1583">
        <v>7.9056557507449812</v>
      </c>
      <c r="N1583">
        <v>0.34972986584494953</v>
      </c>
      <c r="O1583">
        <v>0.61031654208600827</v>
      </c>
      <c r="P1583">
        <v>1.7451084442316063</v>
      </c>
      <c r="Q1583">
        <v>0.27126096275127587</v>
      </c>
      <c r="R1583">
        <v>0.20315033774146027</v>
      </c>
      <c r="S1583">
        <v>0.72873903724872402</v>
      </c>
      <c r="T1583">
        <v>0.7968496622585397</v>
      </c>
      <c r="U1583">
        <v>0.61736661587817887</v>
      </c>
      <c r="V1583">
        <v>0.54031261350079485</v>
      </c>
    </row>
    <row r="1584" spans="1:22" x14ac:dyDescent="0.25">
      <c r="A1584" t="str">
        <f t="shared" si="28"/>
        <v>LettországGumigy.</v>
      </c>
      <c r="B1584" t="s">
        <v>97</v>
      </c>
      <c r="C1584">
        <v>13</v>
      </c>
      <c r="D1584" s="267" t="s">
        <v>159</v>
      </c>
      <c r="E1584" s="3" t="s">
        <v>1</v>
      </c>
      <c r="F1584" s="3" t="s">
        <v>2289</v>
      </c>
      <c r="G1584" s="3" t="s">
        <v>0</v>
      </c>
      <c r="H1584">
        <v>51.998929720067601</v>
      </c>
      <c r="I1584">
        <v>300.79387924093419</v>
      </c>
      <c r="J1584">
        <v>5.7846167384643463</v>
      </c>
      <c r="K1584">
        <v>15.701448550151033</v>
      </c>
      <c r="L1584">
        <v>85.299777454914562</v>
      </c>
      <c r="M1584">
        <v>5.4326056084866172</v>
      </c>
      <c r="N1584">
        <v>0.30195714863130113</v>
      </c>
      <c r="O1584">
        <v>0.28358215822134442</v>
      </c>
      <c r="P1584">
        <v>0.93914702634712866</v>
      </c>
      <c r="Q1584">
        <v>0.61969195589561332</v>
      </c>
      <c r="R1584">
        <v>0.56430566080029998</v>
      </c>
      <c r="S1584">
        <v>0.38030804410438662</v>
      </c>
      <c r="T1584">
        <v>0.43569433919970002</v>
      </c>
      <c r="U1584">
        <v>0.18842387952693238</v>
      </c>
      <c r="V1584">
        <v>0.10098470673690514</v>
      </c>
    </row>
    <row r="1585" spans="1:22" x14ac:dyDescent="0.25">
      <c r="A1585" t="str">
        <f t="shared" si="28"/>
        <v>LettországNemfémgy.</v>
      </c>
      <c r="B1585" t="s">
        <v>97</v>
      </c>
      <c r="C1585">
        <v>14</v>
      </c>
      <c r="D1585" s="267" t="s">
        <v>160</v>
      </c>
      <c r="E1585" s="3" t="s">
        <v>1</v>
      </c>
      <c r="F1585" s="3" t="s">
        <v>2289</v>
      </c>
      <c r="G1585" s="3" t="s">
        <v>0</v>
      </c>
      <c r="H1585">
        <v>67.423122311193453</v>
      </c>
      <c r="I1585">
        <v>725.06180192657041</v>
      </c>
      <c r="J1585">
        <v>10.753904255279455</v>
      </c>
      <c r="K1585">
        <v>22.628522276394769</v>
      </c>
      <c r="L1585">
        <v>263.17504911501237</v>
      </c>
      <c r="M1585">
        <v>11.630235766192598</v>
      </c>
      <c r="N1585">
        <v>0.33561961387596589</v>
      </c>
      <c r="O1585">
        <v>0.36296912679129806</v>
      </c>
      <c r="P1585">
        <v>1.0814896143866004</v>
      </c>
      <c r="Q1585">
        <v>0.65357359624999345</v>
      </c>
      <c r="R1585">
        <v>0.53337039549592991</v>
      </c>
      <c r="S1585">
        <v>0.34642640375000644</v>
      </c>
      <c r="T1585">
        <v>0.46662960450407009</v>
      </c>
      <c r="U1585">
        <v>0.18757607241562643</v>
      </c>
      <c r="V1585">
        <v>9.6386377251584721E-2</v>
      </c>
    </row>
    <row r="1586" spans="1:22" x14ac:dyDescent="0.25">
      <c r="A1586" t="str">
        <f t="shared" si="28"/>
        <v>LettországFémalapa. Gy.</v>
      </c>
      <c r="B1586" t="s">
        <v>97</v>
      </c>
      <c r="C1586">
        <v>15</v>
      </c>
      <c r="D1586" s="267" t="s">
        <v>161</v>
      </c>
      <c r="E1586" s="3" t="s">
        <v>2289</v>
      </c>
      <c r="F1586" s="3" t="s">
        <v>2289</v>
      </c>
      <c r="G1586" s="3" t="s">
        <v>136</v>
      </c>
      <c r="H1586">
        <v>169.94321268943872</v>
      </c>
      <c r="I1586">
        <v>482.35774024300474</v>
      </c>
      <c r="J1586">
        <v>2.8383466018409647</v>
      </c>
      <c r="K1586">
        <v>51.537692313104628</v>
      </c>
      <c r="L1586">
        <v>43.94326738589811</v>
      </c>
      <c r="M1586">
        <v>0.85264328714858928</v>
      </c>
      <c r="N1586">
        <v>0.30326419924334808</v>
      </c>
      <c r="O1586">
        <v>9.1100989410391006E-2</v>
      </c>
      <c r="P1586">
        <v>0.30040139798133214</v>
      </c>
      <c r="Q1586">
        <v>0.47241336587503019</v>
      </c>
      <c r="R1586">
        <v>0.54823694396565603</v>
      </c>
      <c r="S1586">
        <v>0.52758663412496987</v>
      </c>
      <c r="T1586">
        <v>0.45176305603434391</v>
      </c>
      <c r="U1586">
        <v>2.8325852708588721E-2</v>
      </c>
      <c r="V1586">
        <v>1.5057552510588547E-2</v>
      </c>
    </row>
    <row r="1587" spans="1:22" x14ac:dyDescent="0.25">
      <c r="A1587" t="str">
        <f t="shared" si="28"/>
        <v>LettországFémfeldolg.</v>
      </c>
      <c r="B1587" t="s">
        <v>97</v>
      </c>
      <c r="C1587">
        <v>16</v>
      </c>
      <c r="D1587" s="267" t="s">
        <v>162</v>
      </c>
      <c r="E1587" s="3" t="s">
        <v>2289</v>
      </c>
      <c r="F1587" s="3" t="s">
        <v>2289</v>
      </c>
      <c r="G1587" s="3" t="s">
        <v>136</v>
      </c>
      <c r="H1587">
        <v>104.27493793482712</v>
      </c>
      <c r="I1587">
        <v>821.3476683817596</v>
      </c>
      <c r="J1587">
        <v>7.8767504891262572</v>
      </c>
      <c r="K1587">
        <v>41.285417983251094</v>
      </c>
      <c r="L1587">
        <v>289.57452561785209</v>
      </c>
      <c r="M1587">
        <v>7.0139661837825731</v>
      </c>
      <c r="N1587">
        <v>0.39592848292132182</v>
      </c>
      <c r="O1587">
        <v>0.35256023333989528</v>
      </c>
      <c r="P1587">
        <v>0.89046443625010785</v>
      </c>
      <c r="Q1587">
        <v>0.56030845583279298</v>
      </c>
      <c r="R1587">
        <v>0.5131337896079794</v>
      </c>
      <c r="S1587">
        <v>0.43969154416720702</v>
      </c>
      <c r="T1587">
        <v>0.4868662103920206</v>
      </c>
      <c r="U1587">
        <v>9.7133166054175477E-2</v>
      </c>
      <c r="V1587">
        <v>4.9643232080428312E-2</v>
      </c>
    </row>
    <row r="1588" spans="1:22" x14ac:dyDescent="0.25">
      <c r="A1588" t="str">
        <f t="shared" si="28"/>
        <v>LettországSzámítógép gy.</v>
      </c>
      <c r="B1588" t="s">
        <v>97</v>
      </c>
      <c r="C1588">
        <v>17</v>
      </c>
      <c r="D1588" s="267" t="s">
        <v>163</v>
      </c>
      <c r="E1588" s="3" t="s">
        <v>2289</v>
      </c>
      <c r="F1588" s="3" t="s">
        <v>2289</v>
      </c>
      <c r="G1588" s="3" t="s">
        <v>136</v>
      </c>
      <c r="H1588">
        <v>36.020573477729478</v>
      </c>
      <c r="I1588">
        <v>257.69070489050159</v>
      </c>
      <c r="J1588">
        <v>7.1539867362140868</v>
      </c>
      <c r="K1588">
        <v>14.22361217506022</v>
      </c>
      <c r="L1588">
        <v>109.82859468491276</v>
      </c>
      <c r="M1588">
        <v>7.7215684267240485</v>
      </c>
      <c r="N1588">
        <v>0.39487467304911972</v>
      </c>
      <c r="O1588">
        <v>0.42620316759807586</v>
      </c>
      <c r="P1588">
        <v>1.0793378170016468</v>
      </c>
      <c r="Q1588">
        <v>0.16827021701741601</v>
      </c>
      <c r="R1588">
        <v>0.21373761934780902</v>
      </c>
      <c r="S1588">
        <v>0.83172978298258393</v>
      </c>
      <c r="T1588">
        <v>0.78626238065219101</v>
      </c>
      <c r="U1588">
        <v>0.21196738847662164</v>
      </c>
      <c r="V1588">
        <v>0.1660333525810419</v>
      </c>
    </row>
    <row r="1589" spans="1:22" x14ac:dyDescent="0.25">
      <c r="A1589" t="str">
        <f t="shared" si="28"/>
        <v>LettországVillamos b. gy.</v>
      </c>
      <c r="B1589" t="s">
        <v>97</v>
      </c>
      <c r="C1589">
        <v>18</v>
      </c>
      <c r="D1589" s="267" t="s">
        <v>164</v>
      </c>
      <c r="E1589" s="3" t="s">
        <v>2289</v>
      </c>
      <c r="F1589" s="3" t="s">
        <v>2289</v>
      </c>
      <c r="G1589" s="3" t="s">
        <v>136</v>
      </c>
      <c r="H1589">
        <v>39.530269222956612</v>
      </c>
      <c r="I1589">
        <v>269.49435169975857</v>
      </c>
      <c r="J1589">
        <v>6.8174175637350265</v>
      </c>
      <c r="K1589">
        <v>16.070828951091727</v>
      </c>
      <c r="L1589">
        <v>100.94480027884119</v>
      </c>
      <c r="M1589">
        <v>6.2812441465244877</v>
      </c>
      <c r="N1589">
        <v>0.40654488995381882</v>
      </c>
      <c r="O1589">
        <v>0.37457111676797944</v>
      </c>
      <c r="P1589">
        <v>0.92135241648352428</v>
      </c>
      <c r="Q1589">
        <v>0.26651305451000795</v>
      </c>
      <c r="R1589">
        <v>0.25883289262298392</v>
      </c>
      <c r="S1589">
        <v>0.73348694548999216</v>
      </c>
      <c r="T1589">
        <v>0.74116710737701608</v>
      </c>
      <c r="U1589">
        <v>0.3536070447065281</v>
      </c>
      <c r="V1589">
        <v>0.21689319796622891</v>
      </c>
    </row>
    <row r="1590" spans="1:22" x14ac:dyDescent="0.25">
      <c r="A1590" t="str">
        <f t="shared" si="28"/>
        <v>LettországEgyéb gépgy.</v>
      </c>
      <c r="B1590" t="s">
        <v>97</v>
      </c>
      <c r="C1590">
        <v>19</v>
      </c>
      <c r="D1590" s="267" t="s">
        <v>165</v>
      </c>
      <c r="E1590" s="3" t="s">
        <v>2289</v>
      </c>
      <c r="F1590" s="3" t="s">
        <v>2289</v>
      </c>
      <c r="G1590" s="3" t="s">
        <v>136</v>
      </c>
      <c r="H1590">
        <v>63.821065093709777</v>
      </c>
      <c r="I1590">
        <v>256.23182957006242</v>
      </c>
      <c r="J1590">
        <v>4.0148472795593735</v>
      </c>
      <c r="K1590">
        <v>27.893025058888746</v>
      </c>
      <c r="L1590">
        <v>99.086894563138046</v>
      </c>
      <c r="M1590">
        <v>3.552389687168827</v>
      </c>
      <c r="N1590">
        <v>0.43705044749618088</v>
      </c>
      <c r="O1590">
        <v>0.38670798522337502</v>
      </c>
      <c r="P1590">
        <v>0.88481315472570066</v>
      </c>
      <c r="Q1590">
        <v>0.24769515003140169</v>
      </c>
      <c r="R1590">
        <v>0.25194442330969102</v>
      </c>
      <c r="S1590">
        <v>0.75230484996859814</v>
      </c>
      <c r="T1590">
        <v>0.74805557669030898</v>
      </c>
      <c r="U1590">
        <v>4.487819637879574E-2</v>
      </c>
      <c r="V1590">
        <v>3.3444624499446338E-2</v>
      </c>
    </row>
    <row r="1591" spans="1:22" x14ac:dyDescent="0.25">
      <c r="A1591" t="str">
        <f t="shared" si="28"/>
        <v>LettországKözúti jármű gy.</v>
      </c>
      <c r="B1591" t="s">
        <v>97</v>
      </c>
      <c r="C1591">
        <v>20</v>
      </c>
      <c r="D1591" s="267" t="s">
        <v>166</v>
      </c>
      <c r="E1591" s="3" t="s">
        <v>2289</v>
      </c>
      <c r="F1591" s="3" t="s">
        <v>2289</v>
      </c>
      <c r="G1591" s="3" t="s">
        <v>136</v>
      </c>
      <c r="H1591">
        <v>14.131147559177478</v>
      </c>
      <c r="I1591">
        <v>174.79997257082954</v>
      </c>
      <c r="J1591">
        <v>12.369835630037395</v>
      </c>
      <c r="K1591">
        <v>4.5257075456005476</v>
      </c>
      <c r="L1591">
        <v>65.395273226439244</v>
      </c>
      <c r="M1591">
        <v>14.449734669667324</v>
      </c>
      <c r="N1591">
        <v>0.32026468668932168</v>
      </c>
      <c r="O1591">
        <v>0.37411489409668447</v>
      </c>
      <c r="P1591">
        <v>1.1681428195035475</v>
      </c>
      <c r="Q1591">
        <v>0.25578716572821864</v>
      </c>
      <c r="R1591">
        <v>0.20418587012632508</v>
      </c>
      <c r="S1591">
        <v>0.74421283427178131</v>
      </c>
      <c r="T1591">
        <v>0.79581412987367506</v>
      </c>
      <c r="U1591">
        <v>0.50666151752107891</v>
      </c>
      <c r="V1591">
        <v>0.35388228804970906</v>
      </c>
    </row>
    <row r="1592" spans="1:22" x14ac:dyDescent="0.25">
      <c r="A1592" t="str">
        <f t="shared" si="28"/>
        <v>LettországEgyéb jármű gy.</v>
      </c>
      <c r="B1592" t="s">
        <v>97</v>
      </c>
      <c r="C1592">
        <v>21</v>
      </c>
      <c r="D1592" s="267" t="s">
        <v>167</v>
      </c>
      <c r="E1592" s="3" t="s">
        <v>2289</v>
      </c>
      <c r="F1592" s="3" t="s">
        <v>2289</v>
      </c>
      <c r="G1592" s="3" t="s">
        <v>136</v>
      </c>
      <c r="H1592">
        <v>44.05593055479796</v>
      </c>
      <c r="I1592">
        <v>128.91167920031589</v>
      </c>
      <c r="J1592">
        <v>2.9260913928482806</v>
      </c>
      <c r="K1592">
        <v>17.456250583342882</v>
      </c>
      <c r="L1592">
        <v>34.889941615912875</v>
      </c>
      <c r="M1592">
        <v>1.9987076519860218</v>
      </c>
      <c r="N1592">
        <v>0.39622930133391066</v>
      </c>
      <c r="O1592">
        <v>0.27064996618108889</v>
      </c>
      <c r="P1592">
        <v>0.68306398661063827</v>
      </c>
      <c r="Q1592">
        <v>0.23685088718680744</v>
      </c>
      <c r="R1592">
        <v>0.21546934663869199</v>
      </c>
      <c r="S1592">
        <v>0.76314911281319264</v>
      </c>
      <c r="T1592">
        <v>0.78453065336130789</v>
      </c>
      <c r="U1592">
        <v>0.11930516616243891</v>
      </c>
      <c r="V1592">
        <v>6.8328148976636291E-2</v>
      </c>
    </row>
    <row r="1593" spans="1:22" x14ac:dyDescent="0.25">
      <c r="A1593" t="str">
        <f t="shared" si="28"/>
        <v>LettországBútorgy.</v>
      </c>
      <c r="B1593" t="s">
        <v>97</v>
      </c>
      <c r="C1593">
        <v>22</v>
      </c>
      <c r="D1593" s="267" t="s">
        <v>168</v>
      </c>
      <c r="E1593" s="3" t="s">
        <v>2289</v>
      </c>
      <c r="F1593" s="3" t="s">
        <v>2289</v>
      </c>
      <c r="G1593" s="3" t="s">
        <v>136</v>
      </c>
      <c r="H1593">
        <v>126.71852901921528</v>
      </c>
      <c r="I1593">
        <v>433.81695065284811</v>
      </c>
      <c r="J1593">
        <v>3.4234689592006324</v>
      </c>
      <c r="K1593">
        <v>50.52152570303236</v>
      </c>
      <c r="L1593">
        <v>159.57582768431695</v>
      </c>
      <c r="M1593">
        <v>3.1585710341035687</v>
      </c>
      <c r="N1593">
        <v>0.39869091043008714</v>
      </c>
      <c r="O1593">
        <v>0.36784138435386721</v>
      </c>
      <c r="P1593">
        <v>0.92262295109025416</v>
      </c>
      <c r="Q1593">
        <v>0.14564323580347299</v>
      </c>
      <c r="R1593">
        <v>0.12372406171089373</v>
      </c>
      <c r="S1593">
        <v>0.85435676419652706</v>
      </c>
      <c r="T1593">
        <v>0.87627593828910633</v>
      </c>
      <c r="U1593">
        <v>0.37073894988660139</v>
      </c>
      <c r="V1593">
        <v>0.27414587031710425</v>
      </c>
    </row>
    <row r="1594" spans="1:22" x14ac:dyDescent="0.25">
      <c r="A1594" t="str">
        <f t="shared" si="28"/>
        <v>LettországGépjavítás</v>
      </c>
      <c r="B1594" t="s">
        <v>97</v>
      </c>
      <c r="C1594">
        <v>23</v>
      </c>
      <c r="D1594" s="267" t="s">
        <v>169</v>
      </c>
      <c r="E1594" s="3" t="s">
        <v>1</v>
      </c>
      <c r="F1594" s="3" t="s">
        <v>1</v>
      </c>
      <c r="G1594" s="3" t="s">
        <v>136</v>
      </c>
      <c r="H1594">
        <v>73.703633358373807</v>
      </c>
      <c r="I1594">
        <v>444.16169664158201</v>
      </c>
      <c r="J1594">
        <v>6.0263202287722599</v>
      </c>
      <c r="K1594">
        <v>29.924992296661685</v>
      </c>
      <c r="L1594">
        <v>190.60801227466123</v>
      </c>
      <c r="M1594">
        <v>6.3695258593575215</v>
      </c>
      <c r="N1594">
        <v>0.40601787093935404</v>
      </c>
      <c r="O1594">
        <v>0.42914103966167327</v>
      </c>
      <c r="P1594">
        <v>1.0569511107203777</v>
      </c>
      <c r="Q1594">
        <v>0.86847761916892385</v>
      </c>
      <c r="R1594">
        <v>0.77669431634268193</v>
      </c>
      <c r="S1594">
        <v>0.13152238083107604</v>
      </c>
      <c r="T1594">
        <v>0.22330568365731798</v>
      </c>
      <c r="U1594">
        <v>2.9047810825963624E-2</v>
      </c>
      <c r="V1594">
        <v>2.1417950667153681E-2</v>
      </c>
    </row>
    <row r="1595" spans="1:22" x14ac:dyDescent="0.25">
      <c r="A1595" t="str">
        <f t="shared" si="28"/>
        <v>LettországVillamosene., gáz, gőzellátás</v>
      </c>
      <c r="B1595" t="s">
        <v>97</v>
      </c>
      <c r="C1595">
        <v>24</v>
      </c>
      <c r="D1595" s="267" t="s">
        <v>170</v>
      </c>
      <c r="E1595" s="3" t="s">
        <v>1</v>
      </c>
      <c r="F1595" s="3" t="s">
        <v>1</v>
      </c>
      <c r="G1595" s="3" t="s">
        <v>136</v>
      </c>
      <c r="H1595">
        <v>690.2096011055678</v>
      </c>
      <c r="I1595">
        <v>3729.1144612121657</v>
      </c>
      <c r="J1595">
        <v>5.402872482850027</v>
      </c>
      <c r="K1595">
        <v>234.96713913903849</v>
      </c>
      <c r="L1595">
        <v>848.30021013494161</v>
      </c>
      <c r="M1595">
        <v>3.6102929679582636</v>
      </c>
      <c r="N1595">
        <v>0.34042867378644331</v>
      </c>
      <c r="O1595">
        <v>0.22748033587019417</v>
      </c>
      <c r="P1595">
        <v>0.66821731947555174</v>
      </c>
      <c r="Q1595">
        <v>0.66778750967467237</v>
      </c>
      <c r="R1595">
        <v>0.71725008378118071</v>
      </c>
      <c r="S1595">
        <v>0.33221249032532751</v>
      </c>
      <c r="T1595">
        <v>0.28274991621881934</v>
      </c>
      <c r="U1595">
        <v>0.29535284748084634</v>
      </c>
      <c r="V1595">
        <v>0.23481224612006815</v>
      </c>
    </row>
    <row r="1596" spans="1:22" x14ac:dyDescent="0.25">
      <c r="A1596" t="str">
        <f t="shared" si="28"/>
        <v>LettországVízellátás</v>
      </c>
      <c r="B1596" t="s">
        <v>97</v>
      </c>
      <c r="C1596">
        <v>25</v>
      </c>
      <c r="D1596" s="267" t="s">
        <v>171</v>
      </c>
      <c r="E1596" s="3" t="s">
        <v>2289</v>
      </c>
      <c r="F1596" s="3" t="s">
        <v>2289</v>
      </c>
      <c r="G1596" s="3" t="s">
        <v>136</v>
      </c>
      <c r="H1596">
        <v>39.992071751818116</v>
      </c>
      <c r="I1596">
        <v>94.309573246301781</v>
      </c>
      <c r="J1596">
        <v>2.358206742365486</v>
      </c>
      <c r="K1596">
        <v>22.166591158464296</v>
      </c>
      <c r="L1596">
        <v>59.724257391688539</v>
      </c>
      <c r="M1596">
        <v>2.6943365790767011</v>
      </c>
      <c r="N1596">
        <v>0.55427463963420598</v>
      </c>
      <c r="O1596">
        <v>0.63327884260180922</v>
      </c>
      <c r="P1596">
        <v>1.1425362037486364</v>
      </c>
      <c r="Q1596">
        <v>0.35092773416730078</v>
      </c>
      <c r="R1596">
        <v>0.32299675580758247</v>
      </c>
      <c r="S1596">
        <v>0.64907226583269917</v>
      </c>
      <c r="T1596">
        <v>0.67700324419241753</v>
      </c>
      <c r="U1596">
        <v>0.53101369116801755</v>
      </c>
      <c r="V1596">
        <v>0.49004752904679527</v>
      </c>
    </row>
    <row r="1597" spans="1:22" x14ac:dyDescent="0.25">
      <c r="A1597" t="str">
        <f t="shared" si="28"/>
        <v>LettországSzennyvíz k.</v>
      </c>
      <c r="B1597" t="s">
        <v>97</v>
      </c>
      <c r="C1597">
        <v>26</v>
      </c>
      <c r="D1597" s="267" t="s">
        <v>172</v>
      </c>
      <c r="E1597" s="3" t="s">
        <v>2289</v>
      </c>
      <c r="F1597" s="3" t="s">
        <v>2289</v>
      </c>
      <c r="G1597" s="3" t="s">
        <v>136</v>
      </c>
      <c r="H1597">
        <v>83.216757541771386</v>
      </c>
      <c r="I1597">
        <v>374.12918169016621</v>
      </c>
      <c r="J1597">
        <v>4.4958394527973375</v>
      </c>
      <c r="K1597">
        <v>34.820117768536555</v>
      </c>
      <c r="L1597">
        <v>168.56028667063796</v>
      </c>
      <c r="M1597">
        <v>4.8408878967936451</v>
      </c>
      <c r="N1597">
        <v>0.41842675438367433</v>
      </c>
      <c r="O1597">
        <v>0.45054033451534015</v>
      </c>
      <c r="P1597">
        <v>1.076748390955468</v>
      </c>
      <c r="Q1597">
        <v>0.53674945824639608</v>
      </c>
      <c r="R1597">
        <v>0.52441127972576373</v>
      </c>
      <c r="S1597">
        <v>0.46325054175360392</v>
      </c>
      <c r="T1597">
        <v>0.47558872027423632</v>
      </c>
      <c r="U1597">
        <v>0.25130528045313949</v>
      </c>
      <c r="V1597">
        <v>0.16138943859143814</v>
      </c>
    </row>
    <row r="1598" spans="1:22" x14ac:dyDescent="0.25">
      <c r="A1598" t="str">
        <f t="shared" si="28"/>
        <v>LettországÉpítőipar</v>
      </c>
      <c r="B1598" t="s">
        <v>97</v>
      </c>
      <c r="C1598">
        <v>27</v>
      </c>
      <c r="D1598" s="267" t="s">
        <v>139</v>
      </c>
      <c r="E1598" s="3" t="s">
        <v>2289</v>
      </c>
      <c r="F1598" s="3" t="s">
        <v>2289</v>
      </c>
      <c r="G1598" s="3" t="s">
        <v>136</v>
      </c>
      <c r="H1598">
        <v>1182.7678369956909</v>
      </c>
      <c r="I1598">
        <v>7356.7277739231376</v>
      </c>
      <c r="J1598">
        <v>6.2199254526650947</v>
      </c>
      <c r="K1598">
        <v>494.31637352261833</v>
      </c>
      <c r="L1598">
        <v>1893.6848213831811</v>
      </c>
      <c r="M1598">
        <v>3.8309166412763629</v>
      </c>
      <c r="N1598">
        <v>0.41793186968815016</v>
      </c>
      <c r="O1598">
        <v>0.25740857614652934</v>
      </c>
      <c r="P1598">
        <v>0.61591037873852716</v>
      </c>
      <c r="Q1598">
        <v>0.31941722508632231</v>
      </c>
      <c r="R1598">
        <v>0.46618907240007573</v>
      </c>
      <c r="S1598">
        <v>0.68058277491367769</v>
      </c>
      <c r="T1598">
        <v>0.53381092759992432</v>
      </c>
      <c r="U1598">
        <v>3.4063442815301874E-2</v>
      </c>
      <c r="V1598">
        <v>2.8926530253318171E-2</v>
      </c>
    </row>
    <row r="1599" spans="1:22" x14ac:dyDescent="0.25">
      <c r="A1599" t="str">
        <f t="shared" si="28"/>
        <v>LettországGépj. Ker. jav.</v>
      </c>
      <c r="B1599" t="s">
        <v>97</v>
      </c>
      <c r="C1599">
        <v>28</v>
      </c>
      <c r="D1599" s="267" t="s">
        <v>173</v>
      </c>
      <c r="E1599" s="3" t="s">
        <v>2289</v>
      </c>
      <c r="F1599" s="3" t="s">
        <v>2289</v>
      </c>
      <c r="G1599" s="3" t="s">
        <v>136</v>
      </c>
      <c r="H1599">
        <v>108.61588073817396</v>
      </c>
      <c r="I1599">
        <v>709.06622111290721</v>
      </c>
      <c r="J1599">
        <v>6.5282002621896522</v>
      </c>
      <c r="K1599">
        <v>55.324159174027741</v>
      </c>
      <c r="L1599">
        <v>367.04074607156986</v>
      </c>
      <c r="M1599">
        <v>6.6343664603560635</v>
      </c>
      <c r="N1599">
        <v>0.50935607940601646</v>
      </c>
      <c r="O1599">
        <v>0.51763958730890469</v>
      </c>
      <c r="P1599">
        <v>1.0162627054781559</v>
      </c>
      <c r="Q1599">
        <v>0.42356168862746735</v>
      </c>
      <c r="R1599">
        <v>0.47971580015082377</v>
      </c>
      <c r="S1599">
        <v>0.57643831137253265</v>
      </c>
      <c r="T1599">
        <v>0.52028419984917618</v>
      </c>
      <c r="U1599">
        <v>0.45644414507383102</v>
      </c>
      <c r="V1599">
        <v>0.44440953129603666</v>
      </c>
    </row>
    <row r="1600" spans="1:22" x14ac:dyDescent="0.25">
      <c r="A1600" t="str">
        <f t="shared" si="28"/>
        <v>LettországNagyker.</v>
      </c>
      <c r="B1600" t="s">
        <v>97</v>
      </c>
      <c r="C1600">
        <v>29</v>
      </c>
      <c r="D1600" s="267" t="s">
        <v>174</v>
      </c>
      <c r="E1600" s="3" t="s">
        <v>2289</v>
      </c>
      <c r="F1600" s="3" t="s">
        <v>2289</v>
      </c>
      <c r="G1600" s="3" t="s">
        <v>136</v>
      </c>
      <c r="H1600">
        <v>968.1221706548215</v>
      </c>
      <c r="I1600">
        <v>4154.070602352338</v>
      </c>
      <c r="J1600">
        <v>4.2908537044891704</v>
      </c>
      <c r="K1600">
        <v>487.38834753584928</v>
      </c>
      <c r="L1600">
        <v>1920.9411735814817</v>
      </c>
      <c r="M1600">
        <v>3.9412948284328633</v>
      </c>
      <c r="N1600">
        <v>0.50343682058865358</v>
      </c>
      <c r="O1600">
        <v>0.46242381448541214</v>
      </c>
      <c r="P1600">
        <v>0.91853395614709676</v>
      </c>
      <c r="Q1600">
        <v>0.51155959574436938</v>
      </c>
      <c r="R1600">
        <v>0.46155246607983519</v>
      </c>
      <c r="S1600">
        <v>0.48844040425563068</v>
      </c>
      <c r="T1600">
        <v>0.53844753392016476</v>
      </c>
      <c r="U1600">
        <v>6.8288185080085009E-2</v>
      </c>
      <c r="V1600">
        <v>8.3360356914016748E-2</v>
      </c>
    </row>
    <row r="1601" spans="1:22" x14ac:dyDescent="0.25">
      <c r="A1601" t="str">
        <f t="shared" si="28"/>
        <v>LettországKisker.</v>
      </c>
      <c r="B1601" t="s">
        <v>97</v>
      </c>
      <c r="C1601">
        <v>30</v>
      </c>
      <c r="D1601" s="267" t="s">
        <v>175</v>
      </c>
      <c r="E1601" s="3" t="s">
        <v>2289</v>
      </c>
      <c r="F1601" s="3" t="s">
        <v>2289</v>
      </c>
      <c r="G1601" s="3" t="s">
        <v>136</v>
      </c>
      <c r="H1601">
        <v>870.12772499422363</v>
      </c>
      <c r="I1601">
        <v>2513.8634803864961</v>
      </c>
      <c r="J1601">
        <v>2.8890741073710582</v>
      </c>
      <c r="K1601">
        <v>477.59771868991612</v>
      </c>
      <c r="L1601">
        <v>1597.9997998905505</v>
      </c>
      <c r="M1601">
        <v>3.3459117105374281</v>
      </c>
      <c r="N1601">
        <v>0.5488823134478179</v>
      </c>
      <c r="O1601">
        <v>0.63567485361013509</v>
      </c>
      <c r="P1601">
        <v>1.1581259553020167</v>
      </c>
      <c r="Q1601">
        <v>0.34752389486590618</v>
      </c>
      <c r="R1601">
        <v>0.32513902201591532</v>
      </c>
      <c r="S1601">
        <v>0.65247610513409371</v>
      </c>
      <c r="T1601">
        <v>0.67486097798408473</v>
      </c>
      <c r="U1601">
        <v>0.43488699586907731</v>
      </c>
      <c r="V1601">
        <v>0.49921399741983086</v>
      </c>
    </row>
    <row r="1602" spans="1:22" x14ac:dyDescent="0.25">
      <c r="A1602" t="str">
        <f t="shared" si="28"/>
        <v>LettországSzf. Szállítás</v>
      </c>
      <c r="B1602" t="s">
        <v>97</v>
      </c>
      <c r="C1602">
        <v>31</v>
      </c>
      <c r="D1602" s="267" t="s">
        <v>176</v>
      </c>
      <c r="E1602" s="3" t="s">
        <v>2289</v>
      </c>
      <c r="F1602" s="3" t="s">
        <v>2289</v>
      </c>
      <c r="G1602" s="3" t="s">
        <v>136</v>
      </c>
      <c r="H1602">
        <v>1263.3985184598021</v>
      </c>
      <c r="I1602">
        <v>3460.595757819231</v>
      </c>
      <c r="J1602">
        <v>2.7391165236112616</v>
      </c>
      <c r="K1602">
        <v>385.88611892986847</v>
      </c>
      <c r="L1602">
        <v>1164.8361591271239</v>
      </c>
      <c r="M1602">
        <v>3.0186008306218004</v>
      </c>
      <c r="N1602">
        <v>0.30543499401938418</v>
      </c>
      <c r="O1602">
        <v>0.33659989222814352</v>
      </c>
      <c r="P1602">
        <v>1.1020344715536474</v>
      </c>
      <c r="Q1602">
        <v>0.55124571187502058</v>
      </c>
      <c r="R1602">
        <v>0.44976683871388162</v>
      </c>
      <c r="S1602">
        <v>0.44875428812497947</v>
      </c>
      <c r="T1602">
        <v>0.55023316128611843</v>
      </c>
      <c r="U1602">
        <v>0.18027015182276726</v>
      </c>
      <c r="V1602">
        <v>0.12285033023362628</v>
      </c>
    </row>
    <row r="1603" spans="1:22" x14ac:dyDescent="0.25">
      <c r="A1603" t="str">
        <f t="shared" si="28"/>
        <v>LettországVízi szállítás</v>
      </c>
      <c r="B1603" t="s">
        <v>97</v>
      </c>
      <c r="C1603">
        <v>32</v>
      </c>
      <c r="D1603" s="267" t="s">
        <v>140</v>
      </c>
      <c r="E1603" s="3" t="s">
        <v>2289</v>
      </c>
      <c r="F1603" s="3" t="s">
        <v>2289</v>
      </c>
      <c r="G1603" s="3" t="s">
        <v>136</v>
      </c>
      <c r="H1603">
        <v>152.02529127827273</v>
      </c>
      <c r="I1603">
        <v>178.55453914082085</v>
      </c>
      <c r="J1603">
        <v>1.174505489445095</v>
      </c>
      <c r="K1603">
        <v>58.834046667049037</v>
      </c>
      <c r="L1603">
        <v>115.11104820573526</v>
      </c>
      <c r="M1603">
        <v>1.9565380035333362</v>
      </c>
      <c r="N1603">
        <v>0.38700170328473188</v>
      </c>
      <c r="O1603">
        <v>0.64468284457865543</v>
      </c>
      <c r="P1603">
        <v>1.6658398118323985</v>
      </c>
      <c r="Q1603">
        <v>0.35352952680815375</v>
      </c>
      <c r="R1603">
        <v>0.23853386528025278</v>
      </c>
      <c r="S1603">
        <v>0.64647047319184625</v>
      </c>
      <c r="T1603">
        <v>0.76146613471974722</v>
      </c>
      <c r="U1603">
        <v>8.735905470360282E-2</v>
      </c>
      <c r="V1603">
        <v>4.2271574079631363E-2</v>
      </c>
    </row>
    <row r="1604" spans="1:22" x14ac:dyDescent="0.25">
      <c r="A1604" t="str">
        <f t="shared" si="28"/>
        <v>LettországLégi szállítás</v>
      </c>
      <c r="B1604" t="s">
        <v>97</v>
      </c>
      <c r="C1604">
        <v>33</v>
      </c>
      <c r="D1604" s="267" t="s">
        <v>141</v>
      </c>
      <c r="E1604" s="3" t="s">
        <v>2289</v>
      </c>
      <c r="F1604" s="3" t="s">
        <v>2289</v>
      </c>
      <c r="G1604" s="3" t="s">
        <v>136</v>
      </c>
      <c r="H1604">
        <v>56.616951777641596</v>
      </c>
      <c r="I1604">
        <v>562.1010771636661</v>
      </c>
      <c r="J1604">
        <v>9.9281409456883463</v>
      </c>
      <c r="K1604">
        <v>15.239670182402188</v>
      </c>
      <c r="L1604">
        <v>86.274910766019744</v>
      </c>
      <c r="M1604">
        <v>5.661205901007266</v>
      </c>
      <c r="N1604">
        <v>0.26917150612867208</v>
      </c>
      <c r="O1604">
        <v>0.15348647115454506</v>
      </c>
      <c r="P1604">
        <v>0.57021812361214008</v>
      </c>
      <c r="Q1604">
        <v>0.3447408791441347</v>
      </c>
      <c r="R1604">
        <v>0.28690278513766326</v>
      </c>
      <c r="S1604">
        <v>0.65525912085586524</v>
      </c>
      <c r="T1604">
        <v>0.71309721486233679</v>
      </c>
      <c r="U1604">
        <v>0.25752560599025348</v>
      </c>
      <c r="V1604">
        <v>0.16714310135053395</v>
      </c>
    </row>
    <row r="1605" spans="1:22" x14ac:dyDescent="0.25">
      <c r="A1605" t="str">
        <f t="shared" si="28"/>
        <v>LettországRaktározás</v>
      </c>
      <c r="B1605" t="s">
        <v>97</v>
      </c>
      <c r="C1605">
        <v>34</v>
      </c>
      <c r="D1605" s="267" t="s">
        <v>177</v>
      </c>
      <c r="E1605" s="3" t="s">
        <v>1</v>
      </c>
      <c r="F1605" s="3" t="s">
        <v>1</v>
      </c>
      <c r="G1605" s="3" t="s">
        <v>136</v>
      </c>
      <c r="H1605">
        <v>1267.1853294957293</v>
      </c>
      <c r="I1605">
        <v>4174.136020171808</v>
      </c>
      <c r="J1605">
        <v>3.2940217370042366</v>
      </c>
      <c r="K1605">
        <v>359.28645703032373</v>
      </c>
      <c r="L1605">
        <v>1334.2265065271692</v>
      </c>
      <c r="M1605">
        <v>3.7135452239285511</v>
      </c>
      <c r="N1605">
        <v>0.28353110525143166</v>
      </c>
      <c r="O1605">
        <v>0.31964135813481526</v>
      </c>
      <c r="P1605">
        <v>1.1273590523740296</v>
      </c>
      <c r="Q1605">
        <v>0.86643076486962023</v>
      </c>
      <c r="R1605">
        <v>0.77512899473913466</v>
      </c>
      <c r="S1605">
        <v>0.13356923513037988</v>
      </c>
      <c r="T1605">
        <v>0.22487100526086529</v>
      </c>
      <c r="U1605">
        <v>1.2163699189519277E-2</v>
      </c>
      <c r="V1605">
        <v>1.1631215958418206E-2</v>
      </c>
    </row>
    <row r="1606" spans="1:22" x14ac:dyDescent="0.25">
      <c r="A1606" t="str">
        <f t="shared" si="28"/>
        <v>LettországPostai tev.</v>
      </c>
      <c r="B1606" t="s">
        <v>97</v>
      </c>
      <c r="C1606">
        <v>35</v>
      </c>
      <c r="D1606" s="267" t="s">
        <v>178</v>
      </c>
      <c r="E1606" s="3" t="s">
        <v>1</v>
      </c>
      <c r="F1606" s="3" t="s">
        <v>1</v>
      </c>
      <c r="G1606" s="3" t="s">
        <v>136</v>
      </c>
      <c r="H1606">
        <v>40.361514460663187</v>
      </c>
      <c r="I1606">
        <v>191.56990307105252</v>
      </c>
      <c r="J1606">
        <v>4.7463507162933354</v>
      </c>
      <c r="K1606">
        <v>24.937392924362349</v>
      </c>
      <c r="L1606">
        <v>114.02786022328083</v>
      </c>
      <c r="M1606">
        <v>4.5725654068626556</v>
      </c>
      <c r="N1606">
        <v>0.61785077338132666</v>
      </c>
      <c r="O1606">
        <v>0.59522846958370257</v>
      </c>
      <c r="P1606">
        <v>0.96338548922773304</v>
      </c>
      <c r="Q1606">
        <v>0.64059924811480062</v>
      </c>
      <c r="R1606">
        <v>0.61840466212448519</v>
      </c>
      <c r="S1606">
        <v>0.35940075188519927</v>
      </c>
      <c r="T1606">
        <v>0.38159533787551481</v>
      </c>
      <c r="U1606">
        <v>0.28761411706403717</v>
      </c>
      <c r="V1606">
        <v>0.26668897592826185</v>
      </c>
    </row>
    <row r="1607" spans="1:22" x14ac:dyDescent="0.25">
      <c r="A1607" t="str">
        <f t="shared" si="28"/>
        <v>LettországVendéglátás</v>
      </c>
      <c r="B1607" t="s">
        <v>97</v>
      </c>
      <c r="C1607">
        <v>36</v>
      </c>
      <c r="D1607" s="267" t="s">
        <v>179</v>
      </c>
      <c r="E1607" s="3" t="s">
        <v>135</v>
      </c>
      <c r="F1607" s="3" t="s">
        <v>135</v>
      </c>
      <c r="G1607" s="3" t="s">
        <v>136</v>
      </c>
      <c r="H1607">
        <v>213.444976558918</v>
      </c>
      <c r="I1607">
        <v>1033.9080362886807</v>
      </c>
      <c r="J1607">
        <v>4.8439089687514256</v>
      </c>
      <c r="K1607">
        <v>77.491060247600444</v>
      </c>
      <c r="L1607">
        <v>468.88142541553242</v>
      </c>
      <c r="M1607">
        <v>6.0507808761082424</v>
      </c>
      <c r="N1607">
        <v>0.36304935115776926</v>
      </c>
      <c r="O1607">
        <v>0.45350399547974357</v>
      </c>
      <c r="P1607">
        <v>1.249152474817854</v>
      </c>
      <c r="Q1607">
        <v>0.20049767490520248</v>
      </c>
      <c r="R1607">
        <v>0.20548817449798015</v>
      </c>
      <c r="S1607">
        <v>0.79950232509479746</v>
      </c>
      <c r="T1607">
        <v>0.79451182550202004</v>
      </c>
      <c r="U1607">
        <v>0.79891239354473942</v>
      </c>
      <c r="V1607">
        <v>0.78422688503322191</v>
      </c>
    </row>
    <row r="1608" spans="1:22" x14ac:dyDescent="0.25">
      <c r="A1608" t="str">
        <f t="shared" si="28"/>
        <v>LettországKiadói tev.</v>
      </c>
      <c r="B1608" t="s">
        <v>97</v>
      </c>
      <c r="C1608">
        <v>37</v>
      </c>
      <c r="D1608" s="267" t="s">
        <v>180</v>
      </c>
      <c r="E1608" s="3" t="s">
        <v>2289</v>
      </c>
      <c r="F1608" s="3" t="s">
        <v>2289</v>
      </c>
      <c r="G1608" s="3" t="s">
        <v>136</v>
      </c>
      <c r="H1608">
        <v>91.898640668903866</v>
      </c>
      <c r="I1608">
        <v>162.61868642455471</v>
      </c>
      <c r="J1608">
        <v>1.7695439806388855</v>
      </c>
      <c r="K1608">
        <v>46.272799267140819</v>
      </c>
      <c r="L1608">
        <v>70.676783767125613</v>
      </c>
      <c r="M1608">
        <v>1.5273937364172934</v>
      </c>
      <c r="N1608">
        <v>0.50351995340011968</v>
      </c>
      <c r="O1608">
        <v>0.43461661953539016</v>
      </c>
      <c r="P1608">
        <v>0.8631566963743027</v>
      </c>
      <c r="Q1608">
        <v>0.35203124465089791</v>
      </c>
      <c r="R1608">
        <v>0.28070670266091957</v>
      </c>
      <c r="S1608">
        <v>0.64796875534910214</v>
      </c>
      <c r="T1608">
        <v>0.71929329733908043</v>
      </c>
      <c r="U1608">
        <v>0.5808719201208371</v>
      </c>
      <c r="V1608">
        <v>0.42599047022244257</v>
      </c>
    </row>
    <row r="1609" spans="1:22" x14ac:dyDescent="0.25">
      <c r="A1609" t="str">
        <f t="shared" si="28"/>
        <v>LettországMűsorszolgáltatás</v>
      </c>
      <c r="B1609" t="s">
        <v>97</v>
      </c>
      <c r="C1609">
        <v>38</v>
      </c>
      <c r="D1609" s="267" t="s">
        <v>181</v>
      </c>
      <c r="E1609" s="3" t="s">
        <v>2289</v>
      </c>
      <c r="F1609" s="3" t="s">
        <v>2289</v>
      </c>
      <c r="G1609" s="3" t="s">
        <v>136</v>
      </c>
      <c r="H1609">
        <v>83.86328077789139</v>
      </c>
      <c r="I1609">
        <v>185.84992574733764</v>
      </c>
      <c r="J1609">
        <v>2.2161060719715207</v>
      </c>
      <c r="K1609">
        <v>37.036760858858152</v>
      </c>
      <c r="L1609">
        <v>81.806745478473374</v>
      </c>
      <c r="M1609">
        <v>2.2087985985120917</v>
      </c>
      <c r="N1609">
        <v>0.44163262533156267</v>
      </c>
      <c r="O1609">
        <v>0.44017636891439699</v>
      </c>
      <c r="P1609">
        <v>0.99670256151009595</v>
      </c>
      <c r="Q1609">
        <v>0.30974027693819617</v>
      </c>
      <c r="R1609">
        <v>0.32566579426388748</v>
      </c>
      <c r="S1609">
        <v>0.69025972306180394</v>
      </c>
      <c r="T1609">
        <v>0.67433420573611258</v>
      </c>
      <c r="U1609">
        <v>0.34133501278499101</v>
      </c>
      <c r="V1609">
        <v>0.34418638297469711</v>
      </c>
    </row>
    <row r="1610" spans="1:22" x14ac:dyDescent="0.25">
      <c r="A1610" t="str">
        <f t="shared" si="28"/>
        <v>LettországTávközlés</v>
      </c>
      <c r="B1610" t="s">
        <v>97</v>
      </c>
      <c r="C1610">
        <v>39</v>
      </c>
      <c r="D1610" s="267" t="s">
        <v>142</v>
      </c>
      <c r="E1610" s="3" t="s">
        <v>2289</v>
      </c>
      <c r="F1610" s="3" t="s">
        <v>2289</v>
      </c>
      <c r="G1610" s="3" t="s">
        <v>136</v>
      </c>
      <c r="H1610">
        <v>450.99604603458181</v>
      </c>
      <c r="I1610">
        <v>1056.256344667386</v>
      </c>
      <c r="J1610">
        <v>2.3420523393821364</v>
      </c>
      <c r="K1610">
        <v>277.17451527857435</v>
      </c>
      <c r="L1610">
        <v>464.40642874061916</v>
      </c>
      <c r="M1610">
        <v>1.6755019063490282</v>
      </c>
      <c r="N1610">
        <v>0.61458302731399328</v>
      </c>
      <c r="O1610">
        <v>0.43967208441892036</v>
      </c>
      <c r="P1610">
        <v>0.71539900205263862</v>
      </c>
      <c r="Q1610">
        <v>0.47109631184306866</v>
      </c>
      <c r="R1610">
        <v>0.49366946446719395</v>
      </c>
      <c r="S1610">
        <v>0.52890368815693145</v>
      </c>
      <c r="T1610">
        <v>0.50633053553280616</v>
      </c>
      <c r="U1610">
        <v>0.47793054330339718</v>
      </c>
      <c r="V1610">
        <v>0.43141139688599112</v>
      </c>
    </row>
    <row r="1611" spans="1:22" x14ac:dyDescent="0.25">
      <c r="A1611" t="str">
        <f t="shared" si="28"/>
        <v>LettországInfotech.</v>
      </c>
      <c r="B1611" t="s">
        <v>97</v>
      </c>
      <c r="C1611">
        <v>40</v>
      </c>
      <c r="D1611" s="267" t="s">
        <v>182</v>
      </c>
      <c r="E1611" s="3" t="s">
        <v>1</v>
      </c>
      <c r="F1611" s="3" t="s">
        <v>2289</v>
      </c>
      <c r="G1611" s="3" t="s">
        <v>0</v>
      </c>
      <c r="H1611">
        <v>77.952212576081976</v>
      </c>
      <c r="I1611">
        <v>1067.8024092047156</v>
      </c>
      <c r="J1611">
        <v>13.698166785997664</v>
      </c>
      <c r="K1611">
        <v>38.237412604489293</v>
      </c>
      <c r="L1611">
        <v>664.98282804593464</v>
      </c>
      <c r="M1611">
        <v>17.390895009665527</v>
      </c>
      <c r="N1611">
        <v>0.49052376245471258</v>
      </c>
      <c r="O1611">
        <v>0.62275831400418424</v>
      </c>
      <c r="P1611">
        <v>1.2695782787111769</v>
      </c>
      <c r="Q1611">
        <v>0.63304177651830196</v>
      </c>
      <c r="R1611">
        <v>0.54498392240267202</v>
      </c>
      <c r="S1611">
        <v>0.36695822348169799</v>
      </c>
      <c r="T1611">
        <v>0.45501607759732787</v>
      </c>
      <c r="U1611">
        <v>2.9761307197495195E-2</v>
      </c>
      <c r="V1611">
        <v>3.423545458556785E-2</v>
      </c>
    </row>
    <row r="1612" spans="1:22" x14ac:dyDescent="0.25">
      <c r="A1612" t="str">
        <f t="shared" si="28"/>
        <v>LettországPénzügyi tev.</v>
      </c>
      <c r="B1612" t="s">
        <v>97</v>
      </c>
      <c r="C1612">
        <v>41</v>
      </c>
      <c r="D1612" s="267" t="s">
        <v>183</v>
      </c>
      <c r="E1612" s="3" t="s">
        <v>1</v>
      </c>
      <c r="F1612" s="3" t="s">
        <v>2289</v>
      </c>
      <c r="G1612" s="3" t="s">
        <v>0</v>
      </c>
      <c r="H1612">
        <v>327.04832751469576</v>
      </c>
      <c r="I1612">
        <v>1743.9066969125961</v>
      </c>
      <c r="J1612">
        <v>5.3322599450817689</v>
      </c>
      <c r="K1612">
        <v>174.93140326125192</v>
      </c>
      <c r="L1612">
        <v>1014.7871814080014</v>
      </c>
      <c r="M1612">
        <v>5.8010578003108106</v>
      </c>
      <c r="N1612">
        <v>0.53487936963503191</v>
      </c>
      <c r="O1612">
        <v>0.58190451542194066</v>
      </c>
      <c r="P1612">
        <v>1.0879172921157827</v>
      </c>
      <c r="Q1612">
        <v>0.66690766875251317</v>
      </c>
      <c r="R1612">
        <v>0.58947248802739083</v>
      </c>
      <c r="S1612">
        <v>0.33309233124748683</v>
      </c>
      <c r="T1612">
        <v>0.41052751197260923</v>
      </c>
      <c r="U1612">
        <v>0.12815687957230698</v>
      </c>
      <c r="V1612">
        <v>9.5578887256964992E-2</v>
      </c>
    </row>
    <row r="1613" spans="1:22" x14ac:dyDescent="0.25">
      <c r="A1613" t="str">
        <f t="shared" si="28"/>
        <v>LettországBiztosítás</v>
      </c>
      <c r="B1613" t="s">
        <v>97</v>
      </c>
      <c r="C1613">
        <v>42</v>
      </c>
      <c r="D1613" s="267" t="s">
        <v>184</v>
      </c>
      <c r="E1613" s="3" t="s">
        <v>2289</v>
      </c>
      <c r="F1613" s="3" t="s">
        <v>2289</v>
      </c>
      <c r="G1613" s="3" t="s">
        <v>136</v>
      </c>
      <c r="H1613">
        <v>111.20197909187355</v>
      </c>
      <c r="I1613">
        <v>300.76203629561462</v>
      </c>
      <c r="J1613">
        <v>2.704646434818657</v>
      </c>
      <c r="K1613">
        <v>48.212451976788635</v>
      </c>
      <c r="L1613">
        <v>100.97845706298217</v>
      </c>
      <c r="M1613">
        <v>2.0944476566260759</v>
      </c>
      <c r="N1613">
        <v>0.43355749934051235</v>
      </c>
      <c r="O1613">
        <v>0.3357420314967276</v>
      </c>
      <c r="P1613">
        <v>0.77438870739735188</v>
      </c>
      <c r="Q1613">
        <v>0.37892307274241632</v>
      </c>
      <c r="R1613">
        <v>0.43245141768778744</v>
      </c>
      <c r="S1613">
        <v>0.62107692725758368</v>
      </c>
      <c r="T1613">
        <v>0.5675485823122125</v>
      </c>
      <c r="U1613">
        <v>0.54548657889118468</v>
      </c>
      <c r="V1613">
        <v>0.46295730433201271</v>
      </c>
    </row>
    <row r="1614" spans="1:22" x14ac:dyDescent="0.25">
      <c r="A1614" t="str">
        <f t="shared" si="28"/>
        <v>LettországEgyéb pénzügy</v>
      </c>
      <c r="B1614" t="s">
        <v>97</v>
      </c>
      <c r="C1614">
        <v>43</v>
      </c>
      <c r="D1614" s="267" t="s">
        <v>185</v>
      </c>
      <c r="E1614" s="3" t="s">
        <v>1</v>
      </c>
      <c r="F1614" s="3" t="s">
        <v>1</v>
      </c>
      <c r="G1614" s="3" t="s">
        <v>136</v>
      </c>
      <c r="H1614">
        <v>19.02625079550171</v>
      </c>
      <c r="I1614">
        <v>212.17833344226688</v>
      </c>
      <c r="J1614">
        <v>11.151873047549191</v>
      </c>
      <c r="K1614">
        <v>12.468690502275244</v>
      </c>
      <c r="L1614">
        <v>121.18928749089429</v>
      </c>
      <c r="M1614">
        <v>9.7194879822207536</v>
      </c>
      <c r="N1614">
        <v>0.65534143517245969</v>
      </c>
      <c r="O1614">
        <v>0.57116711930376973</v>
      </c>
      <c r="P1614">
        <v>0.8715565484631097</v>
      </c>
      <c r="Q1614">
        <v>0.96897050449609168</v>
      </c>
      <c r="R1614">
        <v>0.9766738426739815</v>
      </c>
      <c r="S1614">
        <v>3.1029495503908409E-2</v>
      </c>
      <c r="T1614">
        <v>2.3326157326018532E-2</v>
      </c>
      <c r="U1614">
        <v>2.811486048153003E-2</v>
      </c>
      <c r="V1614">
        <v>2.0894153416347677E-2</v>
      </c>
    </row>
    <row r="1615" spans="1:22" x14ac:dyDescent="0.25">
      <c r="A1615" t="str">
        <f t="shared" si="28"/>
        <v>LettországIngatlanügyletek</v>
      </c>
      <c r="B1615" t="s">
        <v>97</v>
      </c>
      <c r="C1615">
        <v>44</v>
      </c>
      <c r="D1615" s="267" t="s">
        <v>143</v>
      </c>
      <c r="E1615" s="3" t="s">
        <v>135</v>
      </c>
      <c r="F1615" s="3" t="s">
        <v>2289</v>
      </c>
      <c r="G1615" s="3" t="s">
        <v>0</v>
      </c>
      <c r="H1615">
        <v>666.10351027864363</v>
      </c>
      <c r="I1615">
        <v>4950.506456029274</v>
      </c>
      <c r="J1615">
        <v>7.4320377833745148</v>
      </c>
      <c r="K1615">
        <v>463.18858391419053</v>
      </c>
      <c r="L1615">
        <v>3440.9436311444197</v>
      </c>
      <c r="M1615">
        <v>7.4288178738487272</v>
      </c>
      <c r="N1615">
        <v>0.69537027919343952</v>
      </c>
      <c r="O1615">
        <v>0.69506901197021131</v>
      </c>
      <c r="P1615">
        <v>0.9995667528045955</v>
      </c>
      <c r="Q1615">
        <v>0.3277956872390565</v>
      </c>
      <c r="R1615">
        <v>0.34263261986291532</v>
      </c>
      <c r="S1615">
        <v>0.67220431276094339</v>
      </c>
      <c r="T1615">
        <v>0.65736738013708462</v>
      </c>
      <c r="U1615">
        <v>0.60353526195474683</v>
      </c>
      <c r="V1615">
        <v>0.59726565331904846</v>
      </c>
    </row>
    <row r="1616" spans="1:22" x14ac:dyDescent="0.25">
      <c r="A1616" t="str">
        <f t="shared" si="28"/>
        <v>LettországJogi tev.</v>
      </c>
      <c r="B1616" t="s">
        <v>97</v>
      </c>
      <c r="C1616">
        <v>45</v>
      </c>
      <c r="D1616" s="267" t="s">
        <v>186</v>
      </c>
      <c r="E1616" s="3" t="s">
        <v>1</v>
      </c>
      <c r="F1616" s="3" t="s">
        <v>1</v>
      </c>
      <c r="G1616" s="3" t="s">
        <v>136</v>
      </c>
      <c r="H1616">
        <v>137.06289584221241</v>
      </c>
      <c r="I1616">
        <v>825.50216887654119</v>
      </c>
      <c r="J1616">
        <v>6.022798247505758</v>
      </c>
      <c r="K1616">
        <v>75.828215148177847</v>
      </c>
      <c r="L1616">
        <v>510.07135122328066</v>
      </c>
      <c r="M1616">
        <v>6.7266696206225776</v>
      </c>
      <c r="N1616">
        <v>0.5532366340447944</v>
      </c>
      <c r="O1616">
        <v>0.61789219998956157</v>
      </c>
      <c r="P1616">
        <v>1.116867831893309</v>
      </c>
      <c r="Q1616">
        <v>0.90633250916964503</v>
      </c>
      <c r="R1616">
        <v>0.88509952687647386</v>
      </c>
      <c r="S1616">
        <v>9.3667490830354846E-2</v>
      </c>
      <c r="T1616">
        <v>0.11490047312352618</v>
      </c>
      <c r="U1616">
        <v>1.5951505325677285E-2</v>
      </c>
      <c r="V1616">
        <v>1.6286584723008039E-2</v>
      </c>
    </row>
    <row r="1617" spans="1:22" x14ac:dyDescent="0.25">
      <c r="A1617" t="str">
        <f t="shared" si="28"/>
        <v>LettországMérnöki tev.</v>
      </c>
      <c r="B1617" t="s">
        <v>97</v>
      </c>
      <c r="C1617">
        <v>46</v>
      </c>
      <c r="D1617" s="267" t="s">
        <v>187</v>
      </c>
      <c r="E1617" s="3" t="s">
        <v>1</v>
      </c>
      <c r="F1617" s="3" t="s">
        <v>1</v>
      </c>
      <c r="G1617" s="3" t="s">
        <v>136</v>
      </c>
      <c r="H1617">
        <v>113.69570579665097</v>
      </c>
      <c r="I1617">
        <v>430.96678729613427</v>
      </c>
      <c r="J1617">
        <v>3.790528272606307</v>
      </c>
      <c r="K1617">
        <v>63.821303896600483</v>
      </c>
      <c r="L1617">
        <v>236.82366471701351</v>
      </c>
      <c r="M1617">
        <v>3.7107305908494328</v>
      </c>
      <c r="N1617">
        <v>0.56133433931750487</v>
      </c>
      <c r="O1617">
        <v>0.54951720572908702</v>
      </c>
      <c r="P1617">
        <v>0.97894813703578931</v>
      </c>
      <c r="Q1617">
        <v>0.76630593458333862</v>
      </c>
      <c r="R1617">
        <v>0.80923214086585615</v>
      </c>
      <c r="S1617">
        <v>0.23369406541666135</v>
      </c>
      <c r="T1617">
        <v>0.19076785913414393</v>
      </c>
      <c r="U1617">
        <v>0.10455736037125478</v>
      </c>
      <c r="V1617">
        <v>6.8456591424893312E-2</v>
      </c>
    </row>
    <row r="1618" spans="1:22" x14ac:dyDescent="0.25">
      <c r="A1618" t="str">
        <f t="shared" si="28"/>
        <v>LettországK+F</v>
      </c>
      <c r="B1618" t="s">
        <v>97</v>
      </c>
      <c r="C1618">
        <v>47</v>
      </c>
      <c r="D1618" s="267" t="s">
        <v>188</v>
      </c>
      <c r="E1618" s="3" t="s">
        <v>2289</v>
      </c>
      <c r="F1618" s="3" t="s">
        <v>2289</v>
      </c>
      <c r="G1618" s="3" t="s">
        <v>136</v>
      </c>
      <c r="H1618">
        <v>48.489232141137286</v>
      </c>
      <c r="I1618">
        <v>195.95671554926878</v>
      </c>
      <c r="J1618">
        <v>4.041241877761621</v>
      </c>
      <c r="K1618">
        <v>38.606711774119518</v>
      </c>
      <c r="L1618">
        <v>171.53359525077587</v>
      </c>
      <c r="M1618">
        <v>4.4431029571849088</v>
      </c>
      <c r="N1618">
        <v>0.79619144435505218</v>
      </c>
      <c r="O1618">
        <v>0.87536471903994395</v>
      </c>
      <c r="P1618">
        <v>1.0994399968075836</v>
      </c>
      <c r="Q1618">
        <v>1.2810051513871587E-2</v>
      </c>
      <c r="R1618">
        <v>2.3328024886173204E-2</v>
      </c>
      <c r="S1618">
        <v>0.9871899484861284</v>
      </c>
      <c r="T1618">
        <v>0.97667197511382686</v>
      </c>
      <c r="U1618">
        <v>0.10463922916705852</v>
      </c>
      <c r="V1618">
        <v>0.10711290192201045</v>
      </c>
    </row>
    <row r="1619" spans="1:22" x14ac:dyDescent="0.25">
      <c r="A1619" t="str">
        <f t="shared" si="28"/>
        <v>LettországMarketing</v>
      </c>
      <c r="B1619" t="s">
        <v>97</v>
      </c>
      <c r="C1619">
        <v>48</v>
      </c>
      <c r="D1619" s="267" t="s">
        <v>13</v>
      </c>
      <c r="E1619" s="3" t="s">
        <v>1</v>
      </c>
      <c r="F1619" s="3" t="s">
        <v>1</v>
      </c>
      <c r="G1619" s="3" t="s">
        <v>136</v>
      </c>
      <c r="H1619">
        <v>119.60677369592467</v>
      </c>
      <c r="I1619">
        <v>724.21187265717185</v>
      </c>
      <c r="J1619">
        <v>6.0549402870637561</v>
      </c>
      <c r="K1619">
        <v>67.146291709494832</v>
      </c>
      <c r="L1619">
        <v>216.84567547824309</v>
      </c>
      <c r="M1619">
        <v>3.2294512467853829</v>
      </c>
      <c r="N1619">
        <v>0.56139204858246827</v>
      </c>
      <c r="O1619">
        <v>0.29942297781259064</v>
      </c>
      <c r="P1619">
        <v>0.53335806691356358</v>
      </c>
      <c r="Q1619">
        <v>0.82470675366070212</v>
      </c>
      <c r="R1619">
        <v>0.72334818750925045</v>
      </c>
      <c r="S1619">
        <v>0.17529324633929791</v>
      </c>
      <c r="T1619">
        <v>0.27665181249074944</v>
      </c>
      <c r="U1619">
        <v>2.6195842735487079E-3</v>
      </c>
      <c r="V1619">
        <v>3.6975979247902231E-3</v>
      </c>
    </row>
    <row r="1620" spans="1:22" x14ac:dyDescent="0.25">
      <c r="A1620" t="str">
        <f t="shared" si="28"/>
        <v>LettországEgyéb tudományos</v>
      </c>
      <c r="B1620" t="s">
        <v>97</v>
      </c>
      <c r="C1620">
        <v>49</v>
      </c>
      <c r="D1620" s="267" t="s">
        <v>189</v>
      </c>
      <c r="E1620" s="3" t="s">
        <v>1</v>
      </c>
      <c r="F1620" s="3" t="s">
        <v>1</v>
      </c>
      <c r="G1620" s="3" t="s">
        <v>136</v>
      </c>
      <c r="H1620">
        <v>33.98864225011215</v>
      </c>
      <c r="I1620">
        <v>202.99459813937364</v>
      </c>
      <c r="J1620">
        <v>5.972424454192601</v>
      </c>
      <c r="K1620">
        <v>18.472162462620926</v>
      </c>
      <c r="L1620">
        <v>94.95333484287967</v>
      </c>
      <c r="M1620">
        <v>5.1403475383578456</v>
      </c>
      <c r="N1620">
        <v>0.54348044640000215</v>
      </c>
      <c r="O1620">
        <v>0.46776286518563348</v>
      </c>
      <c r="P1620">
        <v>0.86068021082281876</v>
      </c>
      <c r="Q1620">
        <v>0.83778383058339623</v>
      </c>
      <c r="R1620">
        <v>0.79804443309085848</v>
      </c>
      <c r="S1620">
        <v>0.16221616941660369</v>
      </c>
      <c r="T1620">
        <v>0.20195556690914135</v>
      </c>
      <c r="U1620">
        <v>0.10681590059951454</v>
      </c>
      <c r="V1620">
        <v>0.10548371207612108</v>
      </c>
    </row>
    <row r="1621" spans="1:22" x14ac:dyDescent="0.25">
      <c r="A1621" t="str">
        <f t="shared" si="28"/>
        <v>LettországAminisztratív</v>
      </c>
      <c r="B1621" t="s">
        <v>97</v>
      </c>
      <c r="C1621">
        <v>50</v>
      </c>
      <c r="D1621" s="267" t="s">
        <v>190</v>
      </c>
      <c r="E1621" s="3" t="s">
        <v>1</v>
      </c>
      <c r="F1621" s="3" t="s">
        <v>1</v>
      </c>
      <c r="G1621" s="3" t="s">
        <v>136</v>
      </c>
      <c r="H1621">
        <v>316.79632356265904</v>
      </c>
      <c r="I1621">
        <v>1846.8230692102475</v>
      </c>
      <c r="J1621">
        <v>5.8296859270368548</v>
      </c>
      <c r="K1621">
        <v>147.13099425758091</v>
      </c>
      <c r="L1621">
        <v>863.55096562594201</v>
      </c>
      <c r="M1621">
        <v>5.8692661596110138</v>
      </c>
      <c r="N1621">
        <v>0.46443403320771148</v>
      </c>
      <c r="O1621">
        <v>0.46758727461381572</v>
      </c>
      <c r="P1621">
        <v>1.0067894279502423</v>
      </c>
      <c r="Q1621">
        <v>0.72041148768668428</v>
      </c>
      <c r="R1621">
        <v>0.74657691379366387</v>
      </c>
      <c r="S1621">
        <v>0.27958851231331566</v>
      </c>
      <c r="T1621">
        <v>0.25342308620633619</v>
      </c>
      <c r="U1621">
        <v>0.23469978784205597</v>
      </c>
      <c r="V1621">
        <v>0.16191210328346012</v>
      </c>
    </row>
    <row r="1622" spans="1:22" x14ac:dyDescent="0.25">
      <c r="A1622" t="str">
        <f t="shared" si="28"/>
        <v>LettországKözigazgatás és védelem</v>
      </c>
      <c r="B1622" t="s">
        <v>97</v>
      </c>
      <c r="C1622">
        <v>51</v>
      </c>
      <c r="D1622" s="267" t="s">
        <v>201</v>
      </c>
      <c r="E1622" s="3" t="s">
        <v>135</v>
      </c>
      <c r="F1622" s="3" t="s">
        <v>135</v>
      </c>
      <c r="G1622" s="3" t="s">
        <v>136</v>
      </c>
      <c r="H1622">
        <v>828.01136249221145</v>
      </c>
      <c r="I1622">
        <v>2995.8819940033</v>
      </c>
      <c r="J1622">
        <v>3.6181653171836516</v>
      </c>
      <c r="K1622">
        <v>602.098798260487</v>
      </c>
      <c r="L1622">
        <v>2036.3605738684525</v>
      </c>
      <c r="M1622">
        <v>3.3821037008405694</v>
      </c>
      <c r="N1622">
        <v>0.72716248294980435</v>
      </c>
      <c r="O1622">
        <v>0.67971988814797402</v>
      </c>
      <c r="P1622">
        <v>0.93475654215633497</v>
      </c>
      <c r="Q1622">
        <v>6.3005306520433554E-2</v>
      </c>
      <c r="R1622">
        <v>7.223975805377833E-2</v>
      </c>
      <c r="S1622">
        <v>0.93699469347956643</v>
      </c>
      <c r="T1622">
        <v>0.92776024194622153</v>
      </c>
      <c r="U1622">
        <v>0.89350479474468303</v>
      </c>
      <c r="V1622">
        <v>0.88725366634220237</v>
      </c>
    </row>
    <row r="1623" spans="1:22" x14ac:dyDescent="0.25">
      <c r="A1623" t="str">
        <f t="shared" si="28"/>
        <v>LettországOktatás</v>
      </c>
      <c r="B1623" t="s">
        <v>97</v>
      </c>
      <c r="C1623">
        <v>52</v>
      </c>
      <c r="D1623" s="267" t="s">
        <v>144</v>
      </c>
      <c r="E1623" s="3" t="s">
        <v>135</v>
      </c>
      <c r="F1623" s="3" t="s">
        <v>135</v>
      </c>
      <c r="G1623" s="3" t="s">
        <v>136</v>
      </c>
      <c r="H1623">
        <v>574.48194863956314</v>
      </c>
      <c r="I1623">
        <v>1792.7927587877182</v>
      </c>
      <c r="J1623">
        <v>3.1207120833530975</v>
      </c>
      <c r="K1623">
        <v>413.03666552999869</v>
      </c>
      <c r="L1623">
        <v>1367.6620361898058</v>
      </c>
      <c r="M1623">
        <v>3.3112363872947088</v>
      </c>
      <c r="N1623">
        <v>0.71897240027839904</v>
      </c>
      <c r="O1623">
        <v>0.76286677837466021</v>
      </c>
      <c r="P1623">
        <v>1.0610515481251637</v>
      </c>
      <c r="Q1623">
        <v>4.2632705649329639E-2</v>
      </c>
      <c r="R1623">
        <v>5.0976168587503978E-2</v>
      </c>
      <c r="S1623">
        <v>0.95736729435067025</v>
      </c>
      <c r="T1623">
        <v>0.94902383141249591</v>
      </c>
      <c r="U1623">
        <v>0.91339866482436716</v>
      </c>
      <c r="V1623">
        <v>0.91040129003953252</v>
      </c>
    </row>
    <row r="1624" spans="1:22" x14ac:dyDescent="0.25">
      <c r="A1624" t="str">
        <f t="shared" si="28"/>
        <v>LettországEgészségügy</v>
      </c>
      <c r="B1624" t="s">
        <v>97</v>
      </c>
      <c r="C1624">
        <v>53</v>
      </c>
      <c r="D1624" s="267" t="s">
        <v>191</v>
      </c>
      <c r="E1624" s="3" t="s">
        <v>135</v>
      </c>
      <c r="F1624" s="3" t="s">
        <v>135</v>
      </c>
      <c r="G1624" s="3" t="s">
        <v>136</v>
      </c>
      <c r="H1624">
        <v>373.22854725284202</v>
      </c>
      <c r="I1624">
        <v>1335.0731605405442</v>
      </c>
      <c r="J1624">
        <v>3.57709283056557</v>
      </c>
      <c r="K1624">
        <v>203.28614399850858</v>
      </c>
      <c r="L1624">
        <v>849.70404593109697</v>
      </c>
      <c r="M1624">
        <v>4.1798424094134567</v>
      </c>
      <c r="N1624">
        <v>0.54466933329403999</v>
      </c>
      <c r="O1624">
        <v>0.63644755287198562</v>
      </c>
      <c r="P1624">
        <v>1.1685026381472428</v>
      </c>
      <c r="Q1624">
        <v>2.5998924715819115E-2</v>
      </c>
      <c r="R1624">
        <v>2.9084123759778823E-2</v>
      </c>
      <c r="S1624">
        <v>0.97400107528418078</v>
      </c>
      <c r="T1624">
        <v>0.97091587624022113</v>
      </c>
      <c r="U1624">
        <v>0.96815367297159305</v>
      </c>
      <c r="V1624">
        <v>0.96510605185264486</v>
      </c>
    </row>
    <row r="1625" spans="1:22" x14ac:dyDescent="0.25">
      <c r="A1625" t="str">
        <f t="shared" si="28"/>
        <v>LettországEgyéb szolgáltatás</v>
      </c>
      <c r="B1625" t="s">
        <v>97</v>
      </c>
      <c r="C1625">
        <v>54</v>
      </c>
      <c r="D1625" s="267" t="s">
        <v>192</v>
      </c>
      <c r="E1625" s="3" t="s">
        <v>135</v>
      </c>
      <c r="F1625" s="3" t="s">
        <v>135</v>
      </c>
      <c r="G1625" s="3" t="s">
        <v>136</v>
      </c>
      <c r="H1625">
        <v>366.30151422071634</v>
      </c>
      <c r="I1625">
        <v>1537.737452142587</v>
      </c>
      <c r="J1625">
        <v>4.198010088530558</v>
      </c>
      <c r="K1625">
        <v>190.07863044644554</v>
      </c>
      <c r="L1625">
        <v>843.71380748800675</v>
      </c>
      <c r="M1625">
        <v>4.4387620297260204</v>
      </c>
      <c r="N1625">
        <v>0.51891303493742302</v>
      </c>
      <c r="O1625">
        <v>0.54867221079413053</v>
      </c>
      <c r="P1625">
        <v>1.0573490620837771</v>
      </c>
      <c r="Q1625">
        <v>0.15568462693781135</v>
      </c>
      <c r="R1625">
        <v>0.14990514172379657</v>
      </c>
      <c r="S1625">
        <v>0.84431537306218862</v>
      </c>
      <c r="T1625">
        <v>0.85009485827620346</v>
      </c>
      <c r="U1625">
        <v>0.82805641752494619</v>
      </c>
      <c r="V1625">
        <v>0.82848861855263056</v>
      </c>
    </row>
    <row r="1626" spans="1:22" x14ac:dyDescent="0.25">
      <c r="A1626" t="str">
        <f t="shared" si="28"/>
        <v>LettországHáztartási</v>
      </c>
      <c r="B1626" t="s">
        <v>97</v>
      </c>
      <c r="C1626">
        <v>55</v>
      </c>
      <c r="D1626" s="267" t="s">
        <v>193</v>
      </c>
      <c r="E1626" s="3" t="s">
        <v>135</v>
      </c>
      <c r="F1626" s="3" t="s">
        <v>135</v>
      </c>
      <c r="G1626" s="3" t="s">
        <v>136</v>
      </c>
      <c r="H1626">
        <v>3.3090110368628345</v>
      </c>
      <c r="I1626">
        <v>43.952762986120625</v>
      </c>
      <c r="J1626">
        <v>13.282748983451807</v>
      </c>
      <c r="K1626">
        <v>2.3090110368628345</v>
      </c>
      <c r="L1626">
        <v>42.952762986120625</v>
      </c>
      <c r="M1626">
        <v>18.602233727076033</v>
      </c>
      <c r="N1626">
        <v>0.69779490341378025</v>
      </c>
      <c r="O1626">
        <v>0.97724830176624433</v>
      </c>
      <c r="P1626">
        <v>1.4004807099984693</v>
      </c>
      <c r="Q1626">
        <v>0.30270342357405794</v>
      </c>
      <c r="R1626">
        <v>2.2983776938937391E-2</v>
      </c>
      <c r="S1626">
        <v>0.69729657642594212</v>
      </c>
      <c r="T1626">
        <v>0.97701622306106262</v>
      </c>
      <c r="U1626">
        <v>0.69726402208726324</v>
      </c>
      <c r="V1626">
        <v>0.97700511980658122</v>
      </c>
    </row>
    <row r="1627" spans="1:22" x14ac:dyDescent="0.25">
      <c r="A1627" t="str">
        <f t="shared" si="28"/>
        <v>LettországTerületen kívüli</v>
      </c>
      <c r="B1627" t="s">
        <v>97</v>
      </c>
      <c r="C1627">
        <v>56</v>
      </c>
      <c r="D1627" s="267" t="s">
        <v>194</v>
      </c>
      <c r="E1627" s="3">
        <v>0</v>
      </c>
      <c r="F1627" s="3">
        <v>0</v>
      </c>
      <c r="G1627" s="3" t="s">
        <v>136</v>
      </c>
      <c r="H1627">
        <v>2</v>
      </c>
      <c r="I1627">
        <v>2</v>
      </c>
      <c r="J1627">
        <v>1</v>
      </c>
      <c r="K1627">
        <v>1</v>
      </c>
      <c r="L1627">
        <v>1</v>
      </c>
      <c r="M1627">
        <v>1</v>
      </c>
      <c r="N1627">
        <v>0.5</v>
      </c>
      <c r="O1627">
        <v>0.5</v>
      </c>
      <c r="P1627">
        <v>1</v>
      </c>
      <c r="Q1627">
        <v>1</v>
      </c>
      <c r="R1627">
        <v>1</v>
      </c>
      <c r="S1627">
        <v>0</v>
      </c>
      <c r="T1627">
        <v>0</v>
      </c>
      <c r="U1627">
        <v>0</v>
      </c>
      <c r="V1627">
        <v>0</v>
      </c>
    </row>
    <row r="1628" spans="1:22" x14ac:dyDescent="0.25">
      <c r="A1628" t="str">
        <f>CONCATENATE(B1628,D1628)</f>
        <v>MexikóNövényterm.</v>
      </c>
      <c r="B1628" t="s">
        <v>98</v>
      </c>
      <c r="C1628">
        <v>1</v>
      </c>
      <c r="D1628" s="267" t="s">
        <v>147</v>
      </c>
      <c r="E1628" s="3" t="s">
        <v>1</v>
      </c>
      <c r="F1628" s="3" t="s">
        <v>1</v>
      </c>
      <c r="G1628" s="3" t="s">
        <v>136</v>
      </c>
      <c r="H1628">
        <v>32806.460741427669</v>
      </c>
      <c r="I1628">
        <v>61335.271889161028</v>
      </c>
      <c r="J1628">
        <v>1.8696095373588246</v>
      </c>
      <c r="K1628">
        <v>21279.886757810102</v>
      </c>
      <c r="L1628">
        <v>38226.509980654577</v>
      </c>
      <c r="M1628">
        <v>1.7963681111519429</v>
      </c>
      <c r="N1628">
        <v>0.64864926837225312</v>
      </c>
      <c r="O1628">
        <v>0.62323861626852661</v>
      </c>
      <c r="P1628">
        <v>0.96082528210123008</v>
      </c>
      <c r="Q1628">
        <v>0.69933207555065213</v>
      </c>
      <c r="R1628">
        <v>0.61177737380538344</v>
      </c>
      <c r="S1628">
        <v>0.30066792444934787</v>
      </c>
      <c r="T1628">
        <v>0.38822262619461656</v>
      </c>
      <c r="U1628">
        <v>0.18847989735178203</v>
      </c>
      <c r="V1628">
        <v>0.16908709079863768</v>
      </c>
    </row>
    <row r="1629" spans="1:22" x14ac:dyDescent="0.25">
      <c r="A1629" t="str">
        <f t="shared" ref="A1629:A1683" si="29">CONCATENATE(B1629,D1629)</f>
        <v>MexikóErdőgazd.</v>
      </c>
      <c r="B1629" t="s">
        <v>98</v>
      </c>
      <c r="C1629">
        <v>2</v>
      </c>
      <c r="D1629" s="267" t="s">
        <v>148</v>
      </c>
      <c r="E1629" s="3" t="s">
        <v>1</v>
      </c>
      <c r="F1629" s="3" t="s">
        <v>1</v>
      </c>
      <c r="G1629" s="3" t="s">
        <v>136</v>
      </c>
      <c r="H1629">
        <v>1550.4107375963335</v>
      </c>
      <c r="I1629">
        <v>1578.2762099305235</v>
      </c>
      <c r="J1629">
        <v>1.0179729613956305</v>
      </c>
      <c r="K1629">
        <v>1223.0533821636313</v>
      </c>
      <c r="L1629">
        <v>1208.4811763552</v>
      </c>
      <c r="M1629">
        <v>0.98808538856852468</v>
      </c>
      <c r="N1629">
        <v>0.78885765720365308</v>
      </c>
      <c r="O1629">
        <v>0.76569688420279614</v>
      </c>
      <c r="P1629">
        <v>0.97064011131874239</v>
      </c>
      <c r="Q1629">
        <v>0.90165629800746461</v>
      </c>
      <c r="R1629">
        <v>0.81185980036299898</v>
      </c>
      <c r="S1629">
        <v>9.8343701992535337E-2</v>
      </c>
      <c r="T1629">
        <v>0.1881401996370011</v>
      </c>
      <c r="U1629">
        <v>5.7597804605436433E-2</v>
      </c>
      <c r="V1629">
        <v>0.11636930982493557</v>
      </c>
    </row>
    <row r="1630" spans="1:22" x14ac:dyDescent="0.25">
      <c r="A1630" t="str">
        <f t="shared" si="29"/>
        <v>MexikóHalászat</v>
      </c>
      <c r="B1630" t="s">
        <v>98</v>
      </c>
      <c r="C1630">
        <v>3</v>
      </c>
      <c r="D1630" s="267" t="s">
        <v>149</v>
      </c>
      <c r="E1630" s="3" t="s">
        <v>135</v>
      </c>
      <c r="F1630" s="3" t="s">
        <v>135</v>
      </c>
      <c r="G1630" s="3" t="s">
        <v>136</v>
      </c>
      <c r="H1630">
        <v>1446.677234580568</v>
      </c>
      <c r="I1630">
        <v>2047.4240689573799</v>
      </c>
      <c r="J1630">
        <v>1.4152597552632291</v>
      </c>
      <c r="K1630">
        <v>868.69999394399792</v>
      </c>
      <c r="L1630">
        <v>1073.2861198762998</v>
      </c>
      <c r="M1630">
        <v>1.2355083772977336</v>
      </c>
      <c r="N1630">
        <v>0.60047948027319187</v>
      </c>
      <c r="O1630">
        <v>0.52421290544994659</v>
      </c>
      <c r="P1630">
        <v>0.87299053951261196</v>
      </c>
      <c r="Q1630">
        <v>0.18893883058763533</v>
      </c>
      <c r="R1630">
        <v>0.18080316561699414</v>
      </c>
      <c r="S1630">
        <v>0.8110611694123645</v>
      </c>
      <c r="T1630">
        <v>0.81919683438300595</v>
      </c>
      <c r="U1630">
        <v>0.74948276205389885</v>
      </c>
      <c r="V1630">
        <v>0.64169728544412252</v>
      </c>
    </row>
    <row r="1631" spans="1:22" x14ac:dyDescent="0.25">
      <c r="A1631" t="str">
        <f t="shared" si="29"/>
        <v>MexikóBányászat</v>
      </c>
      <c r="B1631" t="s">
        <v>98</v>
      </c>
      <c r="C1631">
        <v>4</v>
      </c>
      <c r="D1631" s="267" t="s">
        <v>150</v>
      </c>
      <c r="E1631" s="3" t="s">
        <v>2289</v>
      </c>
      <c r="F1631" s="3" t="s">
        <v>2289</v>
      </c>
      <c r="G1631" s="3" t="s">
        <v>136</v>
      </c>
      <c r="H1631">
        <v>44485.67872015552</v>
      </c>
      <c r="I1631">
        <v>110284.62354631552</v>
      </c>
      <c r="J1631">
        <v>2.4791039885010879</v>
      </c>
      <c r="K1631">
        <v>35999.981948047578</v>
      </c>
      <c r="L1631">
        <v>87945.989270339225</v>
      </c>
      <c r="M1631">
        <v>2.4429453713964677</v>
      </c>
      <c r="N1631">
        <v>0.80924879610158107</v>
      </c>
      <c r="O1631">
        <v>0.79744561338059172</v>
      </c>
      <c r="P1631">
        <v>0.98541464284179459</v>
      </c>
      <c r="Q1631">
        <v>0.48607906571628745</v>
      </c>
      <c r="R1631">
        <v>0.49239909836161883</v>
      </c>
      <c r="S1631">
        <v>0.51392093428371255</v>
      </c>
      <c r="T1631">
        <v>0.50760090163838123</v>
      </c>
      <c r="U1631">
        <v>1.0613559284890729E-3</v>
      </c>
      <c r="V1631">
        <v>1.713489017481345E-3</v>
      </c>
    </row>
    <row r="1632" spans="1:22" x14ac:dyDescent="0.25">
      <c r="A1632" t="str">
        <f t="shared" si="29"/>
        <v>MexikóÉlelmiszergy.</v>
      </c>
      <c r="B1632" t="s">
        <v>98</v>
      </c>
      <c r="C1632">
        <v>5</v>
      </c>
      <c r="D1632" s="267" t="s">
        <v>151</v>
      </c>
      <c r="E1632" s="3" t="s">
        <v>135</v>
      </c>
      <c r="F1632" s="3" t="s">
        <v>135</v>
      </c>
      <c r="G1632" s="3" t="s">
        <v>136</v>
      </c>
      <c r="H1632">
        <v>79751.277692428223</v>
      </c>
      <c r="I1632">
        <v>160760.80049571311</v>
      </c>
      <c r="J1632">
        <v>2.0157771153925492</v>
      </c>
      <c r="K1632">
        <v>30430.349819952422</v>
      </c>
      <c r="L1632">
        <v>61882.910721668311</v>
      </c>
      <c r="M1632">
        <v>2.0335918281522098</v>
      </c>
      <c r="N1632">
        <v>0.38156567142800213</v>
      </c>
      <c r="O1632">
        <v>0.3849378115240133</v>
      </c>
      <c r="P1632">
        <v>1.0088376401456425</v>
      </c>
      <c r="Q1632">
        <v>0.20110113510011768</v>
      </c>
      <c r="R1632">
        <v>0.20474167366465806</v>
      </c>
      <c r="S1632">
        <v>0.79889886489988238</v>
      </c>
      <c r="T1632">
        <v>0.79525832633534199</v>
      </c>
      <c r="U1632">
        <v>0.72199337009527254</v>
      </c>
      <c r="V1632">
        <v>0.70771771541419548</v>
      </c>
    </row>
    <row r="1633" spans="1:22" x14ac:dyDescent="0.25">
      <c r="A1633" t="str">
        <f t="shared" si="29"/>
        <v>MexikóTextilgy.</v>
      </c>
      <c r="B1633" t="s">
        <v>98</v>
      </c>
      <c r="C1633">
        <v>6</v>
      </c>
      <c r="D1633" s="267" t="s">
        <v>152</v>
      </c>
      <c r="E1633" s="3" t="s">
        <v>2289</v>
      </c>
      <c r="F1633" s="3" t="s">
        <v>2289</v>
      </c>
      <c r="G1633" s="3" t="s">
        <v>136</v>
      </c>
      <c r="H1633">
        <v>26718.936188706553</v>
      </c>
      <c r="I1633">
        <v>23559.178068940826</v>
      </c>
      <c r="J1633">
        <v>0.88174087106427235</v>
      </c>
      <c r="K1633">
        <v>10001.091903356286</v>
      </c>
      <c r="L1633">
        <v>9914.3898237405956</v>
      </c>
      <c r="M1633">
        <v>0.99133073863798871</v>
      </c>
      <c r="N1633">
        <v>0.37430726405879533</v>
      </c>
      <c r="O1633">
        <v>0.42082918999670887</v>
      </c>
      <c r="P1633">
        <v>1.1242880659954437</v>
      </c>
      <c r="Q1633">
        <v>0.35822848024596993</v>
      </c>
      <c r="R1633">
        <v>0.35163514675184082</v>
      </c>
      <c r="S1633">
        <v>0.64177151975403013</v>
      </c>
      <c r="T1633">
        <v>0.64836485324815907</v>
      </c>
      <c r="U1633">
        <v>0.27408155314533716</v>
      </c>
      <c r="V1633">
        <v>0.39341220261662485</v>
      </c>
    </row>
    <row r="1634" spans="1:22" x14ac:dyDescent="0.25">
      <c r="A1634" t="str">
        <f t="shared" si="29"/>
        <v>MexikóFafeldolg.</v>
      </c>
      <c r="B1634" t="s">
        <v>98</v>
      </c>
      <c r="C1634">
        <v>7</v>
      </c>
      <c r="D1634" s="267" t="s">
        <v>153</v>
      </c>
      <c r="E1634" s="3" t="s">
        <v>1</v>
      </c>
      <c r="F1634" s="3" t="s">
        <v>1</v>
      </c>
      <c r="G1634" s="3" t="s">
        <v>136</v>
      </c>
      <c r="H1634">
        <v>4321.0836798110395</v>
      </c>
      <c r="I1634">
        <v>4967.6140522459264</v>
      </c>
      <c r="J1634">
        <v>1.14962227541568</v>
      </c>
      <c r="K1634">
        <v>1627.6979895867971</v>
      </c>
      <c r="L1634">
        <v>2143.3433551981007</v>
      </c>
      <c r="M1634">
        <v>1.3167942510896655</v>
      </c>
      <c r="N1634">
        <v>0.3766874493062296</v>
      </c>
      <c r="O1634">
        <v>0.43146334088274546</v>
      </c>
      <c r="P1634">
        <v>1.145414697721945</v>
      </c>
      <c r="Q1634">
        <v>0.84400318968164723</v>
      </c>
      <c r="R1634">
        <v>0.84193981313196375</v>
      </c>
      <c r="S1634">
        <v>0.15599681031835266</v>
      </c>
      <c r="T1634">
        <v>0.15806018686803627</v>
      </c>
      <c r="U1634">
        <v>6.1363921788358311E-2</v>
      </c>
      <c r="V1634">
        <v>6.8538267585950274E-2</v>
      </c>
    </row>
    <row r="1635" spans="1:22" x14ac:dyDescent="0.25">
      <c r="A1635" t="str">
        <f t="shared" si="29"/>
        <v>MexikóPapírgy.</v>
      </c>
      <c r="B1635" t="s">
        <v>98</v>
      </c>
      <c r="C1635">
        <v>8</v>
      </c>
      <c r="D1635" s="267" t="s">
        <v>154</v>
      </c>
      <c r="E1635" s="3" t="s">
        <v>1</v>
      </c>
      <c r="F1635" s="3" t="s">
        <v>1</v>
      </c>
      <c r="G1635" s="3" t="s">
        <v>136</v>
      </c>
      <c r="H1635">
        <v>9285.0983023399203</v>
      </c>
      <c r="I1635">
        <v>13902.248497041641</v>
      </c>
      <c r="J1635">
        <v>1.4972645463040668</v>
      </c>
      <c r="K1635">
        <v>2549.0873657030834</v>
      </c>
      <c r="L1635">
        <v>4347.1040080193015</v>
      </c>
      <c r="M1635">
        <v>1.70535700992747</v>
      </c>
      <c r="N1635">
        <v>0.27453531268060916</v>
      </c>
      <c r="O1635">
        <v>0.31269071394777276</v>
      </c>
      <c r="P1635">
        <v>1.1389817611971582</v>
      </c>
      <c r="Q1635">
        <v>0.78042870299508926</v>
      </c>
      <c r="R1635">
        <v>0.73235789580983646</v>
      </c>
      <c r="S1635">
        <v>0.21957129700491076</v>
      </c>
      <c r="T1635">
        <v>0.26764210419016343</v>
      </c>
      <c r="U1635">
        <v>0.12205388339389182</v>
      </c>
      <c r="V1635">
        <v>0.1245635971206345</v>
      </c>
    </row>
    <row r="1636" spans="1:22" x14ac:dyDescent="0.25">
      <c r="A1636" t="str">
        <f t="shared" si="29"/>
        <v>MexikóNyomdai tev.</v>
      </c>
      <c r="B1636" t="s">
        <v>98</v>
      </c>
      <c r="C1636">
        <v>9</v>
      </c>
      <c r="D1636" s="267" t="s">
        <v>155</v>
      </c>
      <c r="E1636" s="3" t="s">
        <v>1</v>
      </c>
      <c r="F1636" s="3" t="s">
        <v>1</v>
      </c>
      <c r="G1636" s="3" t="s">
        <v>136</v>
      </c>
      <c r="H1636">
        <v>3257.3920562966814</v>
      </c>
      <c r="I1636">
        <v>4117.4416007775098</v>
      </c>
      <c r="J1636">
        <v>1.2640300981941412</v>
      </c>
      <c r="K1636">
        <v>1247.9875617782116</v>
      </c>
      <c r="L1636">
        <v>1566.2710993401995</v>
      </c>
      <c r="M1636">
        <v>1.2550374277035883</v>
      </c>
      <c r="N1636">
        <v>0.38312476367890597</v>
      </c>
      <c r="O1636">
        <v>0.38039910488212764</v>
      </c>
      <c r="P1636">
        <v>0.99288571490235833</v>
      </c>
      <c r="Q1636">
        <v>0.68025233042634836</v>
      </c>
      <c r="R1636">
        <v>0.69320041089350104</v>
      </c>
      <c r="S1636">
        <v>0.31974766957365175</v>
      </c>
      <c r="T1636">
        <v>0.30679958910649902</v>
      </c>
      <c r="U1636">
        <v>0.20760593118102241</v>
      </c>
      <c r="V1636">
        <v>0.20643301938917547</v>
      </c>
    </row>
    <row r="1637" spans="1:22" x14ac:dyDescent="0.25">
      <c r="A1637" t="str">
        <f t="shared" si="29"/>
        <v>MexikóKokszgy.</v>
      </c>
      <c r="B1637" t="s">
        <v>98</v>
      </c>
      <c r="C1637">
        <v>10</v>
      </c>
      <c r="D1637" s="267" t="s">
        <v>156</v>
      </c>
      <c r="E1637" s="3" t="s">
        <v>1</v>
      </c>
      <c r="F1637" s="3" t="s">
        <v>1</v>
      </c>
      <c r="G1637" s="3" t="s">
        <v>136</v>
      </c>
      <c r="H1637">
        <v>20222.30313704033</v>
      </c>
      <c r="I1637">
        <v>71586.406830237829</v>
      </c>
      <c r="J1637">
        <v>3.5399729865148775</v>
      </c>
      <c r="K1637">
        <v>2932.1145983686142</v>
      </c>
      <c r="L1637">
        <v>8836.999703880716</v>
      </c>
      <c r="M1637">
        <v>3.0138657298038396</v>
      </c>
      <c r="N1637">
        <v>0.14499409777900052</v>
      </c>
      <c r="O1637">
        <v>0.12344521949309517</v>
      </c>
      <c r="P1637">
        <v>0.851380996771675</v>
      </c>
      <c r="Q1637">
        <v>0.67486133364078238</v>
      </c>
      <c r="R1637">
        <v>0.70962844330744546</v>
      </c>
      <c r="S1637">
        <v>0.32513866635921762</v>
      </c>
      <c r="T1637">
        <v>0.2903715566925546</v>
      </c>
      <c r="U1637">
        <v>0.23398392009834018</v>
      </c>
      <c r="V1637">
        <v>0.11300937596047567</v>
      </c>
    </row>
    <row r="1638" spans="1:22" x14ac:dyDescent="0.25">
      <c r="A1638" t="str">
        <f t="shared" si="29"/>
        <v>MexikóVegyi a. gy.</v>
      </c>
      <c r="B1638" t="s">
        <v>98</v>
      </c>
      <c r="C1638">
        <v>11</v>
      </c>
      <c r="D1638" s="267" t="s">
        <v>157</v>
      </c>
      <c r="E1638" s="3" t="s">
        <v>1</v>
      </c>
      <c r="F1638" s="3" t="s">
        <v>1</v>
      </c>
      <c r="G1638" s="3" t="s">
        <v>136</v>
      </c>
      <c r="H1638">
        <v>34725.012240490491</v>
      </c>
      <c r="I1638">
        <v>56051.368692365664</v>
      </c>
      <c r="J1638">
        <v>1.6141497173327977</v>
      </c>
      <c r="K1638">
        <v>8421.5449072415813</v>
      </c>
      <c r="L1638">
        <v>15131.56027474962</v>
      </c>
      <c r="M1638">
        <v>1.7967677476537802</v>
      </c>
      <c r="N1638">
        <v>0.24252100615307448</v>
      </c>
      <c r="O1638">
        <v>0.26995880078858048</v>
      </c>
      <c r="P1638">
        <v>1.1131357446958132</v>
      </c>
      <c r="Q1638">
        <v>0.71355116079625702</v>
      </c>
      <c r="R1638">
        <v>0.70490161270459273</v>
      </c>
      <c r="S1638">
        <v>0.28644883920374298</v>
      </c>
      <c r="T1638">
        <v>0.29509838729540722</v>
      </c>
      <c r="U1638">
        <v>0.16839150498020816</v>
      </c>
      <c r="V1638">
        <v>0.13014699008403854</v>
      </c>
    </row>
    <row r="1639" spans="1:22" x14ac:dyDescent="0.25">
      <c r="A1639" t="str">
        <f t="shared" si="29"/>
        <v>MexikóGyógyszergy.</v>
      </c>
      <c r="B1639" t="s">
        <v>98</v>
      </c>
      <c r="C1639">
        <v>12</v>
      </c>
      <c r="D1639" s="267" t="s">
        <v>158</v>
      </c>
      <c r="E1639" s="3" t="s">
        <v>135</v>
      </c>
      <c r="F1639" s="3" t="s">
        <v>2289</v>
      </c>
      <c r="G1639" s="3" t="s">
        <v>0</v>
      </c>
      <c r="H1639">
        <v>10878.439369139289</v>
      </c>
      <c r="I1639">
        <v>11447.964772170202</v>
      </c>
      <c r="J1639">
        <v>1.0523535944546036</v>
      </c>
      <c r="K1639">
        <v>6360.9215942299516</v>
      </c>
      <c r="L1639">
        <v>6222.0831993231996</v>
      </c>
      <c r="M1639">
        <v>0.97817322649713312</v>
      </c>
      <c r="N1639">
        <v>0.58472740237676513</v>
      </c>
      <c r="O1639">
        <v>0.54350998829494768</v>
      </c>
      <c r="P1639">
        <v>0.92951003507911656</v>
      </c>
      <c r="Q1639">
        <v>0.28876827800404253</v>
      </c>
      <c r="R1639">
        <v>0.2025822453793551</v>
      </c>
      <c r="S1639">
        <v>0.71123172199595763</v>
      </c>
      <c r="T1639">
        <v>0.7974177546206449</v>
      </c>
      <c r="U1639">
        <v>0.6120187597081882</v>
      </c>
      <c r="V1639">
        <v>0.58614922001544667</v>
      </c>
    </row>
    <row r="1640" spans="1:22" x14ac:dyDescent="0.25">
      <c r="A1640" t="str">
        <f t="shared" si="29"/>
        <v>MexikóGumigy.</v>
      </c>
      <c r="B1640" t="s">
        <v>98</v>
      </c>
      <c r="C1640">
        <v>13</v>
      </c>
      <c r="D1640" s="267" t="s">
        <v>159</v>
      </c>
      <c r="E1640" s="3" t="s">
        <v>1</v>
      </c>
      <c r="F1640" s="3" t="s">
        <v>1</v>
      </c>
      <c r="G1640" s="3" t="s">
        <v>136</v>
      </c>
      <c r="H1640">
        <v>13860.154027105536</v>
      </c>
      <c r="I1640">
        <v>23500.086213972219</v>
      </c>
      <c r="J1640">
        <v>1.6955140735098904</v>
      </c>
      <c r="K1640">
        <v>4058.5958660547944</v>
      </c>
      <c r="L1640">
        <v>6265.5634784479007</v>
      </c>
      <c r="M1640">
        <v>1.5437761445655871</v>
      </c>
      <c r="N1640">
        <v>0.29282473038305512</v>
      </c>
      <c r="O1640">
        <v>0.26661874434837796</v>
      </c>
      <c r="P1640">
        <v>0.9105062403698071</v>
      </c>
      <c r="Q1640">
        <v>0.69977718585281756</v>
      </c>
      <c r="R1640">
        <v>0.68751649442944185</v>
      </c>
      <c r="S1640">
        <v>0.30022281414718249</v>
      </c>
      <c r="T1640">
        <v>0.3124835055705581</v>
      </c>
      <c r="U1640">
        <v>0.10530661714995983</v>
      </c>
      <c r="V1640">
        <v>0.13509729853909638</v>
      </c>
    </row>
    <row r="1641" spans="1:22" x14ac:dyDescent="0.25">
      <c r="A1641" t="str">
        <f t="shared" si="29"/>
        <v>MexikóNemfémgy.</v>
      </c>
      <c r="B1641" t="s">
        <v>98</v>
      </c>
      <c r="C1641">
        <v>14</v>
      </c>
      <c r="D1641" s="267" t="s">
        <v>160</v>
      </c>
      <c r="E1641" s="3" t="s">
        <v>1</v>
      </c>
      <c r="F1641" s="3" t="s">
        <v>1</v>
      </c>
      <c r="G1641" s="3" t="s">
        <v>136</v>
      </c>
      <c r="H1641">
        <v>14398.659767613284</v>
      </c>
      <c r="I1641">
        <v>20334.603242282828</v>
      </c>
      <c r="J1641">
        <v>1.4122566662781479</v>
      </c>
      <c r="K1641">
        <v>7570.0741898854494</v>
      </c>
      <c r="L1641">
        <v>10397.8697531214</v>
      </c>
      <c r="M1641">
        <v>1.3735492535877962</v>
      </c>
      <c r="N1641">
        <v>0.52574852882576739</v>
      </c>
      <c r="O1641">
        <v>0.51133870817309846</v>
      </c>
      <c r="P1641">
        <v>0.97259180033303649</v>
      </c>
      <c r="Q1641">
        <v>0.67990810728847295</v>
      </c>
      <c r="R1641">
        <v>0.65258951275456489</v>
      </c>
      <c r="S1641">
        <v>0.32009189271152694</v>
      </c>
      <c r="T1641">
        <v>0.34741048724543511</v>
      </c>
      <c r="U1641">
        <v>0.17731186937676457</v>
      </c>
      <c r="V1641">
        <v>0.16929365355477605</v>
      </c>
    </row>
    <row r="1642" spans="1:22" x14ac:dyDescent="0.25">
      <c r="A1642" t="str">
        <f t="shared" si="29"/>
        <v>MexikóFémalapa. Gy.</v>
      </c>
      <c r="B1642" t="s">
        <v>98</v>
      </c>
      <c r="C1642">
        <v>15</v>
      </c>
      <c r="D1642" s="267" t="s">
        <v>161</v>
      </c>
      <c r="E1642" s="3" t="s">
        <v>1</v>
      </c>
      <c r="F1642" s="3" t="s">
        <v>1</v>
      </c>
      <c r="G1642" s="3" t="s">
        <v>136</v>
      </c>
      <c r="H1642">
        <v>17952.180591284727</v>
      </c>
      <c r="I1642">
        <v>38291.384457489978</v>
      </c>
      <c r="J1642">
        <v>2.1329656451918355</v>
      </c>
      <c r="K1642">
        <v>6002.887758019674</v>
      </c>
      <c r="L1642">
        <v>12447.949204237806</v>
      </c>
      <c r="M1642">
        <v>2.0736601625788733</v>
      </c>
      <c r="N1642">
        <v>0.33438209511628381</v>
      </c>
      <c r="O1642">
        <v>0.32508485604789689</v>
      </c>
      <c r="P1642">
        <v>0.97219576285879261</v>
      </c>
      <c r="Q1642">
        <v>0.82190589648981172</v>
      </c>
      <c r="R1642">
        <v>0.74915016658716438</v>
      </c>
      <c r="S1642">
        <v>0.17809410351018831</v>
      </c>
      <c r="T1642">
        <v>0.25084983341283551</v>
      </c>
      <c r="U1642">
        <v>2.1335811497241899E-3</v>
      </c>
      <c r="V1642">
        <v>6.9471759230114519E-3</v>
      </c>
    </row>
    <row r="1643" spans="1:22" x14ac:dyDescent="0.25">
      <c r="A1643" t="str">
        <f t="shared" si="29"/>
        <v>MexikóFémfeldolg.</v>
      </c>
      <c r="B1643" t="s">
        <v>98</v>
      </c>
      <c r="C1643">
        <v>16</v>
      </c>
      <c r="D1643" s="267" t="s">
        <v>162</v>
      </c>
      <c r="E1643" s="3" t="s">
        <v>1</v>
      </c>
      <c r="F1643" s="3" t="s">
        <v>2289</v>
      </c>
      <c r="G1643" s="3" t="s">
        <v>0</v>
      </c>
      <c r="H1643">
        <v>12643.389229091059</v>
      </c>
      <c r="I1643">
        <v>22910.589376567452</v>
      </c>
      <c r="J1643">
        <v>1.812060750597845</v>
      </c>
      <c r="K1643">
        <v>3824.8955901193717</v>
      </c>
      <c r="L1643">
        <v>6629.6267058768999</v>
      </c>
      <c r="M1643">
        <v>1.7332830530074665</v>
      </c>
      <c r="N1643">
        <v>0.30252138258297895</v>
      </c>
      <c r="O1643">
        <v>0.2893695398625391</v>
      </c>
      <c r="P1643">
        <v>0.9565259070015244</v>
      </c>
      <c r="Q1643">
        <v>0.61086562659418142</v>
      </c>
      <c r="R1643">
        <v>0.58109389448542847</v>
      </c>
      <c r="S1643">
        <v>0.38913437340581852</v>
      </c>
      <c r="T1643">
        <v>0.41890610551457141</v>
      </c>
      <c r="U1643">
        <v>0.10827349424540436</v>
      </c>
      <c r="V1643">
        <v>8.6831675681060261E-2</v>
      </c>
    </row>
    <row r="1644" spans="1:22" x14ac:dyDescent="0.25">
      <c r="A1644" t="str">
        <f t="shared" si="29"/>
        <v>MexikóSzámítógép gy.</v>
      </c>
      <c r="B1644" t="s">
        <v>98</v>
      </c>
      <c r="C1644">
        <v>17</v>
      </c>
      <c r="D1644" s="267" t="s">
        <v>163</v>
      </c>
      <c r="E1644" s="3" t="s">
        <v>2289</v>
      </c>
      <c r="F1644" s="3" t="s">
        <v>2289</v>
      </c>
      <c r="G1644" s="3" t="s">
        <v>136</v>
      </c>
      <c r="H1644">
        <v>53454.301104781225</v>
      </c>
      <c r="I1644">
        <v>61781.303558890861</v>
      </c>
      <c r="J1644">
        <v>1.1557779688819994</v>
      </c>
      <c r="K1644">
        <v>10653.522817146652</v>
      </c>
      <c r="L1644">
        <v>8946.0889445103003</v>
      </c>
      <c r="M1644">
        <v>0.83973058471435691</v>
      </c>
      <c r="N1644">
        <v>0.19930150796029669</v>
      </c>
      <c r="O1644">
        <v>0.14480252809788571</v>
      </c>
      <c r="P1644">
        <v>0.72655008775313512</v>
      </c>
      <c r="Q1644">
        <v>0.39877526176521505</v>
      </c>
      <c r="R1644">
        <v>0.36914469896261554</v>
      </c>
      <c r="S1644">
        <v>0.60122473823478484</v>
      </c>
      <c r="T1644">
        <v>0.6308553010373843</v>
      </c>
      <c r="U1644">
        <v>4.3968136046775762E-2</v>
      </c>
      <c r="V1644">
        <v>4.4419957356178014E-2</v>
      </c>
    </row>
    <row r="1645" spans="1:22" x14ac:dyDescent="0.25">
      <c r="A1645" t="str">
        <f t="shared" si="29"/>
        <v>MexikóVillamos b. gy.</v>
      </c>
      <c r="B1645" t="s">
        <v>98</v>
      </c>
      <c r="C1645">
        <v>18</v>
      </c>
      <c r="D1645" s="267" t="s">
        <v>164</v>
      </c>
      <c r="E1645" s="3" t="s">
        <v>2289</v>
      </c>
      <c r="F1645" s="3" t="s">
        <v>2289</v>
      </c>
      <c r="G1645" s="3" t="s">
        <v>136</v>
      </c>
      <c r="H1645">
        <v>16794.159482767296</v>
      </c>
      <c r="I1645">
        <v>25854.958471006237</v>
      </c>
      <c r="J1645">
        <v>1.5395208374397269</v>
      </c>
      <c r="K1645">
        <v>4884.7352130423196</v>
      </c>
      <c r="L1645">
        <v>6395.0006774609974</v>
      </c>
      <c r="M1645">
        <v>1.3091806205556946</v>
      </c>
      <c r="N1645">
        <v>0.29085916553636454</v>
      </c>
      <c r="O1645">
        <v>0.24734136334553986</v>
      </c>
      <c r="P1645">
        <v>0.85038187773600038</v>
      </c>
      <c r="Q1645">
        <v>0.4263110402388261</v>
      </c>
      <c r="R1645">
        <v>0.31741881904389951</v>
      </c>
      <c r="S1645">
        <v>0.57368895976117373</v>
      </c>
      <c r="T1645">
        <v>0.68258118095610043</v>
      </c>
      <c r="U1645">
        <v>7.8071780693106066E-2</v>
      </c>
      <c r="V1645">
        <v>5.3599236254151521E-2</v>
      </c>
    </row>
    <row r="1646" spans="1:22" x14ac:dyDescent="0.25">
      <c r="A1646" t="str">
        <f t="shared" si="29"/>
        <v>MexikóEgyéb gépgy.</v>
      </c>
      <c r="B1646" t="s">
        <v>98</v>
      </c>
      <c r="C1646">
        <v>19</v>
      </c>
      <c r="D1646" s="267" t="s">
        <v>165</v>
      </c>
      <c r="E1646" s="3" t="s">
        <v>2289</v>
      </c>
      <c r="F1646" s="3" t="s">
        <v>2289</v>
      </c>
      <c r="G1646" s="3" t="s">
        <v>136</v>
      </c>
      <c r="H1646">
        <v>8479.8952498652743</v>
      </c>
      <c r="I1646">
        <v>22959.965501722938</v>
      </c>
      <c r="J1646">
        <v>2.7075765472560192</v>
      </c>
      <c r="K1646">
        <v>3682.7022984475511</v>
      </c>
      <c r="L1646">
        <v>8536.5429799034009</v>
      </c>
      <c r="M1646">
        <v>2.3180106041973563</v>
      </c>
      <c r="N1646">
        <v>0.43428629599004309</v>
      </c>
      <c r="O1646">
        <v>0.37180121108033942</v>
      </c>
      <c r="P1646">
        <v>0.85612006299379917</v>
      </c>
      <c r="Q1646">
        <v>0.35170917253811079</v>
      </c>
      <c r="R1646">
        <v>0.26619264314778213</v>
      </c>
      <c r="S1646">
        <v>0.64829082746188937</v>
      </c>
      <c r="T1646">
        <v>0.73380735685221776</v>
      </c>
      <c r="U1646">
        <v>1.8316538966227033E-2</v>
      </c>
      <c r="V1646">
        <v>1.2423859223146717E-2</v>
      </c>
    </row>
    <row r="1647" spans="1:22" x14ac:dyDescent="0.25">
      <c r="A1647" t="str">
        <f t="shared" si="29"/>
        <v>MexikóKözúti jármű gy.</v>
      </c>
      <c r="B1647" t="s">
        <v>98</v>
      </c>
      <c r="C1647">
        <v>20</v>
      </c>
      <c r="D1647" s="267" t="s">
        <v>166</v>
      </c>
      <c r="E1647" s="3" t="s">
        <v>2289</v>
      </c>
      <c r="F1647" s="3" t="s">
        <v>2289</v>
      </c>
      <c r="G1647" s="3" t="s">
        <v>136</v>
      </c>
      <c r="H1647">
        <v>64607.767063501487</v>
      </c>
      <c r="I1647">
        <v>136134.59422582184</v>
      </c>
      <c r="J1647">
        <v>2.1070933173099493</v>
      </c>
      <c r="K1647">
        <v>16819.427724143199</v>
      </c>
      <c r="L1647">
        <v>36570.768925995668</v>
      </c>
      <c r="M1647">
        <v>2.1743170770014189</v>
      </c>
      <c r="N1647">
        <v>0.26033135780117228</v>
      </c>
      <c r="O1647">
        <v>0.26863685262345294</v>
      </c>
      <c r="P1647">
        <v>1.0319035512756938</v>
      </c>
      <c r="Q1647">
        <v>0.26517179711543482</v>
      </c>
      <c r="R1647">
        <v>0.31315383461217022</v>
      </c>
      <c r="S1647">
        <v>0.73482820288456518</v>
      </c>
      <c r="T1647">
        <v>0.68684616538782983</v>
      </c>
      <c r="U1647">
        <v>0.20127743641478807</v>
      </c>
      <c r="V1647">
        <v>0.22325991748663324</v>
      </c>
    </row>
    <row r="1648" spans="1:22" x14ac:dyDescent="0.25">
      <c r="A1648" t="str">
        <f t="shared" si="29"/>
        <v>MexikóEgyéb jármű gy.</v>
      </c>
      <c r="B1648" t="s">
        <v>98</v>
      </c>
      <c r="C1648">
        <v>21</v>
      </c>
      <c r="D1648" s="267" t="s">
        <v>167</v>
      </c>
      <c r="E1648" s="3" t="s">
        <v>2289</v>
      </c>
      <c r="F1648" s="3" t="s">
        <v>2289</v>
      </c>
      <c r="G1648" s="3" t="s">
        <v>136</v>
      </c>
      <c r="H1648">
        <v>2373.3130176656696</v>
      </c>
      <c r="I1648">
        <v>7388.1383616592757</v>
      </c>
      <c r="J1648">
        <v>3.1130062940142893</v>
      </c>
      <c r="K1648">
        <v>987.92190255202388</v>
      </c>
      <c r="L1648">
        <v>2773.8852917698991</v>
      </c>
      <c r="M1648">
        <v>2.8077981514574493</v>
      </c>
      <c r="N1648">
        <v>0.41626279180136078</v>
      </c>
      <c r="O1648">
        <v>0.3754511835031365</v>
      </c>
      <c r="P1648">
        <v>0.9019571071399064</v>
      </c>
      <c r="Q1648">
        <v>0.25385218256573427</v>
      </c>
      <c r="R1648">
        <v>0.25558753931609607</v>
      </c>
      <c r="S1648">
        <v>0.74614781743426561</v>
      </c>
      <c r="T1648">
        <v>0.74441246068390388</v>
      </c>
      <c r="U1648">
        <v>5.6915752892876675E-2</v>
      </c>
      <c r="V1648">
        <v>3.5351078966105683E-2</v>
      </c>
    </row>
    <row r="1649" spans="1:22" x14ac:dyDescent="0.25">
      <c r="A1649" t="str">
        <f t="shared" si="29"/>
        <v>MexikóBútorgy.</v>
      </c>
      <c r="B1649" t="s">
        <v>98</v>
      </c>
      <c r="C1649">
        <v>22</v>
      </c>
      <c r="D1649" s="267" t="s">
        <v>168</v>
      </c>
      <c r="E1649" s="3" t="s">
        <v>2289</v>
      </c>
      <c r="F1649" s="3" t="s">
        <v>2289</v>
      </c>
      <c r="G1649" s="3" t="s">
        <v>136</v>
      </c>
      <c r="H1649">
        <v>13857.363215534449</v>
      </c>
      <c r="I1649">
        <v>25055.140861443833</v>
      </c>
      <c r="J1649">
        <v>1.8080741964933413</v>
      </c>
      <c r="K1649">
        <v>4980.8422725309811</v>
      </c>
      <c r="L1649">
        <v>7941.2505843956988</v>
      </c>
      <c r="M1649">
        <v>1.5943589758284811</v>
      </c>
      <c r="N1649">
        <v>0.35943651003874483</v>
      </c>
      <c r="O1649">
        <v>0.31695094544912783</v>
      </c>
      <c r="P1649">
        <v>0.88179952953294216</v>
      </c>
      <c r="Q1649">
        <v>0.3130655382531809</v>
      </c>
      <c r="R1649">
        <v>0.29240369282251649</v>
      </c>
      <c r="S1649">
        <v>0.68693446174681905</v>
      </c>
      <c r="T1649">
        <v>0.70759630717748356</v>
      </c>
      <c r="U1649">
        <v>0.27531189469036355</v>
      </c>
      <c r="V1649">
        <v>0.17477564604919429</v>
      </c>
    </row>
    <row r="1650" spans="1:22" x14ac:dyDescent="0.25">
      <c r="A1650" t="str">
        <f t="shared" si="29"/>
        <v>MexikóGépjavítás</v>
      </c>
      <c r="B1650" t="s">
        <v>98</v>
      </c>
      <c r="C1650">
        <v>23</v>
      </c>
      <c r="D1650" s="267" t="s">
        <v>169</v>
      </c>
      <c r="E1650" s="3" t="s">
        <v>1</v>
      </c>
      <c r="F1650" s="3" t="s">
        <v>1</v>
      </c>
      <c r="G1650" s="3" t="s">
        <v>136</v>
      </c>
      <c r="H1650">
        <v>1837.9393115851256</v>
      </c>
      <c r="I1650">
        <v>2577.6887443584583</v>
      </c>
      <c r="J1650">
        <v>1.4024884979120109</v>
      </c>
      <c r="K1650">
        <v>1022.4888356364721</v>
      </c>
      <c r="L1650">
        <v>1413.6984173345004</v>
      </c>
      <c r="M1650">
        <v>1.382605235444464</v>
      </c>
      <c r="N1650">
        <v>0.55632350273558784</v>
      </c>
      <c r="O1650">
        <v>0.54843643183395485</v>
      </c>
      <c r="P1650">
        <v>0.98582286949436759</v>
      </c>
      <c r="Q1650">
        <v>0.77616918319184824</v>
      </c>
      <c r="R1650">
        <v>0.92076526595169528</v>
      </c>
      <c r="S1650">
        <v>0.22383081680815181</v>
      </c>
      <c r="T1650">
        <v>7.9234734048304709E-2</v>
      </c>
      <c r="U1650">
        <v>5.3529688979022008E-2</v>
      </c>
      <c r="V1650">
        <v>6.3254390415822176E-2</v>
      </c>
    </row>
    <row r="1651" spans="1:22" x14ac:dyDescent="0.25">
      <c r="A1651" t="str">
        <f t="shared" si="29"/>
        <v>MexikóVillamosene., gáz, gőzellátás</v>
      </c>
      <c r="B1651" t="s">
        <v>98</v>
      </c>
      <c r="C1651">
        <v>24</v>
      </c>
      <c r="D1651" s="267" t="s">
        <v>170</v>
      </c>
      <c r="E1651" s="3" t="s">
        <v>1</v>
      </c>
      <c r="F1651" s="3" t="s">
        <v>1</v>
      </c>
      <c r="G1651" s="3" t="s">
        <v>136</v>
      </c>
      <c r="H1651">
        <v>15341.933575181984</v>
      </c>
      <c r="I1651">
        <v>32661.818691011504</v>
      </c>
      <c r="J1651">
        <v>2.1289245277301414</v>
      </c>
      <c r="K1651">
        <v>9570.6138386324346</v>
      </c>
      <c r="L1651">
        <v>19600.597534501496</v>
      </c>
      <c r="M1651">
        <v>2.047997951331225</v>
      </c>
      <c r="N1651">
        <v>0.62382057592234819</v>
      </c>
      <c r="O1651">
        <v>0.60010735225517486</v>
      </c>
      <c r="P1651">
        <v>0.96198710882193617</v>
      </c>
      <c r="Q1651">
        <v>0.67842136491425342</v>
      </c>
      <c r="R1651">
        <v>0.65901146276134626</v>
      </c>
      <c r="S1651">
        <v>0.32157863508574663</v>
      </c>
      <c r="T1651">
        <v>0.34098853723865374</v>
      </c>
      <c r="U1651">
        <v>0.31741721072771423</v>
      </c>
      <c r="V1651">
        <v>0.30448574707801596</v>
      </c>
    </row>
    <row r="1652" spans="1:22" x14ac:dyDescent="0.25">
      <c r="A1652" t="str">
        <f t="shared" si="29"/>
        <v>MexikóVízellátás</v>
      </c>
      <c r="B1652" t="s">
        <v>98</v>
      </c>
      <c r="C1652">
        <v>25</v>
      </c>
      <c r="D1652" s="267" t="s">
        <v>171</v>
      </c>
      <c r="E1652" s="3" t="s">
        <v>1</v>
      </c>
      <c r="F1652" s="3" t="s">
        <v>1</v>
      </c>
      <c r="G1652" s="3" t="s">
        <v>136</v>
      </c>
      <c r="H1652">
        <v>2441.6936784342029</v>
      </c>
      <c r="I1652">
        <v>7166.6141418004663</v>
      </c>
      <c r="J1652">
        <v>2.9350996011900383</v>
      </c>
      <c r="K1652">
        <v>1774.8501055333963</v>
      </c>
      <c r="L1652">
        <v>5079.4156273135004</v>
      </c>
      <c r="M1652">
        <v>2.8618842861589044</v>
      </c>
      <c r="N1652">
        <v>0.72689302561145319</v>
      </c>
      <c r="O1652">
        <v>0.70876086347204958</v>
      </c>
      <c r="P1652">
        <v>0.9750552536610857</v>
      </c>
      <c r="Q1652">
        <v>0.80923349866965777</v>
      </c>
      <c r="R1652">
        <v>0.80047705491477816</v>
      </c>
      <c r="S1652">
        <v>0.19076650133034226</v>
      </c>
      <c r="T1652">
        <v>0.19952294508522198</v>
      </c>
      <c r="U1652">
        <v>0.19070363436736398</v>
      </c>
      <c r="V1652">
        <v>0.19564275835566022</v>
      </c>
    </row>
    <row r="1653" spans="1:22" x14ac:dyDescent="0.25">
      <c r="A1653" t="str">
        <f t="shared" si="29"/>
        <v>MexikóSzennyvíz k.</v>
      </c>
      <c r="B1653" t="s">
        <v>98</v>
      </c>
      <c r="C1653">
        <v>26</v>
      </c>
      <c r="D1653" s="267" t="s">
        <v>172</v>
      </c>
      <c r="E1653" s="3" t="s">
        <v>135</v>
      </c>
      <c r="F1653" s="3" t="s">
        <v>135</v>
      </c>
      <c r="G1653" s="3" t="s">
        <v>136</v>
      </c>
      <c r="H1653">
        <v>315.23364824906952</v>
      </c>
      <c r="I1653">
        <v>587.53388786187452</v>
      </c>
      <c r="J1653">
        <v>1.8638044863715109</v>
      </c>
      <c r="K1653">
        <v>195.93071339452933</v>
      </c>
      <c r="L1653">
        <v>358.81870877379998</v>
      </c>
      <c r="M1653">
        <v>1.8313550875062485</v>
      </c>
      <c r="N1653">
        <v>0.62154124244922726</v>
      </c>
      <c r="O1653">
        <v>0.61072002174988749</v>
      </c>
      <c r="P1653">
        <v>0.98258969805978125</v>
      </c>
      <c r="Q1653">
        <v>0.26296719584012851</v>
      </c>
      <c r="R1653">
        <v>0.27354481005285314</v>
      </c>
      <c r="S1653">
        <v>0.73703280415987149</v>
      </c>
      <c r="T1653">
        <v>0.72645518994714675</v>
      </c>
      <c r="U1653">
        <v>0.68685163562662888</v>
      </c>
      <c r="V1653">
        <v>0.71960519189036198</v>
      </c>
    </row>
    <row r="1654" spans="1:22" x14ac:dyDescent="0.25">
      <c r="A1654" t="str">
        <f t="shared" si="29"/>
        <v>MexikóÉpítőipar</v>
      </c>
      <c r="B1654" t="s">
        <v>98</v>
      </c>
      <c r="C1654">
        <v>27</v>
      </c>
      <c r="D1654" s="267" t="s">
        <v>139</v>
      </c>
      <c r="E1654" s="3" t="s">
        <v>2289</v>
      </c>
      <c r="F1654" s="3" t="s">
        <v>2289</v>
      </c>
      <c r="G1654" s="3" t="s">
        <v>136</v>
      </c>
      <c r="H1654">
        <v>89832.353497456963</v>
      </c>
      <c r="I1654">
        <v>166181.49681361194</v>
      </c>
      <c r="J1654">
        <v>1.8499069694118202</v>
      </c>
      <c r="K1654">
        <v>48223.507734914463</v>
      </c>
      <c r="L1654">
        <v>92543.986153851089</v>
      </c>
      <c r="M1654">
        <v>1.9190637616526598</v>
      </c>
      <c r="N1654">
        <v>0.53681670197229781</v>
      </c>
      <c r="O1654">
        <v>0.55688501986263728</v>
      </c>
      <c r="P1654">
        <v>1.0373839297782785</v>
      </c>
      <c r="Q1654">
        <v>5.530536688924112E-2</v>
      </c>
      <c r="R1654">
        <v>8.024732288349655E-2</v>
      </c>
      <c r="S1654">
        <v>0.94469463311075885</v>
      </c>
      <c r="T1654">
        <v>0.91975267711650344</v>
      </c>
      <c r="U1654">
        <v>7.6863456861974967E-5</v>
      </c>
      <c r="V1654">
        <v>8.5826842930714217E-5</v>
      </c>
    </row>
    <row r="1655" spans="1:22" x14ac:dyDescent="0.25">
      <c r="A1655" t="str">
        <f t="shared" si="29"/>
        <v>MexikóGépj. Ker. jav.</v>
      </c>
      <c r="B1655" t="s">
        <v>98</v>
      </c>
      <c r="C1655">
        <v>28</v>
      </c>
      <c r="D1655" s="267" t="s">
        <v>173</v>
      </c>
      <c r="E1655" s="3" t="s">
        <v>2289</v>
      </c>
      <c r="F1655" s="3" t="s">
        <v>2289</v>
      </c>
      <c r="G1655" s="3" t="s">
        <v>136</v>
      </c>
      <c r="H1655">
        <v>9480.1354085819275</v>
      </c>
      <c r="I1655">
        <v>18715.880739137618</v>
      </c>
      <c r="J1655">
        <v>1.9742208241239885</v>
      </c>
      <c r="K1655">
        <v>6368.1535808259114</v>
      </c>
      <c r="L1655">
        <v>12684.553109792594</v>
      </c>
      <c r="M1655">
        <v>1.9918729893677414</v>
      </c>
      <c r="N1655">
        <v>0.67173656349476996</v>
      </c>
      <c r="O1655">
        <v>0.67774278360661677</v>
      </c>
      <c r="P1655">
        <v>1.0089413327162049</v>
      </c>
      <c r="Q1655">
        <v>0.36166816409734864</v>
      </c>
      <c r="R1655">
        <v>0.34950440512782882</v>
      </c>
      <c r="S1655">
        <v>0.63833183590265119</v>
      </c>
      <c r="T1655">
        <v>0.65049559487217135</v>
      </c>
      <c r="U1655">
        <v>0.43781270868363104</v>
      </c>
      <c r="V1655">
        <v>0.48474592541442446</v>
      </c>
    </row>
    <row r="1656" spans="1:22" x14ac:dyDescent="0.25">
      <c r="A1656" t="str">
        <f t="shared" si="29"/>
        <v>MexikóNagyker.</v>
      </c>
      <c r="B1656" t="s">
        <v>98</v>
      </c>
      <c r="C1656">
        <v>29</v>
      </c>
      <c r="D1656" s="267" t="s">
        <v>174</v>
      </c>
      <c r="E1656" s="3" t="s">
        <v>2289</v>
      </c>
      <c r="F1656" s="3" t="s">
        <v>2289</v>
      </c>
      <c r="G1656" s="3" t="s">
        <v>136</v>
      </c>
      <c r="H1656">
        <v>61651.419338912106</v>
      </c>
      <c r="I1656">
        <v>131600.71294608299</v>
      </c>
      <c r="J1656">
        <v>2.1345934020211836</v>
      </c>
      <c r="K1656">
        <v>46805.270259588753</v>
      </c>
      <c r="L1656">
        <v>101612.40820920766</v>
      </c>
      <c r="M1656">
        <v>2.1709608265404867</v>
      </c>
      <c r="N1656">
        <v>0.75919209584274716</v>
      </c>
      <c r="O1656">
        <v>0.77212657845431598</v>
      </c>
      <c r="P1656">
        <v>1.0170371671180412</v>
      </c>
      <c r="Q1656">
        <v>0.355743125150289</v>
      </c>
      <c r="R1656">
        <v>0.34565663235043886</v>
      </c>
      <c r="S1656">
        <v>0.64425687484971095</v>
      </c>
      <c r="T1656">
        <v>0.65434336764956114</v>
      </c>
      <c r="U1656">
        <v>0.44284584134611932</v>
      </c>
      <c r="V1656">
        <v>0.48826280674288042</v>
      </c>
    </row>
    <row r="1657" spans="1:22" x14ac:dyDescent="0.25">
      <c r="A1657" t="str">
        <f t="shared" si="29"/>
        <v>MexikóKisker.</v>
      </c>
      <c r="B1657" t="s">
        <v>98</v>
      </c>
      <c r="C1657">
        <v>30</v>
      </c>
      <c r="D1657" s="267" t="s">
        <v>175</v>
      </c>
      <c r="E1657" s="3" t="s">
        <v>2289</v>
      </c>
      <c r="F1657" s="3" t="s">
        <v>2289</v>
      </c>
      <c r="G1657" s="3" t="s">
        <v>136</v>
      </c>
      <c r="H1657">
        <v>54237.84456055428</v>
      </c>
      <c r="I1657">
        <v>115775.74552189559</v>
      </c>
      <c r="J1657">
        <v>2.1345934090842569</v>
      </c>
      <c r="K1657">
        <v>42007.013689478386</v>
      </c>
      <c r="L1657">
        <v>91210.771377198602</v>
      </c>
      <c r="M1657">
        <v>2.1713224379966913</v>
      </c>
      <c r="N1657">
        <v>0.77449636927550314</v>
      </c>
      <c r="O1657">
        <v>0.78782279454161463</v>
      </c>
      <c r="P1657">
        <v>1.0172065690618763</v>
      </c>
      <c r="Q1657">
        <v>0.3530102321733215</v>
      </c>
      <c r="R1657">
        <v>0.34092050181109013</v>
      </c>
      <c r="S1657">
        <v>0.6469897678266785</v>
      </c>
      <c r="T1657">
        <v>0.65907949818890987</v>
      </c>
      <c r="U1657">
        <v>0.44535708978367672</v>
      </c>
      <c r="V1657">
        <v>0.49309283825119049</v>
      </c>
    </row>
    <row r="1658" spans="1:22" x14ac:dyDescent="0.25">
      <c r="A1658" t="str">
        <f t="shared" si="29"/>
        <v>MexikóSzf. Szállítás</v>
      </c>
      <c r="B1658" t="s">
        <v>98</v>
      </c>
      <c r="C1658">
        <v>31</v>
      </c>
      <c r="D1658" s="267" t="s">
        <v>176</v>
      </c>
      <c r="E1658" s="3" t="s">
        <v>135</v>
      </c>
      <c r="F1658" s="3" t="s">
        <v>135</v>
      </c>
      <c r="G1658" s="3" t="s">
        <v>136</v>
      </c>
      <c r="H1658">
        <v>59039.512972796809</v>
      </c>
      <c r="I1658">
        <v>107891.58185318206</v>
      </c>
      <c r="J1658">
        <v>1.8274470167613754</v>
      </c>
      <c r="K1658">
        <v>36839.0539234014</v>
      </c>
      <c r="L1658">
        <v>68002.503470825017</v>
      </c>
      <c r="M1658">
        <v>1.8459351212498851</v>
      </c>
      <c r="N1658">
        <v>0.62397286272289298</v>
      </c>
      <c r="O1658">
        <v>0.63028553574608115</v>
      </c>
      <c r="P1658">
        <v>1.0101169031544752</v>
      </c>
      <c r="Q1658">
        <v>0.16285391509419073</v>
      </c>
      <c r="R1658">
        <v>0.17251666649998318</v>
      </c>
      <c r="S1658">
        <v>0.83714608490580933</v>
      </c>
      <c r="T1658">
        <v>0.82748333350001679</v>
      </c>
      <c r="U1658">
        <v>0.68037456324143841</v>
      </c>
      <c r="V1658">
        <v>0.67838966181737248</v>
      </c>
    </row>
    <row r="1659" spans="1:22" x14ac:dyDescent="0.25">
      <c r="A1659" t="str">
        <f t="shared" si="29"/>
        <v>MexikóVízi szállítás</v>
      </c>
      <c r="B1659" t="s">
        <v>98</v>
      </c>
      <c r="C1659">
        <v>32</v>
      </c>
      <c r="D1659" s="267" t="s">
        <v>140</v>
      </c>
      <c r="E1659" s="3" t="s">
        <v>2289</v>
      </c>
      <c r="F1659" s="3" t="s">
        <v>2289</v>
      </c>
      <c r="G1659" s="3" t="s">
        <v>136</v>
      </c>
      <c r="H1659">
        <v>1290.4600689684726</v>
      </c>
      <c r="I1659">
        <v>1702.2099612384263</v>
      </c>
      <c r="J1659">
        <v>1.3190721682687054</v>
      </c>
      <c r="K1659">
        <v>455.38777781845533</v>
      </c>
      <c r="L1659">
        <v>1065.8220771968004</v>
      </c>
      <c r="M1659">
        <v>2.340471416037214</v>
      </c>
      <c r="N1659">
        <v>0.35288792638308358</v>
      </c>
      <c r="O1659">
        <v>0.62614019507991359</v>
      </c>
      <c r="P1659">
        <v>1.7743315887781219</v>
      </c>
      <c r="Q1659">
        <v>0.25056301280031629</v>
      </c>
      <c r="R1659">
        <v>0.27875199387941213</v>
      </c>
      <c r="S1659">
        <v>0.74943698719968377</v>
      </c>
      <c r="T1659">
        <v>0.72124800612058781</v>
      </c>
      <c r="U1659">
        <v>0.49445936812500496</v>
      </c>
      <c r="V1659">
        <v>0.49099118075071324</v>
      </c>
    </row>
    <row r="1660" spans="1:22" x14ac:dyDescent="0.25">
      <c r="A1660" t="str">
        <f t="shared" si="29"/>
        <v>MexikóLégi szállítás</v>
      </c>
      <c r="B1660" t="s">
        <v>98</v>
      </c>
      <c r="C1660">
        <v>33</v>
      </c>
      <c r="D1660" s="267" t="s">
        <v>141</v>
      </c>
      <c r="E1660" s="3" t="s">
        <v>2289</v>
      </c>
      <c r="F1660" s="3" t="s">
        <v>2289</v>
      </c>
      <c r="G1660" s="3" t="s">
        <v>136</v>
      </c>
      <c r="H1660">
        <v>3793.8620515774674</v>
      </c>
      <c r="I1660">
        <v>8634.4270242765397</v>
      </c>
      <c r="J1660">
        <v>2.2758937744419021</v>
      </c>
      <c r="K1660">
        <v>1045.4062729372922</v>
      </c>
      <c r="L1660">
        <v>2613.1948092536009</v>
      </c>
      <c r="M1660">
        <v>2.4996930637418808</v>
      </c>
      <c r="N1660">
        <v>0.27555199918315898</v>
      </c>
      <c r="O1660">
        <v>0.30264831724286362</v>
      </c>
      <c r="P1660">
        <v>1.0983346814395412</v>
      </c>
      <c r="Q1660">
        <v>0.3542706194971037</v>
      </c>
      <c r="R1660">
        <v>0.34276313913466189</v>
      </c>
      <c r="S1660">
        <v>0.64572938050289619</v>
      </c>
      <c r="T1660">
        <v>0.65723686086533806</v>
      </c>
      <c r="U1660">
        <v>0.54786385614552413</v>
      </c>
      <c r="V1660">
        <v>0.58619855428203294</v>
      </c>
    </row>
    <row r="1661" spans="1:22" x14ac:dyDescent="0.25">
      <c r="A1661" t="str">
        <f t="shared" si="29"/>
        <v>MexikóRaktározás</v>
      </c>
      <c r="B1661" t="s">
        <v>98</v>
      </c>
      <c r="C1661">
        <v>34</v>
      </c>
      <c r="D1661" s="267" t="s">
        <v>177</v>
      </c>
      <c r="E1661" s="3" t="s">
        <v>2289</v>
      </c>
      <c r="F1661" s="3" t="s">
        <v>2289</v>
      </c>
      <c r="G1661" s="3" t="s">
        <v>136</v>
      </c>
      <c r="H1661">
        <v>5770.9748961754312</v>
      </c>
      <c r="I1661">
        <v>11694.280042765859</v>
      </c>
      <c r="J1661">
        <v>2.0263959301774035</v>
      </c>
      <c r="K1661">
        <v>3524.7728123845664</v>
      </c>
      <c r="L1661">
        <v>6866.8530837356975</v>
      </c>
      <c r="M1661">
        <v>1.9481689882560571</v>
      </c>
      <c r="N1661">
        <v>0.61077597386890747</v>
      </c>
      <c r="O1661">
        <v>0.58719759220949796</v>
      </c>
      <c r="P1661">
        <v>0.96139602298031746</v>
      </c>
      <c r="Q1661">
        <v>0.53876212118887701</v>
      </c>
      <c r="R1661">
        <v>0.57625481464649952</v>
      </c>
      <c r="S1661">
        <v>0.46123787881112299</v>
      </c>
      <c r="T1661">
        <v>0.42374518535350053</v>
      </c>
      <c r="U1661">
        <v>0.35470888782074311</v>
      </c>
      <c r="V1661">
        <v>0.35023653330478843</v>
      </c>
    </row>
    <row r="1662" spans="1:22" x14ac:dyDescent="0.25">
      <c r="A1662" t="str">
        <f t="shared" si="29"/>
        <v>MexikóPostai tev.</v>
      </c>
      <c r="B1662" t="s">
        <v>98</v>
      </c>
      <c r="C1662">
        <v>35</v>
      </c>
      <c r="D1662" s="267" t="s">
        <v>178</v>
      </c>
      <c r="E1662" s="3" t="s">
        <v>1</v>
      </c>
      <c r="F1662" s="3" t="s">
        <v>1</v>
      </c>
      <c r="G1662" s="3" t="s">
        <v>136</v>
      </c>
      <c r="H1662">
        <v>1079.4085745343928</v>
      </c>
      <c r="I1662">
        <v>2698.716333752327</v>
      </c>
      <c r="J1662">
        <v>2.5001805594479638</v>
      </c>
      <c r="K1662">
        <v>649.70577662450796</v>
      </c>
      <c r="L1662">
        <v>1446.9473073462004</v>
      </c>
      <c r="M1662">
        <v>2.2270808716888655</v>
      </c>
      <c r="N1662">
        <v>0.60190903792362516</v>
      </c>
      <c r="O1662">
        <v>0.53616131834587732</v>
      </c>
      <c r="P1662">
        <v>0.89076801404319439</v>
      </c>
      <c r="Q1662">
        <v>0.70386387333887868</v>
      </c>
      <c r="R1662">
        <v>0.69939104072030922</v>
      </c>
      <c r="S1662">
        <v>0.29613612666112132</v>
      </c>
      <c r="T1662">
        <v>0.30060895927969083</v>
      </c>
      <c r="U1662">
        <v>0.29603425626185059</v>
      </c>
      <c r="V1662">
        <v>0.298935190211504</v>
      </c>
    </row>
    <row r="1663" spans="1:22" x14ac:dyDescent="0.25">
      <c r="A1663" t="str">
        <f t="shared" si="29"/>
        <v>MexikóVendéglátás</v>
      </c>
      <c r="B1663" t="s">
        <v>98</v>
      </c>
      <c r="C1663">
        <v>36</v>
      </c>
      <c r="D1663" s="267" t="s">
        <v>179</v>
      </c>
      <c r="E1663" s="3" t="s">
        <v>135</v>
      </c>
      <c r="F1663" s="3" t="s">
        <v>135</v>
      </c>
      <c r="G1663" s="3" t="s">
        <v>136</v>
      </c>
      <c r="H1663">
        <v>28741.296054451617</v>
      </c>
      <c r="I1663">
        <v>40410.140933348841</v>
      </c>
      <c r="J1663">
        <v>1.4059957789234729</v>
      </c>
      <c r="K1663">
        <v>19432.356885242891</v>
      </c>
      <c r="L1663">
        <v>27516.407128758899</v>
      </c>
      <c r="M1663">
        <v>1.416009766147055</v>
      </c>
      <c r="N1663">
        <v>0.67611275596018561</v>
      </c>
      <c r="O1663">
        <v>0.68092826437164766</v>
      </c>
      <c r="P1663">
        <v>1.0071223451547269</v>
      </c>
      <c r="Q1663">
        <v>0.17650803019582059</v>
      </c>
      <c r="R1663">
        <v>0.18563894990220076</v>
      </c>
      <c r="S1663">
        <v>0.82349196980417938</v>
      </c>
      <c r="T1663">
        <v>0.81436105009779913</v>
      </c>
      <c r="U1663">
        <v>0.82348588188287375</v>
      </c>
      <c r="V1663">
        <v>0.81481446561141324</v>
      </c>
    </row>
    <row r="1664" spans="1:22" x14ac:dyDescent="0.25">
      <c r="A1664" t="str">
        <f t="shared" si="29"/>
        <v>MexikóKiadói tev.</v>
      </c>
      <c r="B1664" t="s">
        <v>98</v>
      </c>
      <c r="C1664">
        <v>37</v>
      </c>
      <c r="D1664" s="267" t="s">
        <v>180</v>
      </c>
      <c r="E1664" s="3" t="s">
        <v>1</v>
      </c>
      <c r="F1664" s="3" t="s">
        <v>1</v>
      </c>
      <c r="G1664" s="3" t="s">
        <v>136</v>
      </c>
      <c r="H1664">
        <v>1679.1683146471421</v>
      </c>
      <c r="I1664">
        <v>2328.223328934881</v>
      </c>
      <c r="J1664">
        <v>1.3865336241912891</v>
      </c>
      <c r="K1664">
        <v>960.0709122013069</v>
      </c>
      <c r="L1664">
        <v>1276.7822678852999</v>
      </c>
      <c r="M1664">
        <v>1.3298832947222812</v>
      </c>
      <c r="N1664">
        <v>0.57175382826530685</v>
      </c>
      <c r="O1664">
        <v>0.54839338306493313</v>
      </c>
      <c r="P1664">
        <v>0.95914247697956134</v>
      </c>
      <c r="Q1664">
        <v>0.72932940154099224</v>
      </c>
      <c r="R1664">
        <v>0.70755885802138963</v>
      </c>
      <c r="S1664">
        <v>0.27067059845900771</v>
      </c>
      <c r="T1664">
        <v>0.29244114197861037</v>
      </c>
      <c r="U1664">
        <v>0.2701248392465489</v>
      </c>
      <c r="V1664">
        <v>0.29183703406351419</v>
      </c>
    </row>
    <row r="1665" spans="1:22" x14ac:dyDescent="0.25">
      <c r="A1665" t="str">
        <f t="shared" si="29"/>
        <v>MexikóMűsorszolgáltatás</v>
      </c>
      <c r="B1665" t="s">
        <v>98</v>
      </c>
      <c r="C1665">
        <v>38</v>
      </c>
      <c r="D1665" s="267" t="s">
        <v>181</v>
      </c>
      <c r="E1665" s="3" t="s">
        <v>135</v>
      </c>
      <c r="F1665" s="3" t="s">
        <v>135</v>
      </c>
      <c r="G1665" s="3" t="s">
        <v>136</v>
      </c>
      <c r="H1665">
        <v>2598.3332003972841</v>
      </c>
      <c r="I1665">
        <v>5555.9108768929163</v>
      </c>
      <c r="J1665">
        <v>2.1382595873552397</v>
      </c>
      <c r="K1665">
        <v>1004.0297185051624</v>
      </c>
      <c r="L1665">
        <v>2351.9766558981</v>
      </c>
      <c r="M1665">
        <v>2.3425368916368456</v>
      </c>
      <c r="N1665">
        <v>0.38641299674408447</v>
      </c>
      <c r="O1665">
        <v>0.42332872287062634</v>
      </c>
      <c r="P1665">
        <v>1.0955343801517903</v>
      </c>
      <c r="Q1665">
        <v>0.16460023571643898</v>
      </c>
      <c r="R1665">
        <v>0.15525515112230487</v>
      </c>
      <c r="S1665">
        <v>0.83539976428356089</v>
      </c>
      <c r="T1665">
        <v>0.8447448488776953</v>
      </c>
      <c r="U1665">
        <v>0.77859572323779669</v>
      </c>
      <c r="V1665">
        <v>0.82938596346872351</v>
      </c>
    </row>
    <row r="1666" spans="1:22" x14ac:dyDescent="0.25">
      <c r="A1666" t="str">
        <f t="shared" si="29"/>
        <v>MexikóTávközlés</v>
      </c>
      <c r="B1666" t="s">
        <v>98</v>
      </c>
      <c r="C1666">
        <v>39</v>
      </c>
      <c r="D1666" s="267" t="s">
        <v>142</v>
      </c>
      <c r="E1666" s="3" t="s">
        <v>135</v>
      </c>
      <c r="F1666" s="3" t="s">
        <v>135</v>
      </c>
      <c r="G1666" s="3" t="s">
        <v>136</v>
      </c>
      <c r="H1666">
        <v>17215.910813227885</v>
      </c>
      <c r="I1666">
        <v>36101.591694341631</v>
      </c>
      <c r="J1666">
        <v>2.0969899348341703</v>
      </c>
      <c r="K1666">
        <v>10789.530277739854</v>
      </c>
      <c r="L1666">
        <v>23068.781849694893</v>
      </c>
      <c r="M1666">
        <v>2.1380710054902639</v>
      </c>
      <c r="N1666">
        <v>0.62671852769181946</v>
      </c>
      <c r="O1666">
        <v>0.63899625382197678</v>
      </c>
      <c r="P1666">
        <v>1.019590494915438</v>
      </c>
      <c r="Q1666">
        <v>0.36473276021488321</v>
      </c>
      <c r="R1666">
        <v>0.35206805671503727</v>
      </c>
      <c r="S1666">
        <v>0.63526723978511668</v>
      </c>
      <c r="T1666">
        <v>0.64793194328496295</v>
      </c>
      <c r="U1666">
        <v>0.61732253649314239</v>
      </c>
      <c r="V1666">
        <v>0.64841220291493806</v>
      </c>
    </row>
    <row r="1667" spans="1:22" x14ac:dyDescent="0.25">
      <c r="A1667" t="str">
        <f t="shared" si="29"/>
        <v>MexikóInfotech.</v>
      </c>
      <c r="B1667" t="s">
        <v>98</v>
      </c>
      <c r="C1667">
        <v>40</v>
      </c>
      <c r="D1667" s="267" t="s">
        <v>182</v>
      </c>
      <c r="E1667" s="3" t="s">
        <v>2289</v>
      </c>
      <c r="F1667" s="3" t="s">
        <v>2289</v>
      </c>
      <c r="G1667" s="3" t="s">
        <v>136</v>
      </c>
      <c r="H1667">
        <v>470.59337937423993</v>
      </c>
      <c r="I1667">
        <v>972.42385647844753</v>
      </c>
      <c r="J1667">
        <v>2.0663781070857912</v>
      </c>
      <c r="K1667">
        <v>313.32317172072976</v>
      </c>
      <c r="L1667">
        <v>676.40662854379991</v>
      </c>
      <c r="M1667">
        <v>2.1588145710036812</v>
      </c>
      <c r="N1667">
        <v>0.66580446188461806</v>
      </c>
      <c r="O1667">
        <v>0.69558827052366912</v>
      </c>
      <c r="P1667">
        <v>1.044733567201916</v>
      </c>
      <c r="Q1667">
        <v>0.51129426713709725</v>
      </c>
      <c r="R1667">
        <v>0.53610117786204603</v>
      </c>
      <c r="S1667">
        <v>0.48870573286290281</v>
      </c>
      <c r="T1667">
        <v>0.46389882213795391</v>
      </c>
      <c r="U1667">
        <v>5.109600223589892E-2</v>
      </c>
      <c r="V1667">
        <v>3.9403413055235294E-2</v>
      </c>
    </row>
    <row r="1668" spans="1:22" x14ac:dyDescent="0.25">
      <c r="A1668" t="str">
        <f t="shared" si="29"/>
        <v>MexikóPénzügyi tev.</v>
      </c>
      <c r="B1668" t="s">
        <v>98</v>
      </c>
      <c r="C1668">
        <v>41</v>
      </c>
      <c r="D1668" s="267" t="s">
        <v>183</v>
      </c>
      <c r="E1668" s="3" t="s">
        <v>2289</v>
      </c>
      <c r="F1668" s="3" t="s">
        <v>135</v>
      </c>
      <c r="G1668" s="3" t="s">
        <v>0</v>
      </c>
      <c r="H1668">
        <v>13793.105518011063</v>
      </c>
      <c r="I1668">
        <v>50657.557348962677</v>
      </c>
      <c r="J1668">
        <v>3.6726723566939978</v>
      </c>
      <c r="K1668">
        <v>8745.7508252173811</v>
      </c>
      <c r="L1668">
        <v>36495.126743132198</v>
      </c>
      <c r="M1668">
        <v>4.1728980704438365</v>
      </c>
      <c r="N1668">
        <v>0.63406683968285193</v>
      </c>
      <c r="O1668">
        <v>0.7204280793037392</v>
      </c>
      <c r="P1668">
        <v>1.1362021071218351</v>
      </c>
      <c r="Q1668">
        <v>0.40472438549785117</v>
      </c>
      <c r="R1668">
        <v>0.37789756590342038</v>
      </c>
      <c r="S1668">
        <v>0.59527561450214872</v>
      </c>
      <c r="T1668">
        <v>0.62210243409657973</v>
      </c>
      <c r="U1668">
        <v>0.59506827942924767</v>
      </c>
      <c r="V1668">
        <v>0.62576873480837714</v>
      </c>
    </row>
    <row r="1669" spans="1:22" x14ac:dyDescent="0.25">
      <c r="A1669" t="str">
        <f t="shared" si="29"/>
        <v>MexikóBiztosítás</v>
      </c>
      <c r="B1669" t="s">
        <v>98</v>
      </c>
      <c r="C1669">
        <v>42</v>
      </c>
      <c r="D1669" s="267" t="s">
        <v>184</v>
      </c>
      <c r="E1669" s="3" t="s">
        <v>2289</v>
      </c>
      <c r="F1669" s="3" t="s">
        <v>2289</v>
      </c>
      <c r="G1669" s="3" t="s">
        <v>136</v>
      </c>
      <c r="H1669">
        <v>4240.0471592512285</v>
      </c>
      <c r="I1669">
        <v>11633.195245896102</v>
      </c>
      <c r="J1669">
        <v>2.7436476079078487</v>
      </c>
      <c r="K1669">
        <v>831.08333557101923</v>
      </c>
      <c r="L1669">
        <v>2944.5816647577012</v>
      </c>
      <c r="M1669">
        <v>3.5430642617019186</v>
      </c>
      <c r="N1669">
        <v>0.19600804056098858</v>
      </c>
      <c r="O1669">
        <v>0.25311890693113531</v>
      </c>
      <c r="P1669">
        <v>1.2913700183252252</v>
      </c>
      <c r="Q1669">
        <v>0.42003198000680197</v>
      </c>
      <c r="R1669">
        <v>0.42368288160945183</v>
      </c>
      <c r="S1669">
        <v>0.57996801999319803</v>
      </c>
      <c r="T1669">
        <v>0.57631711839054811</v>
      </c>
      <c r="U1669">
        <v>0.50420044807081232</v>
      </c>
      <c r="V1669">
        <v>0.48339163428550996</v>
      </c>
    </row>
    <row r="1670" spans="1:22" x14ac:dyDescent="0.25">
      <c r="A1670" t="str">
        <f t="shared" si="29"/>
        <v>MexikóEgyéb pénzügy</v>
      </c>
      <c r="B1670" t="s">
        <v>98</v>
      </c>
      <c r="C1670">
        <v>43</v>
      </c>
      <c r="D1670" s="267" t="s">
        <v>185</v>
      </c>
      <c r="E1670" s="3" t="s">
        <v>2289</v>
      </c>
      <c r="F1670" s="3" t="s">
        <v>2289</v>
      </c>
      <c r="G1670" s="3" t="s">
        <v>136</v>
      </c>
      <c r="H1670">
        <v>1576.7473286691863</v>
      </c>
      <c r="I1670">
        <v>4215.5367409728769</v>
      </c>
      <c r="J1670">
        <v>2.6735651707308703</v>
      </c>
      <c r="K1670">
        <v>1066.3074733523256</v>
      </c>
      <c r="L1670">
        <v>3434.4079315314993</v>
      </c>
      <c r="M1670">
        <v>3.2208420341781796</v>
      </c>
      <c r="N1670">
        <v>0.67627035350826659</v>
      </c>
      <c r="O1670">
        <v>0.8147024074421646</v>
      </c>
      <c r="P1670">
        <v>1.2046992792390772</v>
      </c>
      <c r="Q1670">
        <v>0.58513266293377864</v>
      </c>
      <c r="R1670">
        <v>0.52788765268228166</v>
      </c>
      <c r="S1670">
        <v>0.41486733706622142</v>
      </c>
      <c r="T1670">
        <v>0.47211234731771834</v>
      </c>
      <c r="U1670">
        <v>0.41478141494339427</v>
      </c>
      <c r="V1670">
        <v>0.47191846582867353</v>
      </c>
    </row>
    <row r="1671" spans="1:22" x14ac:dyDescent="0.25">
      <c r="A1671" t="str">
        <f t="shared" si="29"/>
        <v>MexikóIngatlanügyletek</v>
      </c>
      <c r="B1671" t="s">
        <v>98</v>
      </c>
      <c r="C1671">
        <v>44</v>
      </c>
      <c r="D1671" s="267" t="s">
        <v>143</v>
      </c>
      <c r="E1671" s="3" t="s">
        <v>1</v>
      </c>
      <c r="F1671" s="3" t="s">
        <v>1</v>
      </c>
      <c r="G1671" s="3" t="s">
        <v>136</v>
      </c>
      <c r="H1671">
        <v>2</v>
      </c>
      <c r="I1671">
        <v>2</v>
      </c>
      <c r="J1671">
        <v>1</v>
      </c>
      <c r="K1671">
        <v>1</v>
      </c>
      <c r="L1671">
        <v>1</v>
      </c>
      <c r="M1671">
        <v>1</v>
      </c>
      <c r="N1671">
        <v>0.5</v>
      </c>
      <c r="O1671">
        <v>0.5</v>
      </c>
      <c r="P1671">
        <v>1</v>
      </c>
      <c r="Q1671">
        <v>0.76878800280814175</v>
      </c>
      <c r="R1671">
        <v>0.8043268264305522</v>
      </c>
      <c r="S1671">
        <v>0.23121199719185814</v>
      </c>
      <c r="T1671">
        <v>0.19567317356944783</v>
      </c>
      <c r="U1671">
        <v>0.17714441622992308</v>
      </c>
      <c r="V1671">
        <v>0.14438619274356149</v>
      </c>
    </row>
    <row r="1672" spans="1:22" x14ac:dyDescent="0.25">
      <c r="A1672" t="str">
        <f t="shared" si="29"/>
        <v>MexikóJogi tev.</v>
      </c>
      <c r="B1672" t="s">
        <v>98</v>
      </c>
      <c r="C1672">
        <v>45</v>
      </c>
      <c r="D1672" s="267" t="s">
        <v>186</v>
      </c>
      <c r="E1672" s="3" t="s">
        <v>1</v>
      </c>
      <c r="F1672" s="3" t="s">
        <v>1</v>
      </c>
      <c r="G1672" s="3" t="s">
        <v>136</v>
      </c>
      <c r="H1672">
        <v>13221.336643982761</v>
      </c>
      <c r="I1672">
        <v>24141.539601758795</v>
      </c>
      <c r="J1672">
        <v>1.8259530221360782</v>
      </c>
      <c r="K1672">
        <v>10100.104269018424</v>
      </c>
      <c r="L1672">
        <v>19330.041177470102</v>
      </c>
      <c r="M1672">
        <v>1.9138457052135649</v>
      </c>
      <c r="N1672">
        <v>0.76392459711062133</v>
      </c>
      <c r="O1672">
        <v>0.80069628931461523</v>
      </c>
      <c r="P1672">
        <v>1.0481352378795954</v>
      </c>
      <c r="Q1672">
        <v>0.73486076867179317</v>
      </c>
      <c r="R1672">
        <v>0.72043457543003464</v>
      </c>
      <c r="S1672">
        <v>0.26513923132820688</v>
      </c>
      <c r="T1672">
        <v>0.27956542456996542</v>
      </c>
      <c r="U1672">
        <v>0.12156469020791656</v>
      </c>
      <c r="V1672">
        <v>0.12039200797192968</v>
      </c>
    </row>
    <row r="1673" spans="1:22" x14ac:dyDescent="0.25">
      <c r="A1673" t="str">
        <f t="shared" si="29"/>
        <v>MexikóMérnöki tev.</v>
      </c>
      <c r="B1673" t="s">
        <v>98</v>
      </c>
      <c r="C1673">
        <v>46</v>
      </c>
      <c r="D1673" s="267" t="s">
        <v>187</v>
      </c>
      <c r="E1673" s="3" t="s">
        <v>1</v>
      </c>
      <c r="F1673" s="3" t="s">
        <v>1</v>
      </c>
      <c r="G1673" s="3" t="s">
        <v>136</v>
      </c>
      <c r="H1673">
        <v>2881.9614553336887</v>
      </c>
      <c r="I1673">
        <v>5228.4180497533507</v>
      </c>
      <c r="J1673">
        <v>1.8141873619014022</v>
      </c>
      <c r="K1673">
        <v>1681.0397928294071</v>
      </c>
      <c r="L1673">
        <v>3341.4454954166008</v>
      </c>
      <c r="M1673">
        <v>1.9877254004752121</v>
      </c>
      <c r="N1673">
        <v>0.58329711166618203</v>
      </c>
      <c r="O1673">
        <v>0.63909302271156998</v>
      </c>
      <c r="P1673">
        <v>1.0956560729162665</v>
      </c>
      <c r="Q1673">
        <v>0.89354856499704771</v>
      </c>
      <c r="R1673">
        <v>0.91683747924097747</v>
      </c>
      <c r="S1673">
        <v>0.1064514350029524</v>
      </c>
      <c r="T1673">
        <v>8.3162520759022376E-2</v>
      </c>
      <c r="U1673">
        <v>9.7485803028385623E-2</v>
      </c>
      <c r="V1673">
        <v>8.2620978162156328E-2</v>
      </c>
    </row>
    <row r="1674" spans="1:22" x14ac:dyDescent="0.25">
      <c r="A1674" t="str">
        <f t="shared" si="29"/>
        <v>MexikóK+F</v>
      </c>
      <c r="B1674" t="s">
        <v>98</v>
      </c>
      <c r="C1674">
        <v>47</v>
      </c>
      <c r="D1674" s="267" t="s">
        <v>188</v>
      </c>
      <c r="E1674" s="3" t="s">
        <v>1</v>
      </c>
      <c r="F1674" s="3" t="s">
        <v>1</v>
      </c>
      <c r="G1674" s="3" t="s">
        <v>136</v>
      </c>
      <c r="H1674">
        <v>4095.0503430933086</v>
      </c>
      <c r="I1674">
        <v>8144.6572251906655</v>
      </c>
      <c r="J1674">
        <v>1.9889028321537985</v>
      </c>
      <c r="K1674">
        <v>2890.4211942104494</v>
      </c>
      <c r="L1674">
        <v>5936.6936997664998</v>
      </c>
      <c r="M1674">
        <v>2.0539199309975213</v>
      </c>
      <c r="N1674">
        <v>0.70583288410249201</v>
      </c>
      <c r="O1674">
        <v>0.72890651326674127</v>
      </c>
      <c r="P1674">
        <v>1.0326899322544156</v>
      </c>
      <c r="Q1674">
        <v>0.80785010223760678</v>
      </c>
      <c r="R1674">
        <v>0.8052425469690786</v>
      </c>
      <c r="S1674">
        <v>0.19214989776239319</v>
      </c>
      <c r="T1674">
        <v>0.19475745303092121</v>
      </c>
      <c r="U1674">
        <v>0.17661028331926873</v>
      </c>
      <c r="V1674">
        <v>0.18498084032553036</v>
      </c>
    </row>
    <row r="1675" spans="1:22" x14ac:dyDescent="0.25">
      <c r="A1675" t="str">
        <f t="shared" si="29"/>
        <v>MexikóMarketing</v>
      </c>
      <c r="B1675" t="s">
        <v>98</v>
      </c>
      <c r="C1675">
        <v>48</v>
      </c>
      <c r="D1675" s="267" t="s">
        <v>13</v>
      </c>
      <c r="E1675" s="3" t="s">
        <v>1</v>
      </c>
      <c r="F1675" s="3" t="s">
        <v>1</v>
      </c>
      <c r="G1675" s="3" t="s">
        <v>136</v>
      </c>
      <c r="H1675">
        <v>2</v>
      </c>
      <c r="I1675">
        <v>2</v>
      </c>
      <c r="J1675">
        <v>1</v>
      </c>
      <c r="K1675">
        <v>1</v>
      </c>
      <c r="L1675">
        <v>1</v>
      </c>
      <c r="M1675">
        <v>1</v>
      </c>
      <c r="N1675">
        <v>0.5</v>
      </c>
      <c r="O1675">
        <v>0.5</v>
      </c>
      <c r="P1675">
        <v>1</v>
      </c>
      <c r="Q1675">
        <v>0.72909841370062145</v>
      </c>
      <c r="R1675">
        <v>0.88692758730866439</v>
      </c>
      <c r="S1675">
        <v>0.27090158629937849</v>
      </c>
      <c r="T1675">
        <v>0.1130724126913355</v>
      </c>
      <c r="U1675">
        <v>0.23028192750756388</v>
      </c>
      <c r="V1675">
        <v>8.9372081094301975E-2</v>
      </c>
    </row>
    <row r="1676" spans="1:22" x14ac:dyDescent="0.25">
      <c r="A1676" t="str">
        <f t="shared" si="29"/>
        <v>MexikóEgyéb tudományos</v>
      </c>
      <c r="B1676" t="s">
        <v>98</v>
      </c>
      <c r="C1676">
        <v>49</v>
      </c>
      <c r="D1676" s="267" t="s">
        <v>189</v>
      </c>
      <c r="E1676" s="3" t="s">
        <v>1</v>
      </c>
      <c r="F1676" s="3" t="s">
        <v>1</v>
      </c>
      <c r="G1676" s="3" t="s">
        <v>136</v>
      </c>
      <c r="H1676">
        <v>1172.0294017918397</v>
      </c>
      <c r="I1676">
        <v>1959.6373304998351</v>
      </c>
      <c r="J1676">
        <v>1.672003558531785</v>
      </c>
      <c r="K1676">
        <v>902.92812203411347</v>
      </c>
      <c r="L1676">
        <v>1566.0687152506</v>
      </c>
      <c r="M1676">
        <v>1.7344334250245363</v>
      </c>
      <c r="N1676">
        <v>0.77039715953685561</v>
      </c>
      <c r="O1676">
        <v>0.79916252404272714</v>
      </c>
      <c r="P1676">
        <v>1.0373383574300359</v>
      </c>
      <c r="Q1676">
        <v>0.89268382446661676</v>
      </c>
      <c r="R1676">
        <v>0.9365985395246248</v>
      </c>
      <c r="S1676">
        <v>0.1073161755333832</v>
      </c>
      <c r="T1676">
        <v>6.340146047537526E-2</v>
      </c>
      <c r="U1676">
        <v>0.10709553638726671</v>
      </c>
      <c r="V1676">
        <v>5.6120272298038447E-2</v>
      </c>
    </row>
    <row r="1677" spans="1:22" x14ac:dyDescent="0.25">
      <c r="A1677" t="str">
        <f t="shared" si="29"/>
        <v>MexikóAminisztratív</v>
      </c>
      <c r="B1677" t="s">
        <v>98</v>
      </c>
      <c r="C1677">
        <v>50</v>
      </c>
      <c r="D1677" s="267" t="s">
        <v>190</v>
      </c>
      <c r="E1677" s="3" t="s">
        <v>135</v>
      </c>
      <c r="F1677" s="3" t="s">
        <v>135</v>
      </c>
      <c r="G1677" s="3" t="s">
        <v>136</v>
      </c>
      <c r="H1677">
        <v>112387.34581528374</v>
      </c>
      <c r="I1677">
        <v>212022.17995783911</v>
      </c>
      <c r="J1677">
        <v>1.8865307158895985</v>
      </c>
      <c r="K1677">
        <v>99145.032387616142</v>
      </c>
      <c r="L1677">
        <v>188991.62732681329</v>
      </c>
      <c r="M1677">
        <v>1.9062137837419233</v>
      </c>
      <c r="N1677">
        <v>0.88217255838186404</v>
      </c>
      <c r="O1677">
        <v>0.8913766822150142</v>
      </c>
      <c r="P1677">
        <v>1.0104334732991842</v>
      </c>
      <c r="Q1677">
        <v>0.38916794192988269</v>
      </c>
      <c r="R1677">
        <v>0.38262002672561984</v>
      </c>
      <c r="S1677">
        <v>0.61083205807011753</v>
      </c>
      <c r="T1677">
        <v>0.61737997327438021</v>
      </c>
      <c r="U1677">
        <v>0.60877048767319031</v>
      </c>
      <c r="V1677">
        <v>0.6201902041337839</v>
      </c>
    </row>
    <row r="1678" spans="1:22" x14ac:dyDescent="0.25">
      <c r="A1678" t="str">
        <f t="shared" si="29"/>
        <v>MexikóKözigazgatás és védelem</v>
      </c>
      <c r="B1678" t="s">
        <v>98</v>
      </c>
      <c r="C1678">
        <v>51</v>
      </c>
      <c r="D1678" s="267" t="s">
        <v>201</v>
      </c>
      <c r="E1678" s="3" t="s">
        <v>135</v>
      </c>
      <c r="F1678" s="3" t="s">
        <v>135</v>
      </c>
      <c r="G1678" s="3" t="s">
        <v>136</v>
      </c>
      <c r="H1678">
        <v>33117.977625523054</v>
      </c>
      <c r="I1678">
        <v>78335.33972806239</v>
      </c>
      <c r="J1678">
        <v>2.3653418881378689</v>
      </c>
      <c r="K1678">
        <v>22335.734448534957</v>
      </c>
      <c r="L1678">
        <v>53744.985191408508</v>
      </c>
      <c r="M1678">
        <v>2.4062331738069953</v>
      </c>
      <c r="N1678">
        <v>0.67442929943045382</v>
      </c>
      <c r="O1678">
        <v>0.68608862076786559</v>
      </c>
      <c r="P1678">
        <v>1.0172876850801973</v>
      </c>
      <c r="Q1678">
        <v>6.310639672972968E-3</v>
      </c>
      <c r="R1678">
        <v>3.8016993882004054E-3</v>
      </c>
      <c r="S1678">
        <v>0.99368936032702693</v>
      </c>
      <c r="T1678">
        <v>0.99619830061179948</v>
      </c>
      <c r="U1678">
        <v>0.99360178832484347</v>
      </c>
      <c r="V1678">
        <v>0.98839404844590439</v>
      </c>
    </row>
    <row r="1679" spans="1:22" x14ac:dyDescent="0.25">
      <c r="A1679" t="str">
        <f t="shared" si="29"/>
        <v>MexikóOktatás</v>
      </c>
      <c r="B1679" t="s">
        <v>98</v>
      </c>
      <c r="C1679">
        <v>52</v>
      </c>
      <c r="D1679" s="267" t="s">
        <v>144</v>
      </c>
      <c r="E1679" s="3" t="s">
        <v>135</v>
      </c>
      <c r="F1679" s="3" t="s">
        <v>135</v>
      </c>
      <c r="G1679" s="3" t="s">
        <v>136</v>
      </c>
      <c r="H1679">
        <v>25753.243387589198</v>
      </c>
      <c r="I1679">
        <v>59975.282694699912</v>
      </c>
      <c r="J1679">
        <v>2.328843858308066</v>
      </c>
      <c r="K1679">
        <v>22535.408184188833</v>
      </c>
      <c r="L1679">
        <v>53035.371083287995</v>
      </c>
      <c r="M1679">
        <v>2.3534240271937197</v>
      </c>
      <c r="N1679">
        <v>0.87505126422440915</v>
      </c>
      <c r="O1679">
        <v>0.88428713797417069</v>
      </c>
      <c r="P1679">
        <v>1.0105546659119997</v>
      </c>
      <c r="Q1679">
        <v>8.3542430689719938E-3</v>
      </c>
      <c r="R1679">
        <v>6.0455619464692733E-3</v>
      </c>
      <c r="S1679">
        <v>0.99164575693102808</v>
      </c>
      <c r="T1679">
        <v>0.99395443805353079</v>
      </c>
      <c r="U1679">
        <v>0.99159568552042221</v>
      </c>
      <c r="V1679">
        <v>0.99366125596359178</v>
      </c>
    </row>
    <row r="1680" spans="1:22" x14ac:dyDescent="0.25">
      <c r="A1680" t="str">
        <f t="shared" si="29"/>
        <v>MexikóEgészségügy</v>
      </c>
      <c r="B1680" t="s">
        <v>98</v>
      </c>
      <c r="C1680">
        <v>53</v>
      </c>
      <c r="D1680" s="267" t="s">
        <v>191</v>
      </c>
      <c r="E1680" s="3" t="s">
        <v>135</v>
      </c>
      <c r="F1680" s="3" t="s">
        <v>135</v>
      </c>
      <c r="G1680" s="3" t="s">
        <v>136</v>
      </c>
      <c r="H1680">
        <v>17198.490142014944</v>
      </c>
      <c r="I1680">
        <v>41578.51362435233</v>
      </c>
      <c r="J1680">
        <v>2.4175676632670422</v>
      </c>
      <c r="K1680">
        <v>11999.514349661806</v>
      </c>
      <c r="L1680">
        <v>28220.919621870802</v>
      </c>
      <c r="M1680">
        <v>2.3518384827521106</v>
      </c>
      <c r="N1680">
        <v>0.69770742958113907</v>
      </c>
      <c r="O1680">
        <v>0.67873805872035664</v>
      </c>
      <c r="P1680">
        <v>0.97281185485989385</v>
      </c>
      <c r="Q1680">
        <v>7.2779290362534588E-4</v>
      </c>
      <c r="R1680">
        <v>2.0808522704162959E-3</v>
      </c>
      <c r="S1680">
        <v>0.99927220709637454</v>
      </c>
      <c r="T1680">
        <v>0.99791914772958368</v>
      </c>
      <c r="U1680">
        <v>0.99901211417484093</v>
      </c>
      <c r="V1680">
        <v>1.0013919314811832</v>
      </c>
    </row>
    <row r="1681" spans="1:22" x14ac:dyDescent="0.25">
      <c r="A1681" t="str">
        <f t="shared" si="29"/>
        <v>MexikóEgyéb szolgáltatás</v>
      </c>
      <c r="B1681" t="s">
        <v>98</v>
      </c>
      <c r="C1681">
        <v>54</v>
      </c>
      <c r="D1681" s="267" t="s">
        <v>192</v>
      </c>
      <c r="E1681" s="3" t="s">
        <v>135</v>
      </c>
      <c r="F1681" s="3" t="s">
        <v>135</v>
      </c>
      <c r="G1681" s="3" t="s">
        <v>136</v>
      </c>
      <c r="H1681">
        <v>15885.653262922769</v>
      </c>
      <c r="I1681">
        <v>27371.166244431468</v>
      </c>
      <c r="J1681">
        <v>1.7230116880566675</v>
      </c>
      <c r="K1681">
        <v>11548.951395466709</v>
      </c>
      <c r="L1681">
        <v>19838.381070940301</v>
      </c>
      <c r="M1681">
        <v>1.7177647036186703</v>
      </c>
      <c r="N1681">
        <v>0.7270051287360052</v>
      </c>
      <c r="O1681">
        <v>0.72479122350061809</v>
      </c>
      <c r="P1681">
        <v>0.99695475981134229</v>
      </c>
      <c r="Q1681">
        <v>9.5096970122312954E-2</v>
      </c>
      <c r="R1681">
        <v>8.5269849434179229E-2</v>
      </c>
      <c r="S1681">
        <v>0.904903029877687</v>
      </c>
      <c r="T1681">
        <v>0.91473015056582074</v>
      </c>
      <c r="U1681">
        <v>0.89856554915642439</v>
      </c>
      <c r="V1681">
        <v>0.91443139028083853</v>
      </c>
    </row>
    <row r="1682" spans="1:22" x14ac:dyDescent="0.25">
      <c r="A1682" t="str">
        <f t="shared" si="29"/>
        <v>MexikóHáztartási</v>
      </c>
      <c r="B1682" t="s">
        <v>98</v>
      </c>
      <c r="C1682">
        <v>55</v>
      </c>
      <c r="D1682" s="267" t="s">
        <v>193</v>
      </c>
      <c r="E1682" s="3" t="s">
        <v>135</v>
      </c>
      <c r="F1682" s="3" t="s">
        <v>135</v>
      </c>
      <c r="G1682" s="3" t="s">
        <v>136</v>
      </c>
      <c r="H1682">
        <v>2952.7581977687069</v>
      </c>
      <c r="I1682">
        <v>6072.2438828349004</v>
      </c>
      <c r="J1682">
        <v>2.0564649985303491</v>
      </c>
      <c r="K1682">
        <v>2951.7581977687069</v>
      </c>
      <c r="L1682">
        <v>6071.2438828349004</v>
      </c>
      <c r="M1682">
        <v>2.0568229089443286</v>
      </c>
      <c r="N1682">
        <v>0.99966133359624376</v>
      </c>
      <c r="O1682">
        <v>0.99983531623246769</v>
      </c>
      <c r="P1682">
        <v>1.0001740415782594</v>
      </c>
      <c r="Q1682">
        <v>3.6399807528022214E-4</v>
      </c>
      <c r="R1682">
        <v>1.7074396038983857E-4</v>
      </c>
      <c r="S1682">
        <v>0.9996360019247198</v>
      </c>
      <c r="T1682">
        <v>0.99982925603961026</v>
      </c>
      <c r="U1682">
        <v>0.99963595221769419</v>
      </c>
      <c r="V1682">
        <v>0.99982911088117787</v>
      </c>
    </row>
    <row r="1683" spans="1:22" x14ac:dyDescent="0.25">
      <c r="A1683" t="str">
        <f t="shared" si="29"/>
        <v>MexikóTerületen kívüli</v>
      </c>
      <c r="B1683" t="s">
        <v>98</v>
      </c>
      <c r="C1683">
        <v>56</v>
      </c>
      <c r="D1683" s="267" t="s">
        <v>194</v>
      </c>
      <c r="E1683" s="3">
        <v>0</v>
      </c>
      <c r="F1683" s="3">
        <v>0</v>
      </c>
      <c r="G1683" s="3" t="s">
        <v>136</v>
      </c>
      <c r="H1683">
        <v>2</v>
      </c>
      <c r="I1683">
        <v>2</v>
      </c>
      <c r="J1683">
        <v>1</v>
      </c>
      <c r="K1683">
        <v>1</v>
      </c>
      <c r="L1683">
        <v>1</v>
      </c>
      <c r="M1683">
        <v>1</v>
      </c>
      <c r="N1683">
        <v>0.5</v>
      </c>
      <c r="O1683">
        <v>0.5</v>
      </c>
      <c r="P1683">
        <v>1</v>
      </c>
      <c r="Q1683">
        <v>0</v>
      </c>
      <c r="R1683">
        <v>0</v>
      </c>
      <c r="S1683">
        <v>1</v>
      </c>
      <c r="T1683">
        <v>1</v>
      </c>
      <c r="U1683">
        <v>1.0000000290060826</v>
      </c>
      <c r="V1683">
        <v>0.99993067331746732</v>
      </c>
    </row>
    <row r="1684" spans="1:22" x14ac:dyDescent="0.25">
      <c r="A1684" t="str">
        <f>CONCATENATE(B1684,D1684)</f>
        <v>MáltaNövényterm.</v>
      </c>
      <c r="B1684" t="s">
        <v>99</v>
      </c>
      <c r="C1684">
        <v>1</v>
      </c>
      <c r="D1684" s="267" t="s">
        <v>147</v>
      </c>
      <c r="E1684" s="3" t="s">
        <v>2289</v>
      </c>
      <c r="F1684" s="3" t="s">
        <v>2289</v>
      </c>
      <c r="G1684" s="3" t="s">
        <v>136</v>
      </c>
      <c r="H1684">
        <v>134.71792519980059</v>
      </c>
      <c r="I1684">
        <v>187.11178369901108</v>
      </c>
      <c r="J1684">
        <v>1.3889152718281921</v>
      </c>
      <c r="K1684">
        <v>71.358963863988237</v>
      </c>
      <c r="L1684">
        <v>97.836581233788692</v>
      </c>
      <c r="M1684">
        <v>1.3710482318698936</v>
      </c>
      <c r="N1684">
        <v>0.52969167806107109</v>
      </c>
      <c r="O1684">
        <v>0.52287771138545225</v>
      </c>
      <c r="P1684">
        <v>0.98713597559138311</v>
      </c>
      <c r="Q1684">
        <v>0.37511295879981693</v>
      </c>
      <c r="R1684">
        <v>0.45739369108670735</v>
      </c>
      <c r="S1684">
        <v>0.62488704120018301</v>
      </c>
      <c r="T1684">
        <v>0.54260630891329276</v>
      </c>
      <c r="U1684">
        <v>0.59737229061918951</v>
      </c>
      <c r="V1684">
        <v>0.5270779538880902</v>
      </c>
    </row>
    <row r="1685" spans="1:22" x14ac:dyDescent="0.25">
      <c r="A1685" t="str">
        <f t="shared" ref="A1685:A1739" si="30">CONCATENATE(B1685,D1685)</f>
        <v>MáltaErdőgazd.</v>
      </c>
      <c r="B1685" t="s">
        <v>99</v>
      </c>
      <c r="C1685">
        <v>2</v>
      </c>
      <c r="D1685" s="267" t="s">
        <v>148</v>
      </c>
      <c r="E1685" s="3" t="s">
        <v>1</v>
      </c>
      <c r="F1685" s="3" t="s">
        <v>1</v>
      </c>
      <c r="G1685" s="3" t="s">
        <v>136</v>
      </c>
      <c r="H1685">
        <v>2</v>
      </c>
      <c r="I1685">
        <v>2</v>
      </c>
      <c r="J1685">
        <v>1</v>
      </c>
      <c r="K1685">
        <v>1</v>
      </c>
      <c r="L1685">
        <v>1</v>
      </c>
      <c r="M1685">
        <v>1</v>
      </c>
      <c r="N1685">
        <v>0.5</v>
      </c>
      <c r="O1685">
        <v>0.5</v>
      </c>
      <c r="P1685">
        <v>1</v>
      </c>
      <c r="Q1685">
        <v>0.96606962023062515</v>
      </c>
      <c r="R1685">
        <v>0.93535497527486011</v>
      </c>
      <c r="S1685">
        <v>3.3930379769374797E-2</v>
      </c>
      <c r="T1685">
        <v>6.4645024725139902E-2</v>
      </c>
      <c r="U1685">
        <v>2.8719577049479073E-2</v>
      </c>
      <c r="V1685">
        <v>5.3674032229348245E-2</v>
      </c>
    </row>
    <row r="1686" spans="1:22" x14ac:dyDescent="0.25">
      <c r="A1686" t="str">
        <f t="shared" si="30"/>
        <v>MáltaHalászat</v>
      </c>
      <c r="B1686" t="s">
        <v>99</v>
      </c>
      <c r="C1686">
        <v>3</v>
      </c>
      <c r="D1686" s="267" t="s">
        <v>149</v>
      </c>
      <c r="E1686" s="3" t="s">
        <v>2289</v>
      </c>
      <c r="F1686" s="3" t="s">
        <v>2289</v>
      </c>
      <c r="G1686" s="3" t="s">
        <v>136</v>
      </c>
      <c r="H1686">
        <v>19.311045144618447</v>
      </c>
      <c r="I1686">
        <v>157.79797014100882</v>
      </c>
      <c r="J1686">
        <v>8.171384249753233</v>
      </c>
      <c r="K1686">
        <v>8.7820039968835566</v>
      </c>
      <c r="L1686">
        <v>35.044564180059062</v>
      </c>
      <c r="M1686">
        <v>3.99049740725411</v>
      </c>
      <c r="N1686">
        <v>0.45476585711006445</v>
      </c>
      <c r="O1686">
        <v>0.2220850125558847</v>
      </c>
      <c r="P1686">
        <v>0.48835023360633401</v>
      </c>
      <c r="Q1686">
        <v>0.63942256784006601</v>
      </c>
      <c r="R1686">
        <v>0.54914836221422647</v>
      </c>
      <c r="S1686">
        <v>0.36057743215993393</v>
      </c>
      <c r="T1686">
        <v>0.45085163778577364</v>
      </c>
      <c r="U1686">
        <v>0.76179137423519139</v>
      </c>
      <c r="V1686">
        <v>0.29496960826077373</v>
      </c>
    </row>
    <row r="1687" spans="1:22" x14ac:dyDescent="0.25">
      <c r="A1687" t="str">
        <f t="shared" si="30"/>
        <v>MáltaBányászat</v>
      </c>
      <c r="B1687" t="s">
        <v>99</v>
      </c>
      <c r="C1687">
        <v>4</v>
      </c>
      <c r="D1687" s="267" t="s">
        <v>150</v>
      </c>
      <c r="E1687" s="3" t="s">
        <v>1</v>
      </c>
      <c r="F1687" s="3" t="s">
        <v>1</v>
      </c>
      <c r="G1687" s="3" t="s">
        <v>136</v>
      </c>
      <c r="H1687">
        <v>23.893345151770934</v>
      </c>
      <c r="I1687">
        <v>54.377354427903228</v>
      </c>
      <c r="J1687">
        <v>2.2758368107310782</v>
      </c>
      <c r="K1687">
        <v>-1.2567961085037498</v>
      </c>
      <c r="L1687">
        <v>-2.3004445006018308</v>
      </c>
      <c r="M1687">
        <v>1.8304039016643463</v>
      </c>
      <c r="N1687">
        <v>-5.2600257541192311E-2</v>
      </c>
      <c r="O1687">
        <v>-4.230519349101286E-2</v>
      </c>
      <c r="P1687">
        <v>0.80427730715734269</v>
      </c>
      <c r="Q1687">
        <v>0.60608347578170552</v>
      </c>
      <c r="R1687">
        <v>0.80145555061803064</v>
      </c>
      <c r="S1687">
        <v>0.39391652421829471</v>
      </c>
      <c r="T1687">
        <v>0.19854444938196936</v>
      </c>
      <c r="U1687">
        <v>6.2194109805735941E-2</v>
      </c>
      <c r="V1687">
        <v>9.0046979065122199E-2</v>
      </c>
    </row>
    <row r="1688" spans="1:22" x14ac:dyDescent="0.25">
      <c r="A1688" t="str">
        <f t="shared" si="30"/>
        <v>MáltaÉlelmiszergy.</v>
      </c>
      <c r="B1688" t="s">
        <v>99</v>
      </c>
      <c r="C1688">
        <v>5</v>
      </c>
      <c r="D1688" s="267" t="s">
        <v>151</v>
      </c>
      <c r="E1688" s="3" t="s">
        <v>135</v>
      </c>
      <c r="F1688" s="3" t="s">
        <v>2289</v>
      </c>
      <c r="G1688" s="3" t="s">
        <v>0</v>
      </c>
      <c r="H1688">
        <v>336.93173262545014</v>
      </c>
      <c r="I1688">
        <v>551.43176565324654</v>
      </c>
      <c r="J1688">
        <v>1.6366275784010085</v>
      </c>
      <c r="K1688">
        <v>109.26433906943502</v>
      </c>
      <c r="L1688">
        <v>170.68365612724176</v>
      </c>
      <c r="M1688">
        <v>1.5621167672901599</v>
      </c>
      <c r="N1688">
        <v>0.32429221853941148</v>
      </c>
      <c r="O1688">
        <v>0.30952815336099393</v>
      </c>
      <c r="P1688">
        <v>0.95447295884892391</v>
      </c>
      <c r="Q1688">
        <v>0.22011010532984301</v>
      </c>
      <c r="R1688">
        <v>0.28696317925305592</v>
      </c>
      <c r="S1688">
        <v>0.77988989467015701</v>
      </c>
      <c r="T1688">
        <v>0.71303682074694397</v>
      </c>
      <c r="U1688">
        <v>0.70051082716478708</v>
      </c>
      <c r="V1688">
        <v>0.56860574923615204</v>
      </c>
    </row>
    <row r="1689" spans="1:22" x14ac:dyDescent="0.25">
      <c r="A1689" t="str">
        <f t="shared" si="30"/>
        <v>MáltaTextilgy.</v>
      </c>
      <c r="B1689" t="s">
        <v>99</v>
      </c>
      <c r="C1689">
        <v>6</v>
      </c>
      <c r="D1689" s="267" t="s">
        <v>152</v>
      </c>
      <c r="E1689" s="3" t="s">
        <v>2289</v>
      </c>
      <c r="F1689" s="3" t="s">
        <v>135</v>
      </c>
      <c r="G1689" s="3" t="s">
        <v>0</v>
      </c>
      <c r="H1689">
        <v>220.14630366796467</v>
      </c>
      <c r="I1689">
        <v>49.385893200084439</v>
      </c>
      <c r="J1689">
        <v>0.22433214810897137</v>
      </c>
      <c r="K1689">
        <v>80.68270421210643</v>
      </c>
      <c r="L1689">
        <v>16.306240036299908</v>
      </c>
      <c r="M1689">
        <v>0.20210329085441286</v>
      </c>
      <c r="N1689">
        <v>0.36649583875728386</v>
      </c>
      <c r="O1689">
        <v>0.33018011783721324</v>
      </c>
      <c r="P1689">
        <v>0.90091095974456303</v>
      </c>
      <c r="Q1689">
        <v>5.8999813888415562E-2</v>
      </c>
      <c r="R1689">
        <v>0.13778216861405032</v>
      </c>
      <c r="S1689">
        <v>0.94100018611158442</v>
      </c>
      <c r="T1689">
        <v>0.86221783138594954</v>
      </c>
      <c r="U1689">
        <v>0.41699509903013221</v>
      </c>
      <c r="V1689">
        <v>0.89204793398466919</v>
      </c>
    </row>
    <row r="1690" spans="1:22" x14ac:dyDescent="0.25">
      <c r="A1690" t="str">
        <f t="shared" si="30"/>
        <v>MáltaFafeldolg.</v>
      </c>
      <c r="B1690" t="s">
        <v>99</v>
      </c>
      <c r="C1690">
        <v>7</v>
      </c>
      <c r="D1690" s="267" t="s">
        <v>153</v>
      </c>
      <c r="E1690" s="3" t="s">
        <v>1</v>
      </c>
      <c r="F1690" s="3" t="s">
        <v>1</v>
      </c>
      <c r="G1690" s="3" t="s">
        <v>136</v>
      </c>
      <c r="H1690">
        <v>7.7748863491291615</v>
      </c>
      <c r="I1690">
        <v>8.9792539716307367</v>
      </c>
      <c r="J1690">
        <v>1.1549048524209582</v>
      </c>
      <c r="K1690">
        <v>3.094949677830479</v>
      </c>
      <c r="L1690">
        <v>3.0010027338727112</v>
      </c>
      <c r="M1690">
        <v>0.96964508191176035</v>
      </c>
      <c r="N1690">
        <v>0.3980700860247473</v>
      </c>
      <c r="O1690">
        <v>0.33421515232269283</v>
      </c>
      <c r="P1690">
        <v>0.8395887157969345</v>
      </c>
      <c r="Q1690">
        <v>0.63034595557410888</v>
      </c>
      <c r="R1690">
        <v>0.77705755128957621</v>
      </c>
      <c r="S1690">
        <v>0.36965404442589112</v>
      </c>
      <c r="T1690">
        <v>0.22294244871042371</v>
      </c>
      <c r="U1690">
        <v>0.25582046155306665</v>
      </c>
      <c r="V1690">
        <v>0.17830174289411038</v>
      </c>
    </row>
    <row r="1691" spans="1:22" x14ac:dyDescent="0.25">
      <c r="A1691" t="str">
        <f t="shared" si="30"/>
        <v>MáltaPapírgy.</v>
      </c>
      <c r="B1691" t="s">
        <v>99</v>
      </c>
      <c r="C1691">
        <v>8</v>
      </c>
      <c r="D1691" s="267" t="s">
        <v>154</v>
      </c>
      <c r="E1691" s="3" t="s">
        <v>2289</v>
      </c>
      <c r="F1691" s="3" t="s">
        <v>1</v>
      </c>
      <c r="G1691" s="3" t="s">
        <v>0</v>
      </c>
      <c r="H1691">
        <v>9.288593558898544</v>
      </c>
      <c r="I1691">
        <v>31.031246061616852</v>
      </c>
      <c r="J1691">
        <v>3.340790601381054</v>
      </c>
      <c r="K1691">
        <v>4.1557567625112428</v>
      </c>
      <c r="L1691">
        <v>9.243841065589514</v>
      </c>
      <c r="M1691">
        <v>2.224346032226304</v>
      </c>
      <c r="N1691">
        <v>0.44740430681564231</v>
      </c>
      <c r="O1691">
        <v>0.29788816882295294</v>
      </c>
      <c r="P1691">
        <v>0.66581426303904789</v>
      </c>
      <c r="Q1691">
        <v>0.52140048488532764</v>
      </c>
      <c r="R1691">
        <v>0.74170238394270571</v>
      </c>
      <c r="S1691">
        <v>0.4785995151146723</v>
      </c>
      <c r="T1691">
        <v>0.25829761605729434</v>
      </c>
      <c r="U1691">
        <v>0.45006540830832087</v>
      </c>
      <c r="V1691">
        <v>0.2295317218149216</v>
      </c>
    </row>
    <row r="1692" spans="1:22" x14ac:dyDescent="0.25">
      <c r="A1692" t="str">
        <f t="shared" si="30"/>
        <v>MáltaNyomdai tev.</v>
      </c>
      <c r="B1692" t="s">
        <v>99</v>
      </c>
      <c r="C1692">
        <v>9</v>
      </c>
      <c r="D1692" s="267" t="s">
        <v>155</v>
      </c>
      <c r="E1692" s="3" t="s">
        <v>2289</v>
      </c>
      <c r="F1692" s="3" t="s">
        <v>2289</v>
      </c>
      <c r="G1692" s="3" t="s">
        <v>136</v>
      </c>
      <c r="H1692">
        <v>88.595124121341968</v>
      </c>
      <c r="I1692">
        <v>192.39369413721658</v>
      </c>
      <c r="J1692">
        <v>2.1716058986915541</v>
      </c>
      <c r="K1692">
        <v>38.373888780687274</v>
      </c>
      <c r="L1692">
        <v>67.647544606654989</v>
      </c>
      <c r="M1692">
        <v>1.7628535120136299</v>
      </c>
      <c r="N1692">
        <v>0.43313770550317748</v>
      </c>
      <c r="O1692">
        <v>0.35160998862264303</v>
      </c>
      <c r="P1692">
        <v>0.81177414054538743</v>
      </c>
      <c r="Q1692">
        <v>0.4646083274440157</v>
      </c>
      <c r="R1692">
        <v>0.24593235703068336</v>
      </c>
      <c r="S1692">
        <v>0.5353916725559843</v>
      </c>
      <c r="T1692">
        <v>0.75406764296931661</v>
      </c>
      <c r="U1692">
        <v>0.14781488235292586</v>
      </c>
      <c r="V1692">
        <v>0.10902023376786882</v>
      </c>
    </row>
    <row r="1693" spans="1:22" x14ac:dyDescent="0.25">
      <c r="A1693" t="str">
        <f t="shared" si="30"/>
        <v>MáltaKokszgy.</v>
      </c>
      <c r="B1693" t="s">
        <v>99</v>
      </c>
      <c r="C1693">
        <v>10</v>
      </c>
      <c r="D1693" s="267" t="s">
        <v>156</v>
      </c>
      <c r="E1693" s="3" t="s">
        <v>2289</v>
      </c>
      <c r="F1693" s="3" t="s">
        <v>2289</v>
      </c>
      <c r="G1693" s="3" t="s">
        <v>136</v>
      </c>
      <c r="H1693">
        <v>270.34459428675797</v>
      </c>
      <c r="I1693">
        <v>229.44764158228082</v>
      </c>
      <c r="J1693">
        <v>0.84872287603022234</v>
      </c>
      <c r="K1693">
        <v>13.456095795766112</v>
      </c>
      <c r="L1693">
        <v>12.46492722470285</v>
      </c>
      <c r="M1693">
        <v>0.92634055329963327</v>
      </c>
      <c r="N1693">
        <v>4.9773866687687712E-2</v>
      </c>
      <c r="O1693">
        <v>5.4325802343158439E-2</v>
      </c>
      <c r="P1693">
        <v>1.0914523214367171</v>
      </c>
      <c r="Q1693">
        <v>0.55489575234538546</v>
      </c>
      <c r="R1693">
        <v>0.54862294349381746</v>
      </c>
      <c r="S1693">
        <v>0.44510424765461454</v>
      </c>
      <c r="T1693">
        <v>0.45137705650618248</v>
      </c>
      <c r="U1693">
        <v>0.39672907489259995</v>
      </c>
      <c r="V1693">
        <v>0.22636734008788167</v>
      </c>
    </row>
    <row r="1694" spans="1:22" x14ac:dyDescent="0.25">
      <c r="A1694" t="str">
        <f t="shared" si="30"/>
        <v>MáltaVegyi a. gy.</v>
      </c>
      <c r="B1694" t="s">
        <v>99</v>
      </c>
      <c r="C1694">
        <v>11</v>
      </c>
      <c r="D1694" s="267" t="s">
        <v>157</v>
      </c>
      <c r="E1694" s="3" t="s">
        <v>2289</v>
      </c>
      <c r="F1694" s="3" t="s">
        <v>2289</v>
      </c>
      <c r="G1694" s="3" t="s">
        <v>136</v>
      </c>
      <c r="H1694">
        <v>328.30146092840403</v>
      </c>
      <c r="I1694">
        <v>25.485240472300166</v>
      </c>
      <c r="J1694">
        <v>7.762755730733098E-2</v>
      </c>
      <c r="K1694">
        <v>49.110916870261036</v>
      </c>
      <c r="L1694">
        <v>7.0190820240798999</v>
      </c>
      <c r="M1694">
        <v>0.14292304993251476</v>
      </c>
      <c r="N1694">
        <v>0.14959091784538583</v>
      </c>
      <c r="O1694">
        <v>0.27541753163792665</v>
      </c>
      <c r="P1694">
        <v>1.8411380557380674</v>
      </c>
      <c r="Q1694">
        <v>0.42405736136347938</v>
      </c>
      <c r="R1694">
        <v>0.75066005899338395</v>
      </c>
      <c r="S1694">
        <v>0.57594263863652073</v>
      </c>
      <c r="T1694">
        <v>0.24933994100661605</v>
      </c>
      <c r="U1694">
        <v>0.38560840971839033</v>
      </c>
      <c r="V1694">
        <v>0.42328664613524153</v>
      </c>
    </row>
    <row r="1695" spans="1:22" x14ac:dyDescent="0.25">
      <c r="A1695" t="str">
        <f t="shared" si="30"/>
        <v>MáltaGyógyszergy.</v>
      </c>
      <c r="B1695" t="s">
        <v>99</v>
      </c>
      <c r="C1695">
        <v>12</v>
      </c>
      <c r="D1695" s="267" t="s">
        <v>158</v>
      </c>
      <c r="E1695" s="3" t="s">
        <v>2289</v>
      </c>
      <c r="F1695" s="3" t="s">
        <v>135</v>
      </c>
      <c r="G1695" s="3" t="s">
        <v>0</v>
      </c>
      <c r="H1695">
        <v>105.58819190041655</v>
      </c>
      <c r="I1695">
        <v>88.720291556188357</v>
      </c>
      <c r="J1695">
        <v>0.84024823192221321</v>
      </c>
      <c r="K1695">
        <v>34.18415638359437</v>
      </c>
      <c r="L1695">
        <v>22.41045584465061</v>
      </c>
      <c r="M1695">
        <v>0.65558019315070226</v>
      </c>
      <c r="N1695">
        <v>0.32374980353707061</v>
      </c>
      <c r="O1695">
        <v>0.25259673352693635</v>
      </c>
      <c r="P1695">
        <v>0.78022204420585239</v>
      </c>
      <c r="Q1695">
        <v>0.23233726101124613</v>
      </c>
      <c r="R1695">
        <v>0.39005910495166396</v>
      </c>
      <c r="S1695">
        <v>0.7676627389887537</v>
      </c>
      <c r="T1695">
        <v>0.60994089504833593</v>
      </c>
      <c r="U1695">
        <v>0.54651040552701557</v>
      </c>
      <c r="V1695">
        <v>0.64481890035509948</v>
      </c>
    </row>
    <row r="1696" spans="1:22" x14ac:dyDescent="0.25">
      <c r="A1696" t="str">
        <f t="shared" si="30"/>
        <v>MáltaGumigy.</v>
      </c>
      <c r="B1696" t="s">
        <v>99</v>
      </c>
      <c r="C1696">
        <v>13</v>
      </c>
      <c r="D1696" s="267" t="s">
        <v>159</v>
      </c>
      <c r="E1696" s="3" t="s">
        <v>2289</v>
      </c>
      <c r="F1696" s="3" t="s">
        <v>2289</v>
      </c>
      <c r="G1696" s="3" t="s">
        <v>136</v>
      </c>
      <c r="H1696">
        <v>75.614820401935049</v>
      </c>
      <c r="I1696">
        <v>167.04770868107298</v>
      </c>
      <c r="J1696">
        <v>2.2091926925584295</v>
      </c>
      <c r="K1696">
        <v>33.245628934823877</v>
      </c>
      <c r="L1696">
        <v>59.996740212646863</v>
      </c>
      <c r="M1696">
        <v>1.8046504799252552</v>
      </c>
      <c r="N1696">
        <v>0.4396708047192967</v>
      </c>
      <c r="O1696">
        <v>0.35915931254820427</v>
      </c>
      <c r="P1696">
        <v>0.81688233262953591</v>
      </c>
      <c r="Q1696">
        <v>0.37360868918132056</v>
      </c>
      <c r="R1696">
        <v>0.43623466652557896</v>
      </c>
      <c r="S1696">
        <v>0.62639131081867938</v>
      </c>
      <c r="T1696">
        <v>0.56376533347442115</v>
      </c>
      <c r="U1696">
        <v>0.1355512325578411</v>
      </c>
      <c r="V1696">
        <v>0.14496930032776711</v>
      </c>
    </row>
    <row r="1697" spans="1:22" x14ac:dyDescent="0.25">
      <c r="A1697" t="str">
        <f t="shared" si="30"/>
        <v>MáltaNemfémgy.</v>
      </c>
      <c r="B1697" t="s">
        <v>99</v>
      </c>
      <c r="C1697">
        <v>14</v>
      </c>
      <c r="D1697" s="267" t="s">
        <v>160</v>
      </c>
      <c r="E1697" s="3" t="s">
        <v>1</v>
      </c>
      <c r="F1697" s="3" t="s">
        <v>1</v>
      </c>
      <c r="G1697" s="3" t="s">
        <v>136</v>
      </c>
      <c r="H1697">
        <v>77.218301176107957</v>
      </c>
      <c r="I1697">
        <v>124.39049486474258</v>
      </c>
      <c r="J1697">
        <v>1.6108939586879971</v>
      </c>
      <c r="K1697">
        <v>38.772490697654561</v>
      </c>
      <c r="L1697">
        <v>45.850007235484576</v>
      </c>
      <c r="M1697">
        <v>1.1825396411342268</v>
      </c>
      <c r="N1697">
        <v>0.50211530307081043</v>
      </c>
      <c r="O1697">
        <v>0.3685973537233701</v>
      </c>
      <c r="P1697">
        <v>0.7340890657367376</v>
      </c>
      <c r="Q1697">
        <v>0.68407905223398913</v>
      </c>
      <c r="R1697">
        <v>0.93244355940508439</v>
      </c>
      <c r="S1697">
        <v>0.31592094776601087</v>
      </c>
      <c r="T1697">
        <v>6.7556440594915709E-2</v>
      </c>
      <c r="U1697">
        <v>0.21312119901508483</v>
      </c>
      <c r="V1697">
        <v>0.14673261562752127</v>
      </c>
    </row>
    <row r="1698" spans="1:22" x14ac:dyDescent="0.25">
      <c r="A1698" t="str">
        <f t="shared" si="30"/>
        <v>MáltaFémalapa. Gy.</v>
      </c>
      <c r="B1698" t="s">
        <v>99</v>
      </c>
      <c r="C1698">
        <v>15</v>
      </c>
      <c r="D1698" s="267" t="s">
        <v>161</v>
      </c>
      <c r="E1698" s="3" t="s">
        <v>1</v>
      </c>
      <c r="F1698" s="3" t="s">
        <v>1</v>
      </c>
      <c r="G1698" s="3" t="s">
        <v>136</v>
      </c>
      <c r="H1698">
        <v>1.5242855596583258</v>
      </c>
      <c r="I1698">
        <v>1.7166233133728401</v>
      </c>
      <c r="J1698">
        <v>1.1261822317319778</v>
      </c>
      <c r="K1698">
        <v>1.2453843121366177</v>
      </c>
      <c r="L1698">
        <v>1.3180718461815477</v>
      </c>
      <c r="M1698">
        <v>1.0583655449459013</v>
      </c>
      <c r="N1698">
        <v>0.81702821642932522</v>
      </c>
      <c r="O1698">
        <v>0.76782823343566609</v>
      </c>
      <c r="P1698">
        <v>0.93978178231263687</v>
      </c>
      <c r="Q1698">
        <v>0.85306365699609765</v>
      </c>
      <c r="R1698">
        <v>0.87686118449530115</v>
      </c>
      <c r="S1698">
        <v>0.14693634300390246</v>
      </c>
      <c r="T1698">
        <v>0.12313881550469893</v>
      </c>
      <c r="U1698">
        <v>3.7056702308510707E-2</v>
      </c>
      <c r="V1698">
        <v>3.6146825215441269E-2</v>
      </c>
    </row>
    <row r="1699" spans="1:22" x14ac:dyDescent="0.25">
      <c r="A1699" t="str">
        <f t="shared" si="30"/>
        <v>MáltaFémfeldolg.</v>
      </c>
      <c r="B1699" t="s">
        <v>99</v>
      </c>
      <c r="C1699">
        <v>16</v>
      </c>
      <c r="D1699" s="267" t="s">
        <v>162</v>
      </c>
      <c r="E1699" s="3" t="s">
        <v>2289</v>
      </c>
      <c r="F1699" s="3" t="s">
        <v>2289</v>
      </c>
      <c r="G1699" s="3" t="s">
        <v>136</v>
      </c>
      <c r="H1699">
        <v>50.008011001701135</v>
      </c>
      <c r="I1699">
        <v>123.33348311840786</v>
      </c>
      <c r="J1699">
        <v>2.4662745157813295</v>
      </c>
      <c r="K1699">
        <v>19.217370365252311</v>
      </c>
      <c r="L1699">
        <v>34.855379422106459</v>
      </c>
      <c r="M1699">
        <v>1.8137434393797109</v>
      </c>
      <c r="N1699">
        <v>0.38428583701516522</v>
      </c>
      <c r="O1699">
        <v>0.2826108412801665</v>
      </c>
      <c r="P1699">
        <v>0.73541831121143741</v>
      </c>
      <c r="Q1699">
        <v>0.5057430423017345</v>
      </c>
      <c r="R1699">
        <v>0.59137801034513315</v>
      </c>
      <c r="S1699">
        <v>0.49425695769826544</v>
      </c>
      <c r="T1699">
        <v>0.40862198965486674</v>
      </c>
      <c r="U1699">
        <v>0.11260293707172453</v>
      </c>
      <c r="V1699">
        <v>0.13270248074694024</v>
      </c>
    </row>
    <row r="1700" spans="1:22" x14ac:dyDescent="0.25">
      <c r="A1700" t="str">
        <f t="shared" si="30"/>
        <v>MáltaSzámítógép gy.</v>
      </c>
      <c r="B1700" t="s">
        <v>99</v>
      </c>
      <c r="C1700">
        <v>17</v>
      </c>
      <c r="D1700" s="267" t="s">
        <v>163</v>
      </c>
      <c r="E1700" s="3" t="s">
        <v>1</v>
      </c>
      <c r="F1700" s="3" t="s">
        <v>1</v>
      </c>
      <c r="G1700" s="3" t="s">
        <v>136</v>
      </c>
      <c r="H1700">
        <v>161.46482484858913</v>
      </c>
      <c r="I1700">
        <v>85.239340667359428</v>
      </c>
      <c r="J1700">
        <v>0.52791275590390141</v>
      </c>
      <c r="K1700">
        <v>28.605347724394242</v>
      </c>
      <c r="L1700">
        <v>27.628839940403527</v>
      </c>
      <c r="M1700">
        <v>0.96586275428639645</v>
      </c>
      <c r="N1700">
        <v>0.17716148239233168</v>
      </c>
      <c r="O1700">
        <v>0.32413249239248748</v>
      </c>
      <c r="P1700">
        <v>1.8295878314829306</v>
      </c>
      <c r="Q1700">
        <v>0.70341021433758522</v>
      </c>
      <c r="R1700">
        <v>0.84482631625087656</v>
      </c>
      <c r="S1700">
        <v>0.29658978566241484</v>
      </c>
      <c r="T1700">
        <v>0.15517368374912355</v>
      </c>
      <c r="U1700">
        <v>8.4034650008695796E-2</v>
      </c>
      <c r="V1700">
        <v>8.691225751249769E-2</v>
      </c>
    </row>
    <row r="1701" spans="1:22" x14ac:dyDescent="0.25">
      <c r="A1701" t="str">
        <f t="shared" si="30"/>
        <v>MáltaVillamos b. gy.</v>
      </c>
      <c r="B1701" t="s">
        <v>99</v>
      </c>
      <c r="C1701">
        <v>18</v>
      </c>
      <c r="D1701" s="267" t="s">
        <v>164</v>
      </c>
      <c r="E1701" s="3" t="s">
        <v>2289</v>
      </c>
      <c r="F1701" s="3" t="s">
        <v>2289</v>
      </c>
      <c r="G1701" s="3" t="s">
        <v>136</v>
      </c>
      <c r="H1701">
        <v>250.0781123722135</v>
      </c>
      <c r="I1701">
        <v>135.49788506453211</v>
      </c>
      <c r="J1701">
        <v>0.54182224817363689</v>
      </c>
      <c r="K1701">
        <v>40.725730538150742</v>
      </c>
      <c r="L1701">
        <v>30.918933065096695</v>
      </c>
      <c r="M1701">
        <v>0.75919897952800852</v>
      </c>
      <c r="N1701">
        <v>0.16285203911622229</v>
      </c>
      <c r="O1701">
        <v>0.22818756949875099</v>
      </c>
      <c r="P1701">
        <v>1.4011956542705666</v>
      </c>
      <c r="Q1701">
        <v>0.2448681315857929</v>
      </c>
      <c r="R1701">
        <v>0.34981697793824335</v>
      </c>
      <c r="S1701">
        <v>0.75513186841420721</v>
      </c>
      <c r="T1701">
        <v>0.6501830220617566</v>
      </c>
      <c r="U1701">
        <v>0.13737759717528975</v>
      </c>
      <c r="V1701">
        <v>0.16096612944515207</v>
      </c>
    </row>
    <row r="1702" spans="1:22" x14ac:dyDescent="0.25">
      <c r="A1702" t="str">
        <f t="shared" si="30"/>
        <v>MáltaEgyéb gépgy.</v>
      </c>
      <c r="B1702" t="s">
        <v>99</v>
      </c>
      <c r="C1702">
        <v>19</v>
      </c>
      <c r="D1702" s="267" t="s">
        <v>165</v>
      </c>
      <c r="E1702" s="3" t="s">
        <v>2289</v>
      </c>
      <c r="F1702" s="3" t="s">
        <v>2289</v>
      </c>
      <c r="G1702" s="3" t="s">
        <v>136</v>
      </c>
      <c r="H1702">
        <v>632.05620202271211</v>
      </c>
      <c r="I1702">
        <v>408.71998738933218</v>
      </c>
      <c r="J1702">
        <v>0.6466513358801681</v>
      </c>
      <c r="K1702">
        <v>114.33546911052764</v>
      </c>
      <c r="L1702">
        <v>89.280056196570158</v>
      </c>
      <c r="M1702">
        <v>0.78086054040031516</v>
      </c>
      <c r="N1702">
        <v>0.18089446594247507</v>
      </c>
      <c r="O1702">
        <v>0.21843819473287746</v>
      </c>
      <c r="P1702">
        <v>1.2075449273409027</v>
      </c>
      <c r="Q1702">
        <v>0.24609622171843101</v>
      </c>
      <c r="R1702">
        <v>0.29939959746207379</v>
      </c>
      <c r="S1702">
        <v>0.75390377828156896</v>
      </c>
      <c r="T1702">
        <v>0.70060040253792621</v>
      </c>
      <c r="U1702">
        <v>0.10876215876225108</v>
      </c>
      <c r="V1702">
        <v>8.4709484027435819E-2</v>
      </c>
    </row>
    <row r="1703" spans="1:22" x14ac:dyDescent="0.25">
      <c r="A1703" t="str">
        <f t="shared" si="30"/>
        <v>MáltaKözúti jármű gy.</v>
      </c>
      <c r="B1703" t="s">
        <v>99</v>
      </c>
      <c r="C1703">
        <v>20</v>
      </c>
      <c r="D1703" s="267" t="s">
        <v>166</v>
      </c>
      <c r="E1703" s="3" t="s">
        <v>2289</v>
      </c>
      <c r="F1703" s="3" t="s">
        <v>2289</v>
      </c>
      <c r="G1703" s="3" t="s">
        <v>136</v>
      </c>
      <c r="H1703">
        <v>34.596529800925438</v>
      </c>
      <c r="I1703">
        <v>135.41802094211261</v>
      </c>
      <c r="J1703">
        <v>3.9142082087808197</v>
      </c>
      <c r="K1703">
        <v>17.746148576834074</v>
      </c>
      <c r="L1703">
        <v>38.714159776884813</v>
      </c>
      <c r="M1703">
        <v>2.1815527808339499</v>
      </c>
      <c r="N1703">
        <v>0.5129459133314398</v>
      </c>
      <c r="O1703">
        <v>0.28588632079798321</v>
      </c>
      <c r="P1703">
        <v>0.55734203815219374</v>
      </c>
      <c r="Q1703">
        <v>9.3450924509607139E-2</v>
      </c>
      <c r="R1703">
        <v>0.14440637669842485</v>
      </c>
      <c r="S1703">
        <v>0.90654907549039287</v>
      </c>
      <c r="T1703">
        <v>0.85559362330157507</v>
      </c>
      <c r="U1703">
        <v>0.54198691147243916</v>
      </c>
      <c r="V1703">
        <v>0.49690583100083868</v>
      </c>
    </row>
    <row r="1704" spans="1:22" x14ac:dyDescent="0.25">
      <c r="A1704" t="str">
        <f t="shared" si="30"/>
        <v>MáltaEgyéb jármű gy.</v>
      </c>
      <c r="B1704" t="s">
        <v>99</v>
      </c>
      <c r="C1704">
        <v>21</v>
      </c>
      <c r="D1704" s="267" t="s">
        <v>167</v>
      </c>
      <c r="E1704" s="3" t="s">
        <v>2289</v>
      </c>
      <c r="F1704" s="3" t="s">
        <v>2289</v>
      </c>
      <c r="G1704" s="3" t="s">
        <v>136</v>
      </c>
      <c r="H1704">
        <v>16.071977354342394</v>
      </c>
      <c r="I1704">
        <v>66.880071831199388</v>
      </c>
      <c r="J1704">
        <v>4.1612845984460929</v>
      </c>
      <c r="K1704">
        <v>10.478872576893735</v>
      </c>
      <c r="L1704">
        <v>24.224274569572831</v>
      </c>
      <c r="M1704">
        <v>2.3117252730974291</v>
      </c>
      <c r="N1704">
        <v>0.65199647472515321</v>
      </c>
      <c r="O1704">
        <v>0.36220467332501077</v>
      </c>
      <c r="P1704">
        <v>0.55553164375267039</v>
      </c>
      <c r="Q1704">
        <v>0.45831570916419972</v>
      </c>
      <c r="R1704">
        <v>0.51471238017084542</v>
      </c>
      <c r="S1704">
        <v>0.54168429083580028</v>
      </c>
      <c r="T1704">
        <v>0.48528761982915458</v>
      </c>
      <c r="U1704">
        <v>8.1287278974899277E-2</v>
      </c>
      <c r="V1704">
        <v>7.3803398036621393E-2</v>
      </c>
    </row>
    <row r="1705" spans="1:22" x14ac:dyDescent="0.25">
      <c r="A1705" t="str">
        <f t="shared" si="30"/>
        <v>MáltaBútorgy.</v>
      </c>
      <c r="B1705" t="s">
        <v>99</v>
      </c>
      <c r="C1705">
        <v>22</v>
      </c>
      <c r="D1705" s="267" t="s">
        <v>168</v>
      </c>
      <c r="E1705" s="3" t="s">
        <v>2289</v>
      </c>
      <c r="F1705" s="3" t="s">
        <v>2289</v>
      </c>
      <c r="G1705" s="3" t="s">
        <v>136</v>
      </c>
      <c r="H1705">
        <v>145.64570625601334</v>
      </c>
      <c r="I1705">
        <v>336.63366954407712</v>
      </c>
      <c r="J1705">
        <v>2.3113188723349567</v>
      </c>
      <c r="K1705">
        <v>65.702990501223226</v>
      </c>
      <c r="L1705">
        <v>186.75521204520521</v>
      </c>
      <c r="M1705">
        <v>2.842415704681331</v>
      </c>
      <c r="N1705">
        <v>0.45111519034918696</v>
      </c>
      <c r="O1705">
        <v>0.55477282560041852</v>
      </c>
      <c r="P1705">
        <v>1.2297808574590341</v>
      </c>
      <c r="Q1705">
        <v>9.7744490755744304E-2</v>
      </c>
      <c r="R1705">
        <v>0.1752781856609712</v>
      </c>
      <c r="S1705">
        <v>0.90225550924425568</v>
      </c>
      <c r="T1705">
        <v>0.82472181433902891</v>
      </c>
      <c r="U1705">
        <v>0.38648018334640277</v>
      </c>
      <c r="V1705">
        <v>0.35756760243205177</v>
      </c>
    </row>
    <row r="1706" spans="1:22" x14ac:dyDescent="0.25">
      <c r="A1706" t="str">
        <f t="shared" si="30"/>
        <v>MáltaGépjavítás</v>
      </c>
      <c r="B1706" t="s">
        <v>99</v>
      </c>
      <c r="C1706">
        <v>23</v>
      </c>
      <c r="D1706" s="267" t="s">
        <v>169</v>
      </c>
      <c r="E1706" s="3" t="s">
        <v>2289</v>
      </c>
      <c r="F1706" s="3" t="s">
        <v>2289</v>
      </c>
      <c r="G1706" s="3" t="s">
        <v>136</v>
      </c>
      <c r="H1706">
        <v>124.34108333976542</v>
      </c>
      <c r="I1706">
        <v>186.67190373574999</v>
      </c>
      <c r="J1706">
        <v>1.5012890246875517</v>
      </c>
      <c r="K1706">
        <v>60.386916045682135</v>
      </c>
      <c r="L1706">
        <v>58.495305371523514</v>
      </c>
      <c r="M1706">
        <v>0.96867515683815286</v>
      </c>
      <c r="N1706">
        <v>0.48565537973216166</v>
      </c>
      <c r="O1706">
        <v>0.313358915835179</v>
      </c>
      <c r="P1706">
        <v>0.64522896051928025</v>
      </c>
      <c r="Q1706">
        <v>0.30163251215820203</v>
      </c>
      <c r="R1706">
        <v>0.37524506386841583</v>
      </c>
      <c r="S1706">
        <v>0.69836748784179792</v>
      </c>
      <c r="T1706">
        <v>0.62475493613158406</v>
      </c>
      <c r="U1706">
        <v>9.393024969759281E-2</v>
      </c>
      <c r="V1706">
        <v>7.3915843324788066E-2</v>
      </c>
    </row>
    <row r="1707" spans="1:22" x14ac:dyDescent="0.25">
      <c r="A1707" t="str">
        <f t="shared" si="30"/>
        <v>MáltaVillamosene., gáz, gőzellátás</v>
      </c>
      <c r="B1707" t="s">
        <v>99</v>
      </c>
      <c r="C1707">
        <v>24</v>
      </c>
      <c r="D1707" s="267" t="s">
        <v>170</v>
      </c>
      <c r="E1707" s="3" t="s">
        <v>1</v>
      </c>
      <c r="F1707" s="3" t="s">
        <v>1</v>
      </c>
      <c r="G1707" s="3" t="s">
        <v>136</v>
      </c>
      <c r="H1707">
        <v>236.16205577831008</v>
      </c>
      <c r="I1707">
        <v>886.33140562057179</v>
      </c>
      <c r="J1707">
        <v>3.7530644061321534</v>
      </c>
      <c r="K1707">
        <v>31.797588599868995</v>
      </c>
      <c r="L1707">
        <v>57.165416208089987</v>
      </c>
      <c r="M1707">
        <v>1.7977909245711012</v>
      </c>
      <c r="N1707">
        <v>0.13464308859894925</v>
      </c>
      <c r="O1707">
        <v>6.4496661006912176E-2</v>
      </c>
      <c r="P1707">
        <v>0.47901947049820948</v>
      </c>
      <c r="Q1707">
        <v>0.63613294272177834</v>
      </c>
      <c r="R1707">
        <v>0.73489829335018286</v>
      </c>
      <c r="S1707">
        <v>0.36386705727822161</v>
      </c>
      <c r="T1707">
        <v>0.26510170664981708</v>
      </c>
      <c r="U1707">
        <v>0.34635221840272995</v>
      </c>
      <c r="V1707">
        <v>0.23263952057556334</v>
      </c>
    </row>
    <row r="1708" spans="1:22" x14ac:dyDescent="0.25">
      <c r="A1708" t="str">
        <f t="shared" si="30"/>
        <v>MáltaVízellátás</v>
      </c>
      <c r="B1708" t="s">
        <v>99</v>
      </c>
      <c r="C1708">
        <v>25</v>
      </c>
      <c r="D1708" s="267" t="s">
        <v>171</v>
      </c>
      <c r="E1708" s="3" t="s">
        <v>135</v>
      </c>
      <c r="F1708" s="3" t="s">
        <v>1</v>
      </c>
      <c r="G1708" s="3" t="s">
        <v>0</v>
      </c>
      <c r="H1708">
        <v>26.814742553217965</v>
      </c>
      <c r="I1708">
        <v>43.943769769243445</v>
      </c>
      <c r="J1708">
        <v>1.6387914104351478</v>
      </c>
      <c r="K1708">
        <v>22.744198115920472</v>
      </c>
      <c r="L1708">
        <v>25.748556719479883</v>
      </c>
      <c r="M1708">
        <v>1.1320934063380508</v>
      </c>
      <c r="N1708">
        <v>0.84819751936014776</v>
      </c>
      <c r="O1708">
        <v>0.58594328285192954</v>
      </c>
      <c r="P1708">
        <v>0.69080994636007165</v>
      </c>
      <c r="Q1708">
        <v>0.36157323839790934</v>
      </c>
      <c r="R1708">
        <v>0.72019524752832054</v>
      </c>
      <c r="S1708">
        <v>0.63842676160209055</v>
      </c>
      <c r="T1708">
        <v>0.27980475247167935</v>
      </c>
      <c r="U1708">
        <v>0.6316476094785336</v>
      </c>
      <c r="V1708">
        <v>0.27203147534497885</v>
      </c>
    </row>
    <row r="1709" spans="1:22" x14ac:dyDescent="0.25">
      <c r="A1709" t="str">
        <f t="shared" si="30"/>
        <v>MáltaSzennyvíz k.</v>
      </c>
      <c r="B1709" t="s">
        <v>99</v>
      </c>
      <c r="C1709">
        <v>26</v>
      </c>
      <c r="D1709" s="267" t="s">
        <v>172</v>
      </c>
      <c r="E1709" s="3" t="s">
        <v>2289</v>
      </c>
      <c r="F1709" s="3" t="s">
        <v>1</v>
      </c>
      <c r="G1709" s="3" t="s">
        <v>0</v>
      </c>
      <c r="H1709">
        <v>61.556282396121787</v>
      </c>
      <c r="I1709">
        <v>155.44847088444538</v>
      </c>
      <c r="J1709">
        <v>2.525306351090479</v>
      </c>
      <c r="K1709">
        <v>38.842417507913325</v>
      </c>
      <c r="L1709">
        <v>55.008623106222963</v>
      </c>
      <c r="M1709">
        <v>1.4161997794039496</v>
      </c>
      <c r="N1709">
        <v>0.63100655198697486</v>
      </c>
      <c r="O1709">
        <v>0.35387046777137054</v>
      </c>
      <c r="P1709">
        <v>0.56080315910677747</v>
      </c>
      <c r="Q1709">
        <v>0.50098843115191483</v>
      </c>
      <c r="R1709">
        <v>0.64156691372077879</v>
      </c>
      <c r="S1709">
        <v>0.49901156884808523</v>
      </c>
      <c r="T1709">
        <v>0.35843308627922127</v>
      </c>
      <c r="U1709">
        <v>0.42017986658125883</v>
      </c>
      <c r="V1709">
        <v>0.21629660649107313</v>
      </c>
    </row>
    <row r="1710" spans="1:22" x14ac:dyDescent="0.25">
      <c r="A1710" t="str">
        <f t="shared" si="30"/>
        <v>MáltaÉpítőipar</v>
      </c>
      <c r="B1710" t="s">
        <v>99</v>
      </c>
      <c r="C1710">
        <v>27</v>
      </c>
      <c r="D1710" s="267" t="s">
        <v>139</v>
      </c>
      <c r="E1710" s="3" t="s">
        <v>2289</v>
      </c>
      <c r="F1710" s="3" t="s">
        <v>2289</v>
      </c>
      <c r="G1710" s="3" t="s">
        <v>136</v>
      </c>
      <c r="H1710">
        <v>450.13123671268283</v>
      </c>
      <c r="I1710">
        <v>1159.7761631356364</v>
      </c>
      <c r="J1710">
        <v>2.5765289509910581</v>
      </c>
      <c r="K1710">
        <v>210.1799598321191</v>
      </c>
      <c r="L1710">
        <v>383.93212884711801</v>
      </c>
      <c r="M1710">
        <v>1.826682853844787</v>
      </c>
      <c r="N1710">
        <v>0.46693040315768225</v>
      </c>
      <c r="O1710">
        <v>0.331039851525399</v>
      </c>
      <c r="P1710">
        <v>0.70897043603649634</v>
      </c>
      <c r="Q1710">
        <v>0.24401214900899879</v>
      </c>
      <c r="R1710">
        <v>0.38980705339952637</v>
      </c>
      <c r="S1710">
        <v>0.7559878509910013</v>
      </c>
      <c r="T1710">
        <v>0.61019294660047374</v>
      </c>
      <c r="U1710">
        <v>7.986158672637525E-2</v>
      </c>
      <c r="V1710">
        <v>7.2488742146361737E-2</v>
      </c>
    </row>
    <row r="1711" spans="1:22" x14ac:dyDescent="0.25">
      <c r="A1711" t="str">
        <f t="shared" si="30"/>
        <v>MáltaGépj. Ker. jav.</v>
      </c>
      <c r="B1711" t="s">
        <v>99</v>
      </c>
      <c r="C1711">
        <v>28</v>
      </c>
      <c r="D1711" s="267" t="s">
        <v>173</v>
      </c>
      <c r="E1711" s="3" t="s">
        <v>2289</v>
      </c>
      <c r="F1711" s="3" t="s">
        <v>2289</v>
      </c>
      <c r="G1711" s="3" t="s">
        <v>136</v>
      </c>
      <c r="H1711">
        <v>81.106385056637137</v>
      </c>
      <c r="I1711">
        <v>144.46033243560373</v>
      </c>
      <c r="J1711">
        <v>1.7811215767380844</v>
      </c>
      <c r="K1711">
        <v>58.01638478691094</v>
      </c>
      <c r="L1711">
        <v>81.887980747893295</v>
      </c>
      <c r="M1711">
        <v>1.4114630039196792</v>
      </c>
      <c r="N1711">
        <v>0.71531217605614783</v>
      </c>
      <c r="O1711">
        <v>0.56685443932781066</v>
      </c>
      <c r="P1711">
        <v>0.79245741691850624</v>
      </c>
      <c r="Q1711">
        <v>0.32475989601699096</v>
      </c>
      <c r="R1711">
        <v>0.40072168026587307</v>
      </c>
      <c r="S1711">
        <v>0.67524010398300893</v>
      </c>
      <c r="T1711">
        <v>0.59927831973412682</v>
      </c>
      <c r="U1711">
        <v>0.54097427953689681</v>
      </c>
      <c r="V1711">
        <v>0.40029858863093903</v>
      </c>
    </row>
    <row r="1712" spans="1:22" x14ac:dyDescent="0.25">
      <c r="A1712" t="str">
        <f t="shared" si="30"/>
        <v>MáltaNagyker.</v>
      </c>
      <c r="B1712" t="s">
        <v>99</v>
      </c>
      <c r="C1712">
        <v>29</v>
      </c>
      <c r="D1712" s="267" t="s">
        <v>174</v>
      </c>
      <c r="E1712" s="3" t="s">
        <v>2289</v>
      </c>
      <c r="F1712" s="3" t="s">
        <v>2289</v>
      </c>
      <c r="G1712" s="3" t="s">
        <v>136</v>
      </c>
      <c r="H1712">
        <v>327.18426127077595</v>
      </c>
      <c r="I1712">
        <v>780.27065463587758</v>
      </c>
      <c r="J1712">
        <v>2.384804976881604</v>
      </c>
      <c r="K1712">
        <v>220.97025971862712</v>
      </c>
      <c r="L1712">
        <v>486.67215300667414</v>
      </c>
      <c r="M1712">
        <v>2.2024328234323431</v>
      </c>
      <c r="N1712">
        <v>0.67536946569613054</v>
      </c>
      <c r="O1712">
        <v>0.62372223037631136</v>
      </c>
      <c r="P1712">
        <v>0.92352743506610224</v>
      </c>
      <c r="Q1712">
        <v>0.50315409884895612</v>
      </c>
      <c r="R1712">
        <v>0.51315993305502772</v>
      </c>
      <c r="S1712">
        <v>0.49684590115104377</v>
      </c>
      <c r="T1712">
        <v>0.48684006694497228</v>
      </c>
      <c r="U1712">
        <v>0.18040436483092245</v>
      </c>
      <c r="V1712">
        <v>0.15814370218850435</v>
      </c>
    </row>
    <row r="1713" spans="1:22" x14ac:dyDescent="0.25">
      <c r="A1713" t="str">
        <f t="shared" si="30"/>
        <v>MáltaKisker.</v>
      </c>
      <c r="B1713" t="s">
        <v>99</v>
      </c>
      <c r="C1713">
        <v>30</v>
      </c>
      <c r="D1713" s="267" t="s">
        <v>175</v>
      </c>
      <c r="E1713" s="3" t="s">
        <v>2289</v>
      </c>
      <c r="F1713" s="3" t="s">
        <v>2289</v>
      </c>
      <c r="G1713" s="3" t="s">
        <v>136</v>
      </c>
      <c r="H1713">
        <v>335.91980914374454</v>
      </c>
      <c r="I1713">
        <v>714.77492357564574</v>
      </c>
      <c r="J1713">
        <v>2.1278141512332907</v>
      </c>
      <c r="K1713">
        <v>213.17336554577389</v>
      </c>
      <c r="L1713">
        <v>457.71017718313209</v>
      </c>
      <c r="M1713">
        <v>2.1471264761959663</v>
      </c>
      <c r="N1713">
        <v>0.63459599506545972</v>
      </c>
      <c r="O1713">
        <v>0.64035567293470097</v>
      </c>
      <c r="P1713">
        <v>1.0090761333415714</v>
      </c>
      <c r="Q1713">
        <v>0.3567483295371604</v>
      </c>
      <c r="R1713">
        <v>0.31002595837065378</v>
      </c>
      <c r="S1713">
        <v>0.64325167046283971</v>
      </c>
      <c r="T1713">
        <v>0.68997404162934617</v>
      </c>
      <c r="U1713">
        <v>0.15101649193343974</v>
      </c>
      <c r="V1713">
        <v>0.10386651784410135</v>
      </c>
    </row>
    <row r="1714" spans="1:22" x14ac:dyDescent="0.25">
      <c r="A1714" t="str">
        <f t="shared" si="30"/>
        <v>MáltaSzf. Szállítás</v>
      </c>
      <c r="B1714" t="s">
        <v>99</v>
      </c>
      <c r="C1714">
        <v>31</v>
      </c>
      <c r="D1714" s="267" t="s">
        <v>176</v>
      </c>
      <c r="E1714" s="3" t="s">
        <v>2289</v>
      </c>
      <c r="F1714" s="3" t="s">
        <v>2289</v>
      </c>
      <c r="G1714" s="3" t="s">
        <v>136</v>
      </c>
      <c r="H1714">
        <v>81.290303830166152</v>
      </c>
      <c r="I1714">
        <v>244.02440332266613</v>
      </c>
      <c r="J1714">
        <v>3.0018881936090231</v>
      </c>
      <c r="K1714">
        <v>52.566339491643156</v>
      </c>
      <c r="L1714">
        <v>54.58029782642307</v>
      </c>
      <c r="M1714">
        <v>1.0383126988536093</v>
      </c>
      <c r="N1714">
        <v>0.64664956353793612</v>
      </c>
      <c r="O1714">
        <v>0.22366737540693085</v>
      </c>
      <c r="P1714">
        <v>0.34588653270436986</v>
      </c>
      <c r="Q1714">
        <v>0.54067251301792063</v>
      </c>
      <c r="R1714">
        <v>0.56657162731280764</v>
      </c>
      <c r="S1714">
        <v>0.45932748698207937</v>
      </c>
      <c r="T1714">
        <v>0.43342837268719242</v>
      </c>
      <c r="U1714">
        <v>0.23997006153777747</v>
      </c>
      <c r="V1714">
        <v>0.15647092688827891</v>
      </c>
    </row>
    <row r="1715" spans="1:22" x14ac:dyDescent="0.25">
      <c r="A1715" t="str">
        <f t="shared" si="30"/>
        <v>MáltaVízi szállítás</v>
      </c>
      <c r="B1715" t="s">
        <v>99</v>
      </c>
      <c r="C1715">
        <v>32</v>
      </c>
      <c r="D1715" s="267" t="s">
        <v>140</v>
      </c>
      <c r="E1715" s="3" t="s">
        <v>2289</v>
      </c>
      <c r="F1715" s="3" t="s">
        <v>1</v>
      </c>
      <c r="G1715" s="3" t="s">
        <v>0</v>
      </c>
      <c r="H1715">
        <v>48.369570094901526</v>
      </c>
      <c r="I1715">
        <v>311.1778714075507</v>
      </c>
      <c r="J1715">
        <v>6.4333396140800287</v>
      </c>
      <c r="K1715">
        <v>12.810967344575007</v>
      </c>
      <c r="L1715">
        <v>152.25928606859159</v>
      </c>
      <c r="M1715">
        <v>11.885073310491892</v>
      </c>
      <c r="N1715">
        <v>0.26485592738243846</v>
      </c>
      <c r="O1715">
        <v>0.48929985085339534</v>
      </c>
      <c r="P1715">
        <v>1.8474189182365222</v>
      </c>
      <c r="Q1715">
        <v>0.24459638435112668</v>
      </c>
      <c r="R1715">
        <v>0.8285106571682429</v>
      </c>
      <c r="S1715">
        <v>0.75540361564887326</v>
      </c>
      <c r="T1715">
        <v>0.1714893428317571</v>
      </c>
      <c r="U1715">
        <v>0.35986453911394067</v>
      </c>
      <c r="V1715">
        <v>6.4839816117485627E-2</v>
      </c>
    </row>
    <row r="1716" spans="1:22" x14ac:dyDescent="0.25">
      <c r="A1716" t="str">
        <f t="shared" si="30"/>
        <v>MáltaLégi szállítás</v>
      </c>
      <c r="B1716" t="s">
        <v>99</v>
      </c>
      <c r="C1716">
        <v>33</v>
      </c>
      <c r="D1716" s="267" t="s">
        <v>141</v>
      </c>
      <c r="E1716" s="3" t="s">
        <v>2289</v>
      </c>
      <c r="F1716" s="3" t="s">
        <v>2289</v>
      </c>
      <c r="G1716" s="3" t="s">
        <v>136</v>
      </c>
      <c r="H1716">
        <v>112.60349859294506</v>
      </c>
      <c r="I1716">
        <v>224.4821733642799</v>
      </c>
      <c r="J1716">
        <v>1.9935630435051541</v>
      </c>
      <c r="K1716">
        <v>44.023133326415177</v>
      </c>
      <c r="L1716">
        <v>48.522059678401327</v>
      </c>
      <c r="M1716">
        <v>1.1021945966142002</v>
      </c>
      <c r="N1716">
        <v>0.39095706506914302</v>
      </c>
      <c r="O1716">
        <v>0.21615105979779445</v>
      </c>
      <c r="P1716">
        <v>0.55287672000393928</v>
      </c>
      <c r="Q1716">
        <v>0.17145318195793025</v>
      </c>
      <c r="R1716">
        <v>0.2831702285900724</v>
      </c>
      <c r="S1716">
        <v>0.82854681804206964</v>
      </c>
      <c r="T1716">
        <v>0.71682977140992754</v>
      </c>
      <c r="U1716">
        <v>0.15518683707178893</v>
      </c>
      <c r="V1716">
        <v>0.11059008581756435</v>
      </c>
    </row>
    <row r="1717" spans="1:22" x14ac:dyDescent="0.25">
      <c r="A1717" t="str">
        <f t="shared" si="30"/>
        <v>MáltaRaktározás</v>
      </c>
      <c r="B1717" t="s">
        <v>99</v>
      </c>
      <c r="C1717">
        <v>34</v>
      </c>
      <c r="D1717" s="267" t="s">
        <v>177</v>
      </c>
      <c r="E1717" s="3" t="s">
        <v>2289</v>
      </c>
      <c r="F1717" s="3" t="s">
        <v>2289</v>
      </c>
      <c r="G1717" s="3" t="s">
        <v>136</v>
      </c>
      <c r="H1717">
        <v>402.58571642001539</v>
      </c>
      <c r="I1717">
        <v>898.18054665683962</v>
      </c>
      <c r="J1717">
        <v>2.2310293436237387</v>
      </c>
      <c r="K1717">
        <v>200.54190997850674</v>
      </c>
      <c r="L1717">
        <v>306.53867589380417</v>
      </c>
      <c r="M1717">
        <v>1.5285516923951594</v>
      </c>
      <c r="N1717">
        <v>0.49813468734514788</v>
      </c>
      <c r="O1717">
        <v>0.34128848262722489</v>
      </c>
      <c r="P1717">
        <v>0.68513293953920684</v>
      </c>
      <c r="Q1717">
        <v>0.41177358852948054</v>
      </c>
      <c r="R1717">
        <v>0.48666137655990793</v>
      </c>
      <c r="S1717">
        <v>0.58822641147051957</v>
      </c>
      <c r="T1717">
        <v>0.51333862344009196</v>
      </c>
      <c r="U1717">
        <v>0.12291277207735631</v>
      </c>
      <c r="V1717">
        <v>7.6848130188281794E-2</v>
      </c>
    </row>
    <row r="1718" spans="1:22" x14ac:dyDescent="0.25">
      <c r="A1718" t="str">
        <f t="shared" si="30"/>
        <v>MáltaPostai tev.</v>
      </c>
      <c r="B1718" t="s">
        <v>99</v>
      </c>
      <c r="C1718">
        <v>35</v>
      </c>
      <c r="D1718" s="267" t="s">
        <v>178</v>
      </c>
      <c r="E1718" s="3" t="s">
        <v>2289</v>
      </c>
      <c r="F1718" s="3" t="s">
        <v>2289</v>
      </c>
      <c r="G1718" s="3" t="s">
        <v>136</v>
      </c>
      <c r="H1718">
        <v>62.854710000020354</v>
      </c>
      <c r="I1718">
        <v>898.18054393951115</v>
      </c>
      <c r="J1718">
        <v>14.289789006093899</v>
      </c>
      <c r="K1718">
        <v>36.264393668459213</v>
      </c>
      <c r="L1718">
        <v>306.53867589380417</v>
      </c>
      <c r="M1718">
        <v>8.4528829765162943</v>
      </c>
      <c r="N1718">
        <v>0.57695586644894981</v>
      </c>
      <c r="O1718">
        <v>0.34128848365974884</v>
      </c>
      <c r="P1718">
        <v>0.59153308512193925</v>
      </c>
      <c r="Q1718">
        <v>0.49365449483178375</v>
      </c>
      <c r="R1718">
        <v>0.42478956736727524</v>
      </c>
      <c r="S1718">
        <v>0.50634550516821619</v>
      </c>
      <c r="T1718">
        <v>0.57521043263272487</v>
      </c>
      <c r="U1718">
        <v>0.27585537989269504</v>
      </c>
      <c r="V1718">
        <v>8.1024176751476357E-2</v>
      </c>
    </row>
    <row r="1719" spans="1:22" x14ac:dyDescent="0.25">
      <c r="A1719" t="str">
        <f t="shared" si="30"/>
        <v>MáltaVendéglátás</v>
      </c>
      <c r="B1719" t="s">
        <v>99</v>
      </c>
      <c r="C1719">
        <v>36</v>
      </c>
      <c r="D1719" s="267" t="s">
        <v>179</v>
      </c>
      <c r="E1719" s="3" t="s">
        <v>135</v>
      </c>
      <c r="F1719" s="3" t="s">
        <v>135</v>
      </c>
      <c r="G1719" s="3" t="s">
        <v>136</v>
      </c>
      <c r="H1719">
        <v>502.17909363335878</v>
      </c>
      <c r="I1719">
        <v>1253.1339637097128</v>
      </c>
      <c r="J1719">
        <v>2.495392539428626</v>
      </c>
      <c r="K1719">
        <v>226.29978127133856</v>
      </c>
      <c r="L1719">
        <v>489.37929771252982</v>
      </c>
      <c r="M1719">
        <v>2.1625266050334928</v>
      </c>
      <c r="N1719">
        <v>0.45063560817320714</v>
      </c>
      <c r="O1719">
        <v>0.39052432691537359</v>
      </c>
      <c r="P1719">
        <v>0.86660778649624803</v>
      </c>
      <c r="Q1719">
        <v>4.5409512090528382E-2</v>
      </c>
      <c r="R1719">
        <v>8.9208193688622664E-2</v>
      </c>
      <c r="S1719">
        <v>0.95459048790947176</v>
      </c>
      <c r="T1719">
        <v>0.91079180631137735</v>
      </c>
      <c r="U1719">
        <v>0.93105881783684852</v>
      </c>
      <c r="V1719">
        <v>0.8729802766549466</v>
      </c>
    </row>
    <row r="1720" spans="1:22" x14ac:dyDescent="0.25">
      <c r="A1720" t="str">
        <f t="shared" si="30"/>
        <v>MáltaKiadói tev.</v>
      </c>
      <c r="B1720" t="s">
        <v>99</v>
      </c>
      <c r="C1720">
        <v>37</v>
      </c>
      <c r="D1720" s="267" t="s">
        <v>180</v>
      </c>
      <c r="E1720" s="3" t="s">
        <v>2289</v>
      </c>
      <c r="F1720" s="3" t="s">
        <v>1</v>
      </c>
      <c r="G1720" s="3" t="s">
        <v>0</v>
      </c>
      <c r="H1720">
        <v>17.925216872574104</v>
      </c>
      <c r="I1720">
        <v>45.789103748846273</v>
      </c>
      <c r="J1720">
        <v>2.5544518693608893</v>
      </c>
      <c r="K1720">
        <v>7.9807703924320421</v>
      </c>
      <c r="L1720">
        <v>19.722934702479932</v>
      </c>
      <c r="M1720">
        <v>2.4713071210747626</v>
      </c>
      <c r="N1720">
        <v>0.44522587643794481</v>
      </c>
      <c r="O1720">
        <v>0.43073423779291337</v>
      </c>
      <c r="P1720">
        <v>0.96745104134339044</v>
      </c>
      <c r="Q1720">
        <v>0.46764552694225159</v>
      </c>
      <c r="R1720">
        <v>0.7652376310373471</v>
      </c>
      <c r="S1720">
        <v>0.53235447305774841</v>
      </c>
      <c r="T1720">
        <v>0.23476236896265287</v>
      </c>
      <c r="U1720">
        <v>0.42397658188259074</v>
      </c>
      <c r="V1720">
        <v>0.18483632642555978</v>
      </c>
    </row>
    <row r="1721" spans="1:22" x14ac:dyDescent="0.25">
      <c r="A1721" t="str">
        <f t="shared" si="30"/>
        <v>MáltaMűsorszolgáltatás</v>
      </c>
      <c r="B1721" t="s">
        <v>99</v>
      </c>
      <c r="C1721">
        <v>38</v>
      </c>
      <c r="D1721" s="267" t="s">
        <v>181</v>
      </c>
      <c r="E1721" s="3" t="s">
        <v>2289</v>
      </c>
      <c r="F1721" s="3" t="s">
        <v>2289</v>
      </c>
      <c r="G1721" s="3" t="s">
        <v>136</v>
      </c>
      <c r="H1721">
        <v>20.972746656173157</v>
      </c>
      <c r="I1721">
        <v>71.974057801147538</v>
      </c>
      <c r="J1721">
        <v>3.431789788008647</v>
      </c>
      <c r="K1721">
        <v>10.875069658433409</v>
      </c>
      <c r="L1721">
        <v>34.006521945050807</v>
      </c>
      <c r="M1721">
        <v>3.1270164709868684</v>
      </c>
      <c r="N1721">
        <v>0.51853340130976222</v>
      </c>
      <c r="O1721">
        <v>0.47248304436308458</v>
      </c>
      <c r="P1721">
        <v>0.91119114635554976</v>
      </c>
      <c r="Q1721">
        <v>0.33414216790846868</v>
      </c>
      <c r="R1721">
        <v>0.50493909643909318</v>
      </c>
      <c r="S1721">
        <v>0.66585783209153138</v>
      </c>
      <c r="T1721">
        <v>0.49506090356090671</v>
      </c>
      <c r="U1721">
        <v>0.36599719035023004</v>
      </c>
      <c r="V1721">
        <v>0.19995351512627332</v>
      </c>
    </row>
    <row r="1722" spans="1:22" x14ac:dyDescent="0.25">
      <c r="A1722" t="str">
        <f t="shared" si="30"/>
        <v>MáltaTávközlés</v>
      </c>
      <c r="B1722" t="s">
        <v>99</v>
      </c>
      <c r="C1722">
        <v>39</v>
      </c>
      <c r="D1722" s="267" t="s">
        <v>142</v>
      </c>
      <c r="E1722" s="3" t="s">
        <v>135</v>
      </c>
      <c r="F1722" s="3" t="s">
        <v>2289</v>
      </c>
      <c r="G1722" s="3" t="s">
        <v>0</v>
      </c>
      <c r="H1722">
        <v>137.83895136394932</v>
      </c>
      <c r="I1722">
        <v>554.44338647308905</v>
      </c>
      <c r="J1722">
        <v>4.0223999166181938</v>
      </c>
      <c r="K1722">
        <v>74.903345937407138</v>
      </c>
      <c r="L1722">
        <v>213.10135875708477</v>
      </c>
      <c r="M1722">
        <v>2.8450178839161948</v>
      </c>
      <c r="N1722">
        <v>0.54341204134405152</v>
      </c>
      <c r="O1722">
        <v>0.38435188146558952</v>
      </c>
      <c r="P1722">
        <v>0.7072936413314479</v>
      </c>
      <c r="Q1722">
        <v>0.26935040479823108</v>
      </c>
      <c r="R1722">
        <v>0.4536758261052018</v>
      </c>
      <c r="S1722">
        <v>0.73064959520176886</v>
      </c>
      <c r="T1722">
        <v>0.54632417389479826</v>
      </c>
      <c r="U1722">
        <v>0.62950781502645836</v>
      </c>
      <c r="V1722">
        <v>0.41995230436187519</v>
      </c>
    </row>
    <row r="1723" spans="1:22" x14ac:dyDescent="0.25">
      <c r="A1723" t="str">
        <f t="shared" si="30"/>
        <v>MáltaInfotech.</v>
      </c>
      <c r="B1723" t="s">
        <v>99</v>
      </c>
      <c r="C1723">
        <v>40</v>
      </c>
      <c r="D1723" s="267" t="s">
        <v>182</v>
      </c>
      <c r="E1723" s="3" t="s">
        <v>2289</v>
      </c>
      <c r="F1723" s="3" t="s">
        <v>2289</v>
      </c>
      <c r="G1723" s="3" t="s">
        <v>136</v>
      </c>
      <c r="H1723">
        <v>131.78001057922512</v>
      </c>
      <c r="I1723">
        <v>668.4515955425029</v>
      </c>
      <c r="J1723">
        <v>5.0724809673667082</v>
      </c>
      <c r="K1723">
        <v>65.319251200033747</v>
      </c>
      <c r="L1723">
        <v>277.79013489578546</v>
      </c>
      <c r="M1723">
        <v>4.2528064818912368</v>
      </c>
      <c r="N1723">
        <v>0.49566888720777813</v>
      </c>
      <c r="O1723">
        <v>0.41557255117378566</v>
      </c>
      <c r="P1723">
        <v>0.83840757791921461</v>
      </c>
      <c r="Q1723">
        <v>0.50669425125779055</v>
      </c>
      <c r="R1723">
        <v>0.59822162372668897</v>
      </c>
      <c r="S1723">
        <v>0.49330574874220939</v>
      </c>
      <c r="T1723">
        <v>0.40177837627331126</v>
      </c>
      <c r="U1723">
        <v>5.2620409204811543E-2</v>
      </c>
      <c r="V1723">
        <v>2.3439031948285304E-2</v>
      </c>
    </row>
    <row r="1724" spans="1:22" x14ac:dyDescent="0.25">
      <c r="A1724" t="str">
        <f t="shared" si="30"/>
        <v>MáltaPénzügyi tev.</v>
      </c>
      <c r="B1724" t="s">
        <v>99</v>
      </c>
      <c r="C1724">
        <v>41</v>
      </c>
      <c r="D1724" s="267" t="s">
        <v>183</v>
      </c>
      <c r="E1724" s="3" t="s">
        <v>2289</v>
      </c>
      <c r="F1724" s="3" t="s">
        <v>2289</v>
      </c>
      <c r="G1724" s="3" t="s">
        <v>136</v>
      </c>
      <c r="H1724">
        <v>1495.3184956390792</v>
      </c>
      <c r="I1724">
        <v>7176.6678088856734</v>
      </c>
      <c r="J1724">
        <v>4.7994242228766533</v>
      </c>
      <c r="K1724">
        <v>87.197946825350044</v>
      </c>
      <c r="L1724">
        <v>449.27659754776442</v>
      </c>
      <c r="M1724">
        <v>5.1523758747167134</v>
      </c>
      <c r="N1724">
        <v>5.8313962597033753E-2</v>
      </c>
      <c r="O1724">
        <v>6.2602395639867844E-2</v>
      </c>
      <c r="P1724">
        <v>1.0735404155685389</v>
      </c>
      <c r="Q1724">
        <v>0.51720551954459981</v>
      </c>
      <c r="R1724">
        <v>0.44157718236883997</v>
      </c>
      <c r="S1724">
        <v>0.4827944804554003</v>
      </c>
      <c r="T1724">
        <v>0.55842281763116008</v>
      </c>
      <c r="U1724">
        <v>7.2983425904586063E-2</v>
      </c>
      <c r="V1724">
        <v>1.8769667917962612E-2</v>
      </c>
    </row>
    <row r="1725" spans="1:22" x14ac:dyDescent="0.25">
      <c r="A1725" t="str">
        <f t="shared" si="30"/>
        <v>MáltaBiztosítás</v>
      </c>
      <c r="B1725" t="s">
        <v>99</v>
      </c>
      <c r="C1725">
        <v>42</v>
      </c>
      <c r="D1725" s="267" t="s">
        <v>184</v>
      </c>
      <c r="E1725" s="3" t="s">
        <v>135</v>
      </c>
      <c r="F1725" s="3" t="s">
        <v>2289</v>
      </c>
      <c r="G1725" s="3" t="s">
        <v>0</v>
      </c>
      <c r="H1725">
        <v>25.196314282911949</v>
      </c>
      <c r="I1725">
        <v>249.96655008694788</v>
      </c>
      <c r="J1725">
        <v>9.9207585395326774</v>
      </c>
      <c r="K1725">
        <v>11.434674548314735</v>
      </c>
      <c r="L1725">
        <v>94.79775037089766</v>
      </c>
      <c r="M1725">
        <v>8.2903759062271813</v>
      </c>
      <c r="N1725">
        <v>0.45382330208786492</v>
      </c>
      <c r="O1725">
        <v>0.37924174389702703</v>
      </c>
      <c r="P1725">
        <v>0.83565947837469545</v>
      </c>
      <c r="Q1725">
        <v>0.291259281780409</v>
      </c>
      <c r="R1725">
        <v>0.47184720350296966</v>
      </c>
      <c r="S1725">
        <v>0.70874071821959106</v>
      </c>
      <c r="T1725">
        <v>0.52815279649703029</v>
      </c>
      <c r="U1725">
        <v>0.62735585118044634</v>
      </c>
      <c r="V1725">
        <v>0.35890956180798073</v>
      </c>
    </row>
    <row r="1726" spans="1:22" x14ac:dyDescent="0.25">
      <c r="A1726" t="str">
        <f t="shared" si="30"/>
        <v>MáltaEgyéb pénzügy</v>
      </c>
      <c r="B1726" t="s">
        <v>99</v>
      </c>
      <c r="C1726">
        <v>43</v>
      </c>
      <c r="D1726" s="267" t="s">
        <v>185</v>
      </c>
      <c r="E1726" s="3" t="s">
        <v>2289</v>
      </c>
      <c r="F1726" s="3" t="s">
        <v>2289</v>
      </c>
      <c r="G1726" s="3" t="s">
        <v>136</v>
      </c>
      <c r="H1726">
        <v>60.232614352792879</v>
      </c>
      <c r="I1726">
        <v>199.66886022810476</v>
      </c>
      <c r="J1726">
        <v>3.3149625393745916</v>
      </c>
      <c r="K1726">
        <v>59.232614352792879</v>
      </c>
      <c r="L1726">
        <v>90.925665234148823</v>
      </c>
      <c r="M1726">
        <v>1.5350608145132729</v>
      </c>
      <c r="N1726">
        <v>0.98339769889211803</v>
      </c>
      <c r="O1726">
        <v>0.45538230212900477</v>
      </c>
      <c r="P1726">
        <v>0.4630703352692731</v>
      </c>
      <c r="Q1726">
        <v>0.37582150766330191</v>
      </c>
      <c r="R1726">
        <v>0.4681203204208586</v>
      </c>
      <c r="S1726">
        <v>0.62417849233669798</v>
      </c>
      <c r="T1726">
        <v>0.53187967957914128</v>
      </c>
      <c r="U1726">
        <v>0.23786062603557154</v>
      </c>
      <c r="V1726">
        <v>7.609778032804404E-2</v>
      </c>
    </row>
    <row r="1727" spans="1:22" x14ac:dyDescent="0.25">
      <c r="A1727" t="str">
        <f t="shared" si="30"/>
        <v>MáltaIngatlanügyletek</v>
      </c>
      <c r="B1727" t="s">
        <v>99</v>
      </c>
      <c r="C1727">
        <v>44</v>
      </c>
      <c r="D1727" s="267" t="s">
        <v>143</v>
      </c>
      <c r="E1727" s="3" t="s">
        <v>135</v>
      </c>
      <c r="F1727" s="3" t="s">
        <v>2289</v>
      </c>
      <c r="G1727" s="3" t="s">
        <v>0</v>
      </c>
      <c r="H1727">
        <v>267.2280667786211</v>
      </c>
      <c r="I1727">
        <v>694.57161290292572</v>
      </c>
      <c r="J1727">
        <v>2.5991716411971333</v>
      </c>
      <c r="K1727">
        <v>195.46434597592196</v>
      </c>
      <c r="L1727">
        <v>506.45600853191843</v>
      </c>
      <c r="M1727">
        <v>2.5910403557398936</v>
      </c>
      <c r="N1727">
        <v>0.73145140902377548</v>
      </c>
      <c r="O1727">
        <v>0.72916312605292355</v>
      </c>
      <c r="P1727">
        <v>0.99687158580512414</v>
      </c>
      <c r="Q1727">
        <v>0.21593114378765313</v>
      </c>
      <c r="R1727">
        <v>0.36722728634340174</v>
      </c>
      <c r="S1727">
        <v>0.78406885621234679</v>
      </c>
      <c r="T1727">
        <v>0.63277271365659837</v>
      </c>
      <c r="U1727">
        <v>0.74930103124408265</v>
      </c>
      <c r="V1727">
        <v>0.56905135659729511</v>
      </c>
    </row>
    <row r="1728" spans="1:22" x14ac:dyDescent="0.25">
      <c r="A1728" t="str">
        <f t="shared" si="30"/>
        <v>MáltaJogi tev.</v>
      </c>
      <c r="B1728" t="s">
        <v>99</v>
      </c>
      <c r="C1728">
        <v>45</v>
      </c>
      <c r="D1728" s="267" t="s">
        <v>186</v>
      </c>
      <c r="E1728" s="3" t="s">
        <v>1</v>
      </c>
      <c r="F1728" s="3" t="s">
        <v>1</v>
      </c>
      <c r="G1728" s="3" t="s">
        <v>136</v>
      </c>
      <c r="H1728">
        <v>111.63622529140538</v>
      </c>
      <c r="I1728">
        <v>667.8979493959265</v>
      </c>
      <c r="J1728">
        <v>5.98280663514468</v>
      </c>
      <c r="K1728">
        <v>73.399185772460172</v>
      </c>
      <c r="L1728">
        <v>373.10379599894372</v>
      </c>
      <c r="M1728">
        <v>5.0832143718266503</v>
      </c>
      <c r="N1728">
        <v>0.65748537789472361</v>
      </c>
      <c r="O1728">
        <v>0.55862395795105169</v>
      </c>
      <c r="P1728">
        <v>0.8496370820287632</v>
      </c>
      <c r="Q1728">
        <v>0.76945140207214158</v>
      </c>
      <c r="R1728">
        <v>0.71644042550041542</v>
      </c>
      <c r="S1728">
        <v>0.23054859792785834</v>
      </c>
      <c r="T1728">
        <v>0.28355957449958452</v>
      </c>
      <c r="U1728">
        <v>4.5992361625875201E-2</v>
      </c>
      <c r="V1728">
        <v>2.0568154564708441E-2</v>
      </c>
    </row>
    <row r="1729" spans="1:22" x14ac:dyDescent="0.25">
      <c r="A1729" t="str">
        <f t="shared" si="30"/>
        <v>MáltaMérnöki tev.</v>
      </c>
      <c r="B1729" t="s">
        <v>99</v>
      </c>
      <c r="C1729">
        <v>46</v>
      </c>
      <c r="D1729" s="267" t="s">
        <v>187</v>
      </c>
      <c r="E1729" s="3" t="s">
        <v>2289</v>
      </c>
      <c r="F1729" s="3" t="s">
        <v>1</v>
      </c>
      <c r="G1729" s="3" t="s">
        <v>0</v>
      </c>
      <c r="H1729">
        <v>30.805713399323633</v>
      </c>
      <c r="I1729">
        <v>169.68146908964655</v>
      </c>
      <c r="J1729">
        <v>5.5081168512517573</v>
      </c>
      <c r="K1729">
        <v>23.232193042647577</v>
      </c>
      <c r="L1729">
        <v>73.099517103329887</v>
      </c>
      <c r="M1729">
        <v>3.1464751075862853</v>
      </c>
      <c r="N1729">
        <v>0.75415208670861877</v>
      </c>
      <c r="O1729">
        <v>0.43080436240630238</v>
      </c>
      <c r="P1729">
        <v>0.57124334732862969</v>
      </c>
      <c r="Q1729">
        <v>0.43255060304109</v>
      </c>
      <c r="R1729">
        <v>0.6560772798086093</v>
      </c>
      <c r="S1729">
        <v>0.56744939695890995</v>
      </c>
      <c r="T1729">
        <v>0.34392272019139064</v>
      </c>
      <c r="U1729">
        <v>1.7350022922467595E-2</v>
      </c>
      <c r="V1729">
        <v>1.0572418591622824E-2</v>
      </c>
    </row>
    <row r="1730" spans="1:22" x14ac:dyDescent="0.25">
      <c r="A1730" t="str">
        <f t="shared" si="30"/>
        <v>MáltaK+F</v>
      </c>
      <c r="B1730" t="s">
        <v>99</v>
      </c>
      <c r="C1730">
        <v>47</v>
      </c>
      <c r="D1730" s="267" t="s">
        <v>188</v>
      </c>
      <c r="E1730" s="3" t="s">
        <v>1</v>
      </c>
      <c r="F1730" s="3" t="s">
        <v>1</v>
      </c>
      <c r="G1730" s="3" t="s">
        <v>136</v>
      </c>
      <c r="H1730">
        <v>2</v>
      </c>
      <c r="I1730">
        <v>5.3189343629879122</v>
      </c>
      <c r="J1730">
        <v>2.6594671814939561</v>
      </c>
      <c r="K1730">
        <v>1</v>
      </c>
      <c r="L1730">
        <v>1</v>
      </c>
      <c r="M1730">
        <v>1</v>
      </c>
      <c r="N1730">
        <v>0.5</v>
      </c>
      <c r="O1730">
        <v>0.18800758418049923</v>
      </c>
      <c r="P1730">
        <v>0.37601516836099846</v>
      </c>
      <c r="Q1730">
        <v>0.92009688893315578</v>
      </c>
      <c r="R1730">
        <v>0.80649492891254382</v>
      </c>
      <c r="S1730">
        <v>7.9903111066844265E-2</v>
      </c>
      <c r="T1730">
        <v>0.19350507108745629</v>
      </c>
      <c r="U1730">
        <v>4.7575164112946995E-2</v>
      </c>
      <c r="V1730">
        <v>3.3526281501693282E-2</v>
      </c>
    </row>
    <row r="1731" spans="1:22" x14ac:dyDescent="0.25">
      <c r="A1731" t="str">
        <f t="shared" si="30"/>
        <v>MáltaMarketing</v>
      </c>
      <c r="B1731" t="s">
        <v>99</v>
      </c>
      <c r="C1731">
        <v>48</v>
      </c>
      <c r="D1731" s="267" t="s">
        <v>13</v>
      </c>
      <c r="E1731" s="3" t="s">
        <v>1</v>
      </c>
      <c r="F1731" s="3" t="s">
        <v>1</v>
      </c>
      <c r="G1731" s="3" t="s">
        <v>136</v>
      </c>
      <c r="H1731">
        <v>43.587787265091421</v>
      </c>
      <c r="I1731">
        <v>498.08441775031031</v>
      </c>
      <c r="J1731">
        <v>11.427155380039585</v>
      </c>
      <c r="K1731">
        <v>22.34498502153717</v>
      </c>
      <c r="L1731">
        <v>106.30978106129213</v>
      </c>
      <c r="M1731">
        <v>4.7576572979944114</v>
      </c>
      <c r="N1731">
        <v>0.51264325224035445</v>
      </c>
      <c r="O1731">
        <v>0.21343727543507537</v>
      </c>
      <c r="P1731">
        <v>0.41634660068636703</v>
      </c>
      <c r="Q1731">
        <v>0.9648568942172896</v>
      </c>
      <c r="R1731">
        <v>0.93999732387541435</v>
      </c>
      <c r="S1731">
        <v>3.5143105782710432E-2</v>
      </c>
      <c r="T1731">
        <v>6.0002676124585652E-2</v>
      </c>
      <c r="U1731">
        <v>3.1788515554471855E-3</v>
      </c>
      <c r="V1731">
        <v>1.225479600527746E-3</v>
      </c>
    </row>
    <row r="1732" spans="1:22" x14ac:dyDescent="0.25">
      <c r="A1732" t="str">
        <f t="shared" si="30"/>
        <v>MáltaEgyéb tudományos</v>
      </c>
      <c r="B1732" t="s">
        <v>99</v>
      </c>
      <c r="C1732">
        <v>49</v>
      </c>
      <c r="D1732" s="267" t="s">
        <v>189</v>
      </c>
      <c r="E1732" s="3" t="s">
        <v>1</v>
      </c>
      <c r="F1732" s="3" t="s">
        <v>1</v>
      </c>
      <c r="G1732" s="3" t="s">
        <v>136</v>
      </c>
      <c r="H1732">
        <v>14.345347459147685</v>
      </c>
      <c r="I1732">
        <v>87.151571192610291</v>
      </c>
      <c r="J1732">
        <v>6.0752499331785659</v>
      </c>
      <c r="K1732">
        <v>4.7399069691134992</v>
      </c>
      <c r="L1732">
        <v>28.697570652293944</v>
      </c>
      <c r="M1732">
        <v>6.0544586295247953</v>
      </c>
      <c r="N1732">
        <v>0.33041423239218748</v>
      </c>
      <c r="O1732">
        <v>0.32928345708043016</v>
      </c>
      <c r="P1732">
        <v>0.99657770398214829</v>
      </c>
      <c r="Q1732">
        <v>0.81465160734039133</v>
      </c>
      <c r="R1732">
        <v>0.93354050545159351</v>
      </c>
      <c r="S1732">
        <v>0.1853483926596087</v>
      </c>
      <c r="T1732">
        <v>6.6459494548406328E-2</v>
      </c>
      <c r="U1732">
        <v>0.11329879949423081</v>
      </c>
      <c r="V1732">
        <v>2.3919712434961958E-2</v>
      </c>
    </row>
    <row r="1733" spans="1:22" x14ac:dyDescent="0.25">
      <c r="A1733" t="str">
        <f t="shared" si="30"/>
        <v>MáltaAminisztratív</v>
      </c>
      <c r="B1733" t="s">
        <v>99</v>
      </c>
      <c r="C1733">
        <v>50</v>
      </c>
      <c r="D1733" s="267" t="s">
        <v>190</v>
      </c>
      <c r="E1733" s="3" t="s">
        <v>1</v>
      </c>
      <c r="F1733" s="3" t="s">
        <v>1</v>
      </c>
      <c r="G1733" s="3" t="s">
        <v>136</v>
      </c>
      <c r="H1733">
        <v>237.89367732328807</v>
      </c>
      <c r="I1733">
        <v>929.35266285051193</v>
      </c>
      <c r="J1733">
        <v>3.9065883267992807</v>
      </c>
      <c r="K1733">
        <v>121.15063057113218</v>
      </c>
      <c r="L1733">
        <v>476.06845795582558</v>
      </c>
      <c r="M1733">
        <v>3.9295582343362838</v>
      </c>
      <c r="N1733">
        <v>0.50926376831147668</v>
      </c>
      <c r="O1733">
        <v>0.51225813083230176</v>
      </c>
      <c r="P1733">
        <v>1.0058797870713505</v>
      </c>
      <c r="Q1733">
        <v>0.65734439448675752</v>
      </c>
      <c r="R1733">
        <v>0.62858402569612382</v>
      </c>
      <c r="S1733">
        <v>0.34265560551324242</v>
      </c>
      <c r="T1733">
        <v>0.37141597430387613</v>
      </c>
      <c r="U1733">
        <v>0.13462849411423394</v>
      </c>
      <c r="V1733">
        <v>4.353022190076461E-2</v>
      </c>
    </row>
    <row r="1734" spans="1:22" x14ac:dyDescent="0.25">
      <c r="A1734" t="str">
        <f t="shared" si="30"/>
        <v>MáltaKözigazgatás és védelem</v>
      </c>
      <c r="B1734" t="s">
        <v>99</v>
      </c>
      <c r="C1734">
        <v>51</v>
      </c>
      <c r="D1734" s="267" t="s">
        <v>201</v>
      </c>
      <c r="E1734" s="3" t="s">
        <v>135</v>
      </c>
      <c r="F1734" s="3" t="s">
        <v>135</v>
      </c>
      <c r="G1734" s="3" t="s">
        <v>136</v>
      </c>
      <c r="H1734">
        <v>333.71322936149522</v>
      </c>
      <c r="I1734">
        <v>904.26357797465585</v>
      </c>
      <c r="J1734">
        <v>2.7097025182514156</v>
      </c>
      <c r="K1734">
        <v>223.62011173662106</v>
      </c>
      <c r="L1734">
        <v>578.51536943471069</v>
      </c>
      <c r="M1734">
        <v>2.5870453464225256</v>
      </c>
      <c r="N1734">
        <v>0.67009663406057041</v>
      </c>
      <c r="O1734">
        <v>0.63976409481232577</v>
      </c>
      <c r="P1734">
        <v>0.95473408206150923</v>
      </c>
      <c r="Q1734">
        <v>7.8937646797795691E-2</v>
      </c>
      <c r="R1734">
        <v>0.10584123582208613</v>
      </c>
      <c r="S1734">
        <v>0.92106235320220442</v>
      </c>
      <c r="T1734">
        <v>0.89415876417791396</v>
      </c>
      <c r="U1734">
        <v>0.87753843825400013</v>
      </c>
      <c r="V1734">
        <v>0.84716225976238957</v>
      </c>
    </row>
    <row r="1735" spans="1:22" x14ac:dyDescent="0.25">
      <c r="A1735" t="str">
        <f t="shared" si="30"/>
        <v>MáltaOktatás</v>
      </c>
      <c r="B1735" t="s">
        <v>99</v>
      </c>
      <c r="C1735">
        <v>52</v>
      </c>
      <c r="D1735" s="267" t="s">
        <v>144</v>
      </c>
      <c r="E1735" s="3" t="s">
        <v>135</v>
      </c>
      <c r="F1735" s="3" t="s">
        <v>135</v>
      </c>
      <c r="G1735" s="3" t="s">
        <v>136</v>
      </c>
      <c r="H1735">
        <v>217.11130916196547</v>
      </c>
      <c r="I1735">
        <v>693.38318058009304</v>
      </c>
      <c r="J1735">
        <v>3.1936760146512122</v>
      </c>
      <c r="K1735">
        <v>185.43182893639084</v>
      </c>
      <c r="L1735">
        <v>574.21672802302362</v>
      </c>
      <c r="M1735">
        <v>3.0966459820659948</v>
      </c>
      <c r="N1735">
        <v>0.8540864575509437</v>
      </c>
      <c r="O1735">
        <v>0.8281376648660943</v>
      </c>
      <c r="P1735">
        <v>0.96961807267234223</v>
      </c>
      <c r="Q1735">
        <v>0.23864158008161396</v>
      </c>
      <c r="R1735">
        <v>0.35165746211744742</v>
      </c>
      <c r="S1735">
        <v>0.76135841991838615</v>
      </c>
      <c r="T1735">
        <v>0.64834253788255258</v>
      </c>
      <c r="U1735">
        <v>0.74003917519304285</v>
      </c>
      <c r="V1735">
        <v>0.62874179323459278</v>
      </c>
    </row>
    <row r="1736" spans="1:22" x14ac:dyDescent="0.25">
      <c r="A1736" t="str">
        <f t="shared" si="30"/>
        <v>MáltaEgészségügy</v>
      </c>
      <c r="B1736" t="s">
        <v>99</v>
      </c>
      <c r="C1736">
        <v>53</v>
      </c>
      <c r="D1736" s="267" t="s">
        <v>191</v>
      </c>
      <c r="E1736" s="3" t="s">
        <v>135</v>
      </c>
      <c r="F1736" s="3" t="s">
        <v>135</v>
      </c>
      <c r="G1736" s="3" t="s">
        <v>136</v>
      </c>
      <c r="H1736">
        <v>221.52526149840912</v>
      </c>
      <c r="I1736">
        <v>940.70958058326914</v>
      </c>
      <c r="J1736">
        <v>4.2465115455468032</v>
      </c>
      <c r="K1736">
        <v>163.7079018499642</v>
      </c>
      <c r="L1736">
        <v>624.1280238731664</v>
      </c>
      <c r="M1736">
        <v>3.8124489827324903</v>
      </c>
      <c r="N1736">
        <v>0.7390033115981216</v>
      </c>
      <c r="O1736">
        <v>0.66346515094083303</v>
      </c>
      <c r="P1736">
        <v>0.89778373185644522</v>
      </c>
      <c r="Q1736">
        <v>2.5724844985904303E-2</v>
      </c>
      <c r="R1736">
        <v>3.6878802005793139E-2</v>
      </c>
      <c r="S1736">
        <v>0.97427515501409567</v>
      </c>
      <c r="T1736">
        <v>0.96312119799420703</v>
      </c>
      <c r="U1736">
        <v>1.1223200876253032</v>
      </c>
      <c r="V1736">
        <v>1.001834578715487</v>
      </c>
    </row>
    <row r="1737" spans="1:22" x14ac:dyDescent="0.25">
      <c r="A1737" t="str">
        <f t="shared" si="30"/>
        <v>MáltaEgyéb szolgáltatás</v>
      </c>
      <c r="B1737" t="s">
        <v>99</v>
      </c>
      <c r="C1737">
        <v>54</v>
      </c>
      <c r="D1737" s="267" t="s">
        <v>192</v>
      </c>
      <c r="E1737" s="3" t="s">
        <v>2289</v>
      </c>
      <c r="F1737" s="3" t="s">
        <v>2289</v>
      </c>
      <c r="G1737" s="3" t="s">
        <v>136</v>
      </c>
      <c r="H1737">
        <v>136.74059249357006</v>
      </c>
      <c r="I1737">
        <v>3258.0178109919734</v>
      </c>
      <c r="J1737">
        <v>23.826266594136449</v>
      </c>
      <c r="K1737">
        <v>96.471622968408781</v>
      </c>
      <c r="L1737">
        <v>962.90122054961239</v>
      </c>
      <c r="M1737">
        <v>9.9811860827191659</v>
      </c>
      <c r="N1737">
        <v>0.70550830012635168</v>
      </c>
      <c r="O1737">
        <v>0.29554817573463066</v>
      </c>
      <c r="P1737">
        <v>0.41891523555669014</v>
      </c>
      <c r="Q1737">
        <v>9.1729401812308736E-2</v>
      </c>
      <c r="R1737">
        <v>5.5037822525993908E-2</v>
      </c>
      <c r="S1737">
        <v>0.90827059818769118</v>
      </c>
      <c r="T1737">
        <v>0.94496217747400613</v>
      </c>
      <c r="U1737">
        <v>0.47288850709915742</v>
      </c>
      <c r="V1737">
        <v>0.11639813752240633</v>
      </c>
    </row>
    <row r="1738" spans="1:22" x14ac:dyDescent="0.25">
      <c r="A1738" t="str">
        <f t="shared" si="30"/>
        <v>MáltaHáztartási</v>
      </c>
      <c r="B1738" t="s">
        <v>99</v>
      </c>
      <c r="C1738">
        <v>55</v>
      </c>
      <c r="D1738" s="267" t="s">
        <v>193</v>
      </c>
      <c r="E1738" s="3" t="s">
        <v>135</v>
      </c>
      <c r="F1738" s="3" t="s">
        <v>135</v>
      </c>
      <c r="G1738" s="3" t="s">
        <v>136</v>
      </c>
      <c r="H1738">
        <v>6.701355846698954</v>
      </c>
      <c r="I1738">
        <v>29.074054105989251</v>
      </c>
      <c r="J1738">
        <v>4.3385330925697598</v>
      </c>
      <c r="K1738">
        <v>5.701355846698954</v>
      </c>
      <c r="L1738">
        <v>27.992536544834707</v>
      </c>
      <c r="M1738">
        <v>4.9098034393068435</v>
      </c>
      <c r="N1738">
        <v>0.8507764663038162</v>
      </c>
      <c r="O1738">
        <v>0.96280128126569897</v>
      </c>
      <c r="P1738">
        <v>1.1316736174527402</v>
      </c>
      <c r="Q1738">
        <v>0.15525004252895064</v>
      </c>
      <c r="R1738">
        <v>4.048341034260091E-2</v>
      </c>
      <c r="S1738">
        <v>0.84474995747104953</v>
      </c>
      <c r="T1738">
        <v>0.95951658965739905</v>
      </c>
      <c r="U1738">
        <v>0.84401407491715408</v>
      </c>
      <c r="V1738">
        <v>0.95922198955734594</v>
      </c>
    </row>
    <row r="1739" spans="1:22" x14ac:dyDescent="0.25">
      <c r="A1739" t="str">
        <f t="shared" si="30"/>
        <v>MáltaTerületen kívüli</v>
      </c>
      <c r="B1739" t="s">
        <v>99</v>
      </c>
      <c r="C1739">
        <v>56</v>
      </c>
      <c r="D1739" s="267" t="s">
        <v>194</v>
      </c>
      <c r="E1739" s="3">
        <v>0</v>
      </c>
      <c r="F1739" s="3">
        <v>0</v>
      </c>
      <c r="G1739" s="3" t="s">
        <v>136</v>
      </c>
      <c r="H1739">
        <v>2</v>
      </c>
      <c r="I1739">
        <v>2</v>
      </c>
      <c r="J1739">
        <v>1</v>
      </c>
      <c r="K1739">
        <v>1</v>
      </c>
      <c r="L1739">
        <v>1</v>
      </c>
      <c r="M1739">
        <v>1</v>
      </c>
      <c r="N1739">
        <v>0.5</v>
      </c>
      <c r="O1739">
        <v>0.5</v>
      </c>
      <c r="P1739">
        <v>1</v>
      </c>
      <c r="Q1739">
        <v>1</v>
      </c>
      <c r="R1739">
        <v>1</v>
      </c>
      <c r="S1739">
        <v>0</v>
      </c>
      <c r="T1739">
        <v>0</v>
      </c>
      <c r="U1739">
        <v>0</v>
      </c>
      <c r="V1739">
        <v>0</v>
      </c>
    </row>
    <row r="1740" spans="1:22" x14ac:dyDescent="0.25">
      <c r="A1740" t="str">
        <f>CONCATENATE(B1740,D1740)</f>
        <v>HollandiaNövényterm.</v>
      </c>
      <c r="B1740" t="s">
        <v>100</v>
      </c>
      <c r="C1740">
        <v>1</v>
      </c>
      <c r="D1740" s="267" t="s">
        <v>147</v>
      </c>
      <c r="E1740" s="3" t="s">
        <v>2289</v>
      </c>
      <c r="F1740" s="3" t="s">
        <v>1</v>
      </c>
      <c r="G1740" s="3" t="s">
        <v>0</v>
      </c>
      <c r="H1740">
        <v>19983.009865289314</v>
      </c>
      <c r="I1740">
        <v>38372.395097425215</v>
      </c>
      <c r="J1740">
        <v>1.9202510210475572</v>
      </c>
      <c r="K1740">
        <v>8863.7891999999938</v>
      </c>
      <c r="L1740">
        <v>14039.587999999991</v>
      </c>
      <c r="M1740">
        <v>1.5839262061873043</v>
      </c>
      <c r="N1740">
        <v>0.44356627253617503</v>
      </c>
      <c r="O1740">
        <v>0.3658772918488491</v>
      </c>
      <c r="P1740">
        <v>0.82485372424029368</v>
      </c>
      <c r="Q1740">
        <v>0.46752428834853943</v>
      </c>
      <c r="R1740">
        <v>0.6072887294674395</v>
      </c>
      <c r="S1740">
        <v>0.53247571165146057</v>
      </c>
      <c r="T1740">
        <v>0.39271127053256039</v>
      </c>
      <c r="U1740">
        <v>0.14037856971095106</v>
      </c>
      <c r="V1740">
        <v>8.8422991125656561E-2</v>
      </c>
    </row>
    <row r="1741" spans="1:22" x14ac:dyDescent="0.25">
      <c r="A1741" t="str">
        <f t="shared" ref="A1741:A1795" si="31">CONCATENATE(B1741,D1741)</f>
        <v>HollandiaErdőgazd.</v>
      </c>
      <c r="B1741" t="s">
        <v>100</v>
      </c>
      <c r="C1741">
        <v>2</v>
      </c>
      <c r="D1741" s="267" t="s">
        <v>148</v>
      </c>
      <c r="E1741" s="3" t="s">
        <v>135</v>
      </c>
      <c r="F1741" s="3" t="s">
        <v>2289</v>
      </c>
      <c r="G1741" s="3" t="s">
        <v>0</v>
      </c>
      <c r="H1741">
        <v>134.84560347484364</v>
      </c>
      <c r="I1741">
        <v>341.42450516167202</v>
      </c>
      <c r="J1741">
        <v>2.5319661625109422</v>
      </c>
      <c r="K1741">
        <v>60.957600000000006</v>
      </c>
      <c r="L1741">
        <v>151.44899999999998</v>
      </c>
      <c r="M1741">
        <v>2.4844974211583128</v>
      </c>
      <c r="N1741">
        <v>0.45205478287152356</v>
      </c>
      <c r="O1741">
        <v>0.44357975983090481</v>
      </c>
      <c r="P1741">
        <v>0.9812522212755187</v>
      </c>
      <c r="Q1741">
        <v>0.35419864889324465</v>
      </c>
      <c r="R1741">
        <v>0.42027861987814669</v>
      </c>
      <c r="S1741">
        <v>0.64580135110675541</v>
      </c>
      <c r="T1741">
        <v>0.57972138012185348</v>
      </c>
      <c r="U1741">
        <v>0.6188728507983946</v>
      </c>
      <c r="V1741">
        <v>0.32679282394355685</v>
      </c>
    </row>
    <row r="1742" spans="1:22" x14ac:dyDescent="0.25">
      <c r="A1742" t="str">
        <f t="shared" si="31"/>
        <v>HollandiaHalászat</v>
      </c>
      <c r="B1742" t="s">
        <v>100</v>
      </c>
      <c r="C1742">
        <v>3</v>
      </c>
      <c r="D1742" s="267" t="s">
        <v>149</v>
      </c>
      <c r="E1742" s="3" t="s">
        <v>2289</v>
      </c>
      <c r="F1742" s="3" t="s">
        <v>2289</v>
      </c>
      <c r="G1742" s="3" t="s">
        <v>136</v>
      </c>
      <c r="H1742">
        <v>523.68120435533751</v>
      </c>
      <c r="I1742">
        <v>633.69450813742219</v>
      </c>
      <c r="J1742">
        <v>1.2100768613941633</v>
      </c>
      <c r="K1742">
        <v>345.42639999999994</v>
      </c>
      <c r="L1742">
        <v>346.73849999999999</v>
      </c>
      <c r="M1742">
        <v>1.0037984936878017</v>
      </c>
      <c r="N1742">
        <v>0.65961198745948324</v>
      </c>
      <c r="O1742">
        <v>0.54716980429441675</v>
      </c>
      <c r="P1742">
        <v>0.82953283854324544</v>
      </c>
      <c r="Q1742">
        <v>0.20394551912416811</v>
      </c>
      <c r="R1742">
        <v>0.51153793846492734</v>
      </c>
      <c r="S1742">
        <v>0.79605448087583186</v>
      </c>
      <c r="T1742">
        <v>0.48846206153507266</v>
      </c>
      <c r="U1742">
        <v>0.28123662216995632</v>
      </c>
      <c r="V1742">
        <v>8.3344166925000018E-2</v>
      </c>
    </row>
    <row r="1743" spans="1:22" x14ac:dyDescent="0.25">
      <c r="A1743" t="str">
        <f t="shared" si="31"/>
        <v>HollandiaBányászat</v>
      </c>
      <c r="B1743" t="s">
        <v>100</v>
      </c>
      <c r="C1743">
        <v>4</v>
      </c>
      <c r="D1743" s="267" t="s">
        <v>150</v>
      </c>
      <c r="E1743" s="3" t="s">
        <v>2289</v>
      </c>
      <c r="F1743" s="3" t="s">
        <v>2289</v>
      </c>
      <c r="G1743" s="3" t="s">
        <v>136</v>
      </c>
      <c r="H1743">
        <v>10414.513643488539</v>
      </c>
      <c r="I1743">
        <v>27849.345481740325</v>
      </c>
      <c r="J1743">
        <v>2.6740898744851669</v>
      </c>
      <c r="K1743">
        <v>8386.2879999999986</v>
      </c>
      <c r="L1743">
        <v>22421.094499999999</v>
      </c>
      <c r="M1743">
        <v>2.6735421559574393</v>
      </c>
      <c r="N1743">
        <v>0.80525008532139697</v>
      </c>
      <c r="O1743">
        <v>0.80508515055409802</v>
      </c>
      <c r="P1743">
        <v>0.99979517572204524</v>
      </c>
      <c r="Q1743">
        <v>8.6491209739265898E-2</v>
      </c>
      <c r="R1743">
        <v>4.9721919198443862E-2</v>
      </c>
      <c r="S1743">
        <v>0.91350879026073406</v>
      </c>
      <c r="T1743">
        <v>0.95027808080155607</v>
      </c>
      <c r="U1743">
        <v>1.8050178645286847E-3</v>
      </c>
      <c r="V1743">
        <v>3.7199814317046731E-3</v>
      </c>
    </row>
    <row r="1744" spans="1:22" x14ac:dyDescent="0.25">
      <c r="A1744" t="str">
        <f t="shared" si="31"/>
        <v>HollandiaÉlelmiszergy.</v>
      </c>
      <c r="B1744" t="s">
        <v>100</v>
      </c>
      <c r="C1744">
        <v>5</v>
      </c>
      <c r="D1744" s="267" t="s">
        <v>151</v>
      </c>
      <c r="E1744" s="3" t="s">
        <v>2289</v>
      </c>
      <c r="F1744" s="3" t="s">
        <v>2289</v>
      </c>
      <c r="G1744" s="3" t="s">
        <v>136</v>
      </c>
      <c r="H1744">
        <v>40007.582022504008</v>
      </c>
      <c r="I1744">
        <v>84945.622193155461</v>
      </c>
      <c r="J1744">
        <v>2.1232380938536624</v>
      </c>
      <c r="K1744">
        <v>9743.0564000000122</v>
      </c>
      <c r="L1744">
        <v>18399.724999999969</v>
      </c>
      <c r="M1744">
        <v>1.8884962012536382</v>
      </c>
      <c r="N1744">
        <v>0.24353024870434822</v>
      </c>
      <c r="O1744">
        <v>0.21660592417772104</v>
      </c>
      <c r="P1744">
        <v>0.88944155943718517</v>
      </c>
      <c r="Q1744">
        <v>0.25155791022156032</v>
      </c>
      <c r="R1744">
        <v>0.41170850196472519</v>
      </c>
      <c r="S1744">
        <v>0.74844208977843962</v>
      </c>
      <c r="T1744">
        <v>0.5882914980352747</v>
      </c>
      <c r="U1744">
        <v>0.29788805698696336</v>
      </c>
      <c r="V1744">
        <v>0.2396769243973392</v>
      </c>
    </row>
    <row r="1745" spans="1:22" x14ac:dyDescent="0.25">
      <c r="A1745" t="str">
        <f t="shared" si="31"/>
        <v>HollandiaTextilgy.</v>
      </c>
      <c r="B1745" t="s">
        <v>100</v>
      </c>
      <c r="C1745">
        <v>6</v>
      </c>
      <c r="D1745" s="267" t="s">
        <v>152</v>
      </c>
      <c r="E1745" s="3" t="s">
        <v>2289</v>
      </c>
      <c r="F1745" s="3" t="s">
        <v>2289</v>
      </c>
      <c r="G1745" s="3" t="s">
        <v>136</v>
      </c>
      <c r="H1745">
        <v>3561.4017053737643</v>
      </c>
      <c r="I1745">
        <v>4503.6151197624076</v>
      </c>
      <c r="J1745">
        <v>1.2645625212586793</v>
      </c>
      <c r="K1745">
        <v>1160.9651999999994</v>
      </c>
      <c r="L1745">
        <v>1474.6350000000018</v>
      </c>
      <c r="M1745">
        <v>1.2701801914476012</v>
      </c>
      <c r="N1745">
        <v>0.3259854675332553</v>
      </c>
      <c r="O1745">
        <v>0.32743361961130407</v>
      </c>
      <c r="P1745">
        <v>1.0044423823215403</v>
      </c>
      <c r="Q1745">
        <v>0.15002015619884004</v>
      </c>
      <c r="R1745">
        <v>0.2239340113085625</v>
      </c>
      <c r="S1745">
        <v>0.84997984380115998</v>
      </c>
      <c r="T1745">
        <v>0.77606598869143761</v>
      </c>
      <c r="U1745">
        <v>0.50445096796849576</v>
      </c>
      <c r="V1745">
        <v>0.50981693800023031</v>
      </c>
    </row>
    <row r="1746" spans="1:22" x14ac:dyDescent="0.25">
      <c r="A1746" t="str">
        <f t="shared" si="31"/>
        <v>HollandiaFafeldolg.</v>
      </c>
      <c r="B1746" t="s">
        <v>100</v>
      </c>
      <c r="C1746">
        <v>7</v>
      </c>
      <c r="D1746" s="267" t="s">
        <v>153</v>
      </c>
      <c r="E1746" s="3" t="s">
        <v>1</v>
      </c>
      <c r="F1746" s="3" t="s">
        <v>1</v>
      </c>
      <c r="G1746" s="3" t="s">
        <v>136</v>
      </c>
      <c r="H1746">
        <v>2278.5212495827077</v>
      </c>
      <c r="I1746">
        <v>3127.2889696311959</v>
      </c>
      <c r="J1746">
        <v>1.3725081432547241</v>
      </c>
      <c r="K1746">
        <v>886.65600000000052</v>
      </c>
      <c r="L1746">
        <v>1105.3119999999999</v>
      </c>
      <c r="M1746">
        <v>1.2466074779846967</v>
      </c>
      <c r="N1746">
        <v>0.38913659469376649</v>
      </c>
      <c r="O1746">
        <v>0.35344095500402395</v>
      </c>
      <c r="P1746">
        <v>0.90826964059282722</v>
      </c>
      <c r="Q1746">
        <v>0.60218514107598231</v>
      </c>
      <c r="R1746">
        <v>0.75828708281622326</v>
      </c>
      <c r="S1746">
        <v>0.39781485892401769</v>
      </c>
      <c r="T1746">
        <v>0.24171291718377685</v>
      </c>
      <c r="U1746">
        <v>0.18056098344606927</v>
      </c>
      <c r="V1746">
        <v>4.7542216549920857E-2</v>
      </c>
    </row>
    <row r="1747" spans="1:22" x14ac:dyDescent="0.25">
      <c r="A1747" t="str">
        <f t="shared" si="31"/>
        <v>HollandiaPapírgy.</v>
      </c>
      <c r="B1747" t="s">
        <v>100</v>
      </c>
      <c r="C1747">
        <v>8</v>
      </c>
      <c r="D1747" s="267" t="s">
        <v>154</v>
      </c>
      <c r="E1747" s="3" t="s">
        <v>2289</v>
      </c>
      <c r="F1747" s="3" t="s">
        <v>1</v>
      </c>
      <c r="G1747" s="3" t="s">
        <v>0</v>
      </c>
      <c r="H1747">
        <v>5319.936056995849</v>
      </c>
      <c r="I1747">
        <v>7949.7440988133649</v>
      </c>
      <c r="J1747">
        <v>1.4943307614307229</v>
      </c>
      <c r="K1747">
        <v>1340.1435999999999</v>
      </c>
      <c r="L1747">
        <v>2067.1460000000025</v>
      </c>
      <c r="M1747">
        <v>1.5424809699497894</v>
      </c>
      <c r="N1747">
        <v>0.25190971952335356</v>
      </c>
      <c r="O1747">
        <v>0.26002673473584631</v>
      </c>
      <c r="P1747">
        <v>1.0322219215195476</v>
      </c>
      <c r="Q1747">
        <v>0.55160775961590192</v>
      </c>
      <c r="R1747">
        <v>0.64978847282379792</v>
      </c>
      <c r="S1747">
        <v>0.44839224038409786</v>
      </c>
      <c r="T1747">
        <v>0.35021152717620224</v>
      </c>
      <c r="U1747">
        <v>0.12382716245704549</v>
      </c>
      <c r="V1747">
        <v>8.7034796807029316E-2</v>
      </c>
    </row>
    <row r="1748" spans="1:22" x14ac:dyDescent="0.25">
      <c r="A1748" t="str">
        <f t="shared" si="31"/>
        <v>HollandiaNyomdai tev.</v>
      </c>
      <c r="B1748" t="s">
        <v>100</v>
      </c>
      <c r="C1748">
        <v>9</v>
      </c>
      <c r="D1748" s="267" t="s">
        <v>155</v>
      </c>
      <c r="E1748" s="3" t="s">
        <v>2289</v>
      </c>
      <c r="F1748" s="3" t="s">
        <v>1</v>
      </c>
      <c r="G1748" s="3" t="s">
        <v>0</v>
      </c>
      <c r="H1748">
        <v>5726.3200701392016</v>
      </c>
      <c r="I1748">
        <v>5422.9370286604353</v>
      </c>
      <c r="J1748">
        <v>0.94701954522926424</v>
      </c>
      <c r="K1748">
        <v>2438.3040000000001</v>
      </c>
      <c r="L1748">
        <v>2048.547</v>
      </c>
      <c r="M1748">
        <v>0.84015241741800861</v>
      </c>
      <c r="N1748">
        <v>0.42580644639738541</v>
      </c>
      <c r="O1748">
        <v>0.37775599996336828</v>
      </c>
      <c r="P1748">
        <v>0.88715425320457952</v>
      </c>
      <c r="Q1748">
        <v>0.58327597995615954</v>
      </c>
      <c r="R1748">
        <v>0.70753950707893321</v>
      </c>
      <c r="S1748">
        <v>0.41672402004384046</v>
      </c>
      <c r="T1748">
        <v>0.29246049292106674</v>
      </c>
      <c r="U1748">
        <v>0.19140943099526705</v>
      </c>
      <c r="V1748">
        <v>9.894533075029896E-2</v>
      </c>
    </row>
    <row r="1749" spans="1:22" x14ac:dyDescent="0.25">
      <c r="A1749" t="str">
        <f t="shared" si="31"/>
        <v>HollandiaKokszgy.</v>
      </c>
      <c r="B1749" t="s">
        <v>100</v>
      </c>
      <c r="C1749">
        <v>10</v>
      </c>
      <c r="D1749" s="267" t="s">
        <v>156</v>
      </c>
      <c r="E1749" s="3" t="s">
        <v>2289</v>
      </c>
      <c r="F1749" s="3" t="s">
        <v>2289</v>
      </c>
      <c r="G1749" s="3" t="s">
        <v>136</v>
      </c>
      <c r="H1749">
        <v>13824.444999727526</v>
      </c>
      <c r="I1749">
        <v>44252.335986629056</v>
      </c>
      <c r="J1749">
        <v>3.2010207995692594</v>
      </c>
      <c r="K1749">
        <v>750.8868000000067</v>
      </c>
      <c r="L1749">
        <v>1438.7655</v>
      </c>
      <c r="M1749">
        <v>1.9160884170556562</v>
      </c>
      <c r="N1749">
        <v>5.4315873079520106E-2</v>
      </c>
      <c r="O1749">
        <v>3.2512758206362853E-2</v>
      </c>
      <c r="P1749">
        <v>0.5985866812591446</v>
      </c>
      <c r="Q1749">
        <v>0.39538175624347016</v>
      </c>
      <c r="R1749">
        <v>0.47299212104484745</v>
      </c>
      <c r="S1749">
        <v>0.60461824375652984</v>
      </c>
      <c r="T1749">
        <v>0.52700787895515255</v>
      </c>
      <c r="U1749">
        <v>0.10934078686401745</v>
      </c>
      <c r="V1749">
        <v>6.7370372206533621E-2</v>
      </c>
    </row>
    <row r="1750" spans="1:22" x14ac:dyDescent="0.25">
      <c r="A1750" t="str">
        <f t="shared" si="31"/>
        <v>HollandiaVegyi a. gy.</v>
      </c>
      <c r="B1750" t="s">
        <v>100</v>
      </c>
      <c r="C1750">
        <v>11</v>
      </c>
      <c r="D1750" s="267" t="s">
        <v>157</v>
      </c>
      <c r="E1750" s="3" t="s">
        <v>2289</v>
      </c>
      <c r="F1750" s="3" t="s">
        <v>2289</v>
      </c>
      <c r="G1750" s="3" t="s">
        <v>136</v>
      </c>
      <c r="H1750">
        <v>25980.868355358682</v>
      </c>
      <c r="I1750">
        <v>60987.449363374777</v>
      </c>
      <c r="J1750">
        <v>2.3473984213770831</v>
      </c>
      <c r="K1750">
        <v>6056.0452000000059</v>
      </c>
      <c r="L1750">
        <v>11682.829000000009</v>
      </c>
      <c r="M1750">
        <v>1.9291185277150833</v>
      </c>
      <c r="N1750">
        <v>0.2330963352405008</v>
      </c>
      <c r="O1750">
        <v>0.1915612002461605</v>
      </c>
      <c r="P1750">
        <v>0.82181129123507768</v>
      </c>
      <c r="Q1750">
        <v>0.3305789055344634</v>
      </c>
      <c r="R1750">
        <v>0.35199780450424362</v>
      </c>
      <c r="S1750">
        <v>0.66942109446553655</v>
      </c>
      <c r="T1750">
        <v>0.64800219549575633</v>
      </c>
      <c r="U1750">
        <v>5.8886341837202406E-2</v>
      </c>
      <c r="V1750">
        <v>1.6365504376766329E-2</v>
      </c>
    </row>
    <row r="1751" spans="1:22" x14ac:dyDescent="0.25">
      <c r="A1751" t="str">
        <f t="shared" si="31"/>
        <v>HollandiaGyógyszergy.</v>
      </c>
      <c r="B1751" t="s">
        <v>100</v>
      </c>
      <c r="C1751">
        <v>12</v>
      </c>
      <c r="D1751" s="267" t="s">
        <v>158</v>
      </c>
      <c r="E1751" s="3" t="s">
        <v>2289</v>
      </c>
      <c r="F1751" s="3" t="s">
        <v>2289</v>
      </c>
      <c r="G1751" s="3" t="s">
        <v>136</v>
      </c>
      <c r="H1751">
        <v>4535.7996408178278</v>
      </c>
      <c r="I1751">
        <v>8032.1110858546072</v>
      </c>
      <c r="J1751">
        <v>1.7708258128452905</v>
      </c>
      <c r="K1751">
        <v>2284.9864000000007</v>
      </c>
      <c r="L1751">
        <v>4063.8815</v>
      </c>
      <c r="M1751">
        <v>1.7785145242002309</v>
      </c>
      <c r="N1751">
        <v>0.50376704901982972</v>
      </c>
      <c r="O1751">
        <v>0.50595434457535371</v>
      </c>
      <c r="P1751">
        <v>1.0043418789692176</v>
      </c>
      <c r="Q1751">
        <v>0.22536413670880467</v>
      </c>
      <c r="R1751">
        <v>0.30437145475199562</v>
      </c>
      <c r="S1751">
        <v>0.77463586329119538</v>
      </c>
      <c r="T1751">
        <v>0.69562854524800433</v>
      </c>
      <c r="U1751">
        <v>0.19345472306536257</v>
      </c>
      <c r="V1751">
        <v>0.27481113308603289</v>
      </c>
    </row>
    <row r="1752" spans="1:22" x14ac:dyDescent="0.25">
      <c r="A1752" t="str">
        <f t="shared" si="31"/>
        <v>HollandiaGumigy.</v>
      </c>
      <c r="B1752" t="s">
        <v>100</v>
      </c>
      <c r="C1752">
        <v>13</v>
      </c>
      <c r="D1752" s="267" t="s">
        <v>159</v>
      </c>
      <c r="E1752" s="3" t="s">
        <v>2289</v>
      </c>
      <c r="F1752" s="3" t="s">
        <v>2289</v>
      </c>
      <c r="G1752" s="3" t="s">
        <v>136</v>
      </c>
      <c r="H1752">
        <v>5271.9088341835459</v>
      </c>
      <c r="I1752">
        <v>10596.115901633455</v>
      </c>
      <c r="J1752">
        <v>2.0099201702668408</v>
      </c>
      <c r="K1752">
        <v>1982.9691999999993</v>
      </c>
      <c r="L1752">
        <v>3549.7520000000059</v>
      </c>
      <c r="M1752">
        <v>1.7901195843082218</v>
      </c>
      <c r="N1752">
        <v>0.37613875018897197</v>
      </c>
      <c r="O1752">
        <v>0.33500501815507605</v>
      </c>
      <c r="P1752">
        <v>0.89064213135915837</v>
      </c>
      <c r="Q1752">
        <v>0.42244749774397516</v>
      </c>
      <c r="R1752">
        <v>0.50625367014667866</v>
      </c>
      <c r="S1752">
        <v>0.57755250225602495</v>
      </c>
      <c r="T1752">
        <v>0.49374632985332123</v>
      </c>
      <c r="U1752">
        <v>0.11728135102232649</v>
      </c>
      <c r="V1752">
        <v>5.2492797208579065E-2</v>
      </c>
    </row>
    <row r="1753" spans="1:22" x14ac:dyDescent="0.25">
      <c r="A1753" t="str">
        <f t="shared" si="31"/>
        <v>HollandiaNemfémgy.</v>
      </c>
      <c r="B1753" t="s">
        <v>100</v>
      </c>
      <c r="C1753">
        <v>14</v>
      </c>
      <c r="D1753" s="267" t="s">
        <v>160</v>
      </c>
      <c r="E1753" s="3" t="s">
        <v>2289</v>
      </c>
      <c r="F1753" s="3" t="s">
        <v>1</v>
      </c>
      <c r="G1753" s="3" t="s">
        <v>0</v>
      </c>
      <c r="H1753">
        <v>5071.487704426756</v>
      </c>
      <c r="I1753">
        <v>6675.7126818503748</v>
      </c>
      <c r="J1753">
        <v>1.3163223635587911</v>
      </c>
      <c r="K1753">
        <v>1743.7567999999999</v>
      </c>
      <c r="L1753">
        <v>2185.3824999999988</v>
      </c>
      <c r="M1753">
        <v>1.2532610625518414</v>
      </c>
      <c r="N1753">
        <v>0.34383535988422581</v>
      </c>
      <c r="O1753">
        <v>0.32736317516203445</v>
      </c>
      <c r="P1753">
        <v>0.95209281346823149</v>
      </c>
      <c r="Q1753">
        <v>0.59858812561230479</v>
      </c>
      <c r="R1753">
        <v>0.75098492885082446</v>
      </c>
      <c r="S1753">
        <v>0.40141187438769521</v>
      </c>
      <c r="T1753">
        <v>0.24901507114917557</v>
      </c>
      <c r="U1753">
        <v>7.3796304654026965E-2</v>
      </c>
      <c r="V1753">
        <v>5.0761955046625236E-2</v>
      </c>
    </row>
    <row r="1754" spans="1:22" x14ac:dyDescent="0.25">
      <c r="A1754" t="str">
        <f t="shared" si="31"/>
        <v>HollandiaFémalapa. Gy.</v>
      </c>
      <c r="B1754" t="s">
        <v>100</v>
      </c>
      <c r="C1754">
        <v>15</v>
      </c>
      <c r="D1754" s="267" t="s">
        <v>161</v>
      </c>
      <c r="E1754" s="3" t="s">
        <v>2289</v>
      </c>
      <c r="F1754" s="3" t="s">
        <v>1</v>
      </c>
      <c r="G1754" s="3" t="s">
        <v>0</v>
      </c>
      <c r="H1754">
        <v>5307.0055526294345</v>
      </c>
      <c r="I1754">
        <v>10382.227636717496</v>
      </c>
      <c r="J1754">
        <v>1.9563249998058638</v>
      </c>
      <c r="K1754">
        <v>1809.3324000000011</v>
      </c>
      <c r="L1754">
        <v>2853.6179999999999</v>
      </c>
      <c r="M1754">
        <v>1.5771662520385963</v>
      </c>
      <c r="N1754">
        <v>0.34093282587645696</v>
      </c>
      <c r="O1754">
        <v>0.27485604244584028</v>
      </c>
      <c r="P1754">
        <v>0.80618826227498319</v>
      </c>
      <c r="Q1754">
        <v>0.54931574880995682</v>
      </c>
      <c r="R1754">
        <v>0.60096815060639253</v>
      </c>
      <c r="S1754">
        <v>0.45068425119004318</v>
      </c>
      <c r="T1754">
        <v>0.39903184939360736</v>
      </c>
      <c r="U1754">
        <v>1.1454269376193038E-2</v>
      </c>
      <c r="V1754">
        <v>1.3158150520986636E-2</v>
      </c>
    </row>
    <row r="1755" spans="1:22" x14ac:dyDescent="0.25">
      <c r="A1755" t="str">
        <f t="shared" si="31"/>
        <v>HollandiaFémfeldolg.</v>
      </c>
      <c r="B1755" t="s">
        <v>100</v>
      </c>
      <c r="C1755">
        <v>16</v>
      </c>
      <c r="D1755" s="267" t="s">
        <v>162</v>
      </c>
      <c r="E1755" s="3" t="s">
        <v>1</v>
      </c>
      <c r="F1755" s="3" t="s">
        <v>1</v>
      </c>
      <c r="G1755" s="3" t="s">
        <v>136</v>
      </c>
      <c r="H1755">
        <v>12180.436701942373</v>
      </c>
      <c r="I1755">
        <v>24077.735009935059</v>
      </c>
      <c r="J1755">
        <v>1.9767546598797614</v>
      </c>
      <c r="K1755">
        <v>4771.3175999999994</v>
      </c>
      <c r="L1755">
        <v>8970.0320000000029</v>
      </c>
      <c r="M1755">
        <v>1.8799905501993839</v>
      </c>
      <c r="N1755">
        <v>0.39171974837643819</v>
      </c>
      <c r="O1755">
        <v>0.37254467649464329</v>
      </c>
      <c r="P1755">
        <v>0.95104900388282732</v>
      </c>
      <c r="Q1755">
        <v>0.6393314884051251</v>
      </c>
      <c r="R1755">
        <v>0.67276750708680466</v>
      </c>
      <c r="S1755">
        <v>0.36066851159487495</v>
      </c>
      <c r="T1755">
        <v>0.32723249291319528</v>
      </c>
      <c r="U1755">
        <v>5.6477476639062982E-2</v>
      </c>
      <c r="V1755">
        <v>3.7986926428425043E-2</v>
      </c>
    </row>
    <row r="1756" spans="1:22" x14ac:dyDescent="0.25">
      <c r="A1756" t="str">
        <f t="shared" si="31"/>
        <v>HollandiaSzámítógép gy.</v>
      </c>
      <c r="B1756" t="s">
        <v>100</v>
      </c>
      <c r="C1756">
        <v>17</v>
      </c>
      <c r="D1756" s="267" t="s">
        <v>163</v>
      </c>
      <c r="E1756" s="3" t="s">
        <v>2289</v>
      </c>
      <c r="F1756" s="3" t="s">
        <v>2289</v>
      </c>
      <c r="G1756" s="3" t="s">
        <v>136</v>
      </c>
      <c r="H1756">
        <v>17098.607080050722</v>
      </c>
      <c r="I1756">
        <v>36760.92405351271</v>
      </c>
      <c r="J1756">
        <v>2.1499367686156377</v>
      </c>
      <c r="K1756">
        <v>4806.4144000000033</v>
      </c>
      <c r="L1756">
        <v>4421.247999999995</v>
      </c>
      <c r="M1756">
        <v>0.91986408829001343</v>
      </c>
      <c r="N1756">
        <v>0.28109976312677193</v>
      </c>
      <c r="O1756">
        <v>0.12027031729572424</v>
      </c>
      <c r="P1756">
        <v>0.42785634522745603</v>
      </c>
      <c r="Q1756">
        <v>0.43062910226844248</v>
      </c>
      <c r="R1756">
        <v>0.39048203780017132</v>
      </c>
      <c r="S1756">
        <v>0.56937089773155758</v>
      </c>
      <c r="T1756">
        <v>0.60951796219982857</v>
      </c>
      <c r="U1756">
        <v>0.13717236022858051</v>
      </c>
      <c r="V1756">
        <v>0.10605017706583421</v>
      </c>
    </row>
    <row r="1757" spans="1:22" x14ac:dyDescent="0.25">
      <c r="A1757" t="str">
        <f t="shared" si="31"/>
        <v>HollandiaVillamos b. gy.</v>
      </c>
      <c r="B1757" t="s">
        <v>100</v>
      </c>
      <c r="C1757">
        <v>18</v>
      </c>
      <c r="D1757" s="267" t="s">
        <v>164</v>
      </c>
      <c r="E1757" s="3" t="s">
        <v>2289</v>
      </c>
      <c r="F1757" s="3" t="s">
        <v>2289</v>
      </c>
      <c r="G1757" s="3" t="s">
        <v>136</v>
      </c>
      <c r="H1757">
        <v>6487.3665717372933</v>
      </c>
      <c r="I1757">
        <v>7524.6241321173611</v>
      </c>
      <c r="J1757">
        <v>1.1598888468703095</v>
      </c>
      <c r="K1757">
        <v>2922.2703999999999</v>
      </c>
      <c r="L1757">
        <v>3278.7379999999985</v>
      </c>
      <c r="M1757">
        <v>1.1219830991683721</v>
      </c>
      <c r="N1757">
        <v>0.45045556894088479</v>
      </c>
      <c r="O1757">
        <v>0.43573445562620966</v>
      </c>
      <c r="P1757">
        <v>0.96731949979153875</v>
      </c>
      <c r="Q1757">
        <v>0.42072331793708939</v>
      </c>
      <c r="R1757">
        <v>0.53245865673476711</v>
      </c>
      <c r="S1757">
        <v>0.57927668206291072</v>
      </c>
      <c r="T1757">
        <v>0.46754134326523283</v>
      </c>
      <c r="U1757">
        <v>0.17584868672273582</v>
      </c>
      <c r="V1757">
        <v>0.125972242095546</v>
      </c>
    </row>
    <row r="1758" spans="1:22" x14ac:dyDescent="0.25">
      <c r="A1758" t="str">
        <f t="shared" si="31"/>
        <v>HollandiaEgyéb gépgy.</v>
      </c>
      <c r="B1758" t="s">
        <v>100</v>
      </c>
      <c r="C1758">
        <v>19</v>
      </c>
      <c r="D1758" s="267" t="s">
        <v>165</v>
      </c>
      <c r="E1758" s="3" t="s">
        <v>2289</v>
      </c>
      <c r="F1758" s="3" t="s">
        <v>2289</v>
      </c>
      <c r="G1758" s="3" t="s">
        <v>136</v>
      </c>
      <c r="H1758">
        <v>13292.451435362447</v>
      </c>
      <c r="I1758">
        <v>33091.607240049372</v>
      </c>
      <c r="J1758">
        <v>2.4895037157716771</v>
      </c>
      <c r="K1758">
        <v>4412.9607999999998</v>
      </c>
      <c r="L1758">
        <v>11515.438000000004</v>
      </c>
      <c r="M1758">
        <v>2.6094584841995432</v>
      </c>
      <c r="N1758">
        <v>0.33198998856298406</v>
      </c>
      <c r="O1758">
        <v>0.34798666370194786</v>
      </c>
      <c r="P1758">
        <v>1.0481842094341618</v>
      </c>
      <c r="Q1758">
        <v>0.30878024814356003</v>
      </c>
      <c r="R1758">
        <v>0.30805175866625661</v>
      </c>
      <c r="S1758">
        <v>0.69121975185644002</v>
      </c>
      <c r="T1758">
        <v>0.69194824133374344</v>
      </c>
      <c r="U1758">
        <v>2.9587367787086438E-2</v>
      </c>
      <c r="V1758">
        <v>1.3988412117440724E-2</v>
      </c>
    </row>
    <row r="1759" spans="1:22" x14ac:dyDescent="0.25">
      <c r="A1759" t="str">
        <f t="shared" si="31"/>
        <v>HollandiaKözúti jármű gy.</v>
      </c>
      <c r="B1759" t="s">
        <v>100</v>
      </c>
      <c r="C1759">
        <v>20</v>
      </c>
      <c r="D1759" s="267" t="s">
        <v>166</v>
      </c>
      <c r="E1759" s="3" t="s">
        <v>2289</v>
      </c>
      <c r="F1759" s="3" t="s">
        <v>2289</v>
      </c>
      <c r="G1759" s="3" t="s">
        <v>136</v>
      </c>
      <c r="H1759">
        <v>6651.7671598972693</v>
      </c>
      <c r="I1759">
        <v>8985.974070679049</v>
      </c>
      <c r="J1759">
        <v>1.3509153063646668</v>
      </c>
      <c r="K1759">
        <v>2026.3783999999998</v>
      </c>
      <c r="L1759">
        <v>2513.5219999999999</v>
      </c>
      <c r="M1759">
        <v>1.2404011017882939</v>
      </c>
      <c r="N1759">
        <v>0.30463760250310618</v>
      </c>
      <c r="O1759">
        <v>0.27971614209321427</v>
      </c>
      <c r="P1759">
        <v>0.91819309170922914</v>
      </c>
      <c r="Q1759">
        <v>0.14426040889160349</v>
      </c>
      <c r="R1759">
        <v>0.20426164989952347</v>
      </c>
      <c r="S1759">
        <v>0.85573959110839648</v>
      </c>
      <c r="T1759">
        <v>0.79573835010047655</v>
      </c>
      <c r="U1759">
        <v>0.22997464321172284</v>
      </c>
      <c r="V1759">
        <v>0.26863453210358501</v>
      </c>
    </row>
    <row r="1760" spans="1:22" x14ac:dyDescent="0.25">
      <c r="A1760" t="str">
        <f t="shared" si="31"/>
        <v>HollandiaEgyéb jármű gy.</v>
      </c>
      <c r="B1760" t="s">
        <v>100</v>
      </c>
      <c r="C1760">
        <v>21</v>
      </c>
      <c r="D1760" s="267" t="s">
        <v>167</v>
      </c>
      <c r="E1760" s="3" t="s">
        <v>2289</v>
      </c>
      <c r="F1760" s="3" t="s">
        <v>2289</v>
      </c>
      <c r="G1760" s="3" t="s">
        <v>136</v>
      </c>
      <c r="H1760">
        <v>3723.0316756961911</v>
      </c>
      <c r="I1760">
        <v>9274.2587664886232</v>
      </c>
      <c r="J1760">
        <v>2.4910501909050708</v>
      </c>
      <c r="K1760">
        <v>839.55239999999867</v>
      </c>
      <c r="L1760">
        <v>2218.5949999999998</v>
      </c>
      <c r="M1760">
        <v>2.6425926481777711</v>
      </c>
      <c r="N1760">
        <v>0.22550235215041675</v>
      </c>
      <c r="O1760">
        <v>0.23922073514021583</v>
      </c>
      <c r="P1760">
        <v>1.0608347667285019</v>
      </c>
      <c r="Q1760">
        <v>0.18605192517488336</v>
      </c>
      <c r="R1760">
        <v>0.20612495174022269</v>
      </c>
      <c r="S1760">
        <v>0.81394807482511666</v>
      </c>
      <c r="T1760">
        <v>0.79387504825977728</v>
      </c>
      <c r="U1760">
        <v>0.19436552463545534</v>
      </c>
      <c r="V1760">
        <v>0.10097538224378561</v>
      </c>
    </row>
    <row r="1761" spans="1:22" x14ac:dyDescent="0.25">
      <c r="A1761" t="str">
        <f t="shared" si="31"/>
        <v>HollandiaBútorgy.</v>
      </c>
      <c r="B1761" t="s">
        <v>100</v>
      </c>
      <c r="C1761">
        <v>22</v>
      </c>
      <c r="D1761" s="267" t="s">
        <v>168</v>
      </c>
      <c r="E1761" s="3" t="s">
        <v>2289</v>
      </c>
      <c r="F1761" s="3" t="s">
        <v>2289</v>
      </c>
      <c r="G1761" s="3" t="s">
        <v>136</v>
      </c>
      <c r="H1761">
        <v>8493.425724212173</v>
      </c>
      <c r="I1761">
        <v>12470.629762849409</v>
      </c>
      <c r="J1761">
        <v>1.4682685370756157</v>
      </c>
      <c r="K1761">
        <v>4737.1443999999983</v>
      </c>
      <c r="L1761">
        <v>7401.0734999999995</v>
      </c>
      <c r="M1761">
        <v>1.562349144349495</v>
      </c>
      <c r="N1761">
        <v>0.55774248858100217</v>
      </c>
      <c r="O1761">
        <v>0.59348033264912936</v>
      </c>
      <c r="P1761">
        <v>1.0640758859147539</v>
      </c>
      <c r="Q1761">
        <v>0.16777123073301478</v>
      </c>
      <c r="R1761">
        <v>0.25290375437067636</v>
      </c>
      <c r="S1761">
        <v>0.8322287692669853</v>
      </c>
      <c r="T1761">
        <v>0.74709624562932364</v>
      </c>
      <c r="U1761">
        <v>0.42718932930730746</v>
      </c>
      <c r="V1761">
        <v>0.30788960595415749</v>
      </c>
    </row>
    <row r="1762" spans="1:22" x14ac:dyDescent="0.25">
      <c r="A1762" t="str">
        <f t="shared" si="31"/>
        <v>HollandiaGépjavítás</v>
      </c>
      <c r="B1762" t="s">
        <v>100</v>
      </c>
      <c r="C1762">
        <v>23</v>
      </c>
      <c r="D1762" s="267" t="s">
        <v>169</v>
      </c>
      <c r="E1762" s="3" t="s">
        <v>2289</v>
      </c>
      <c r="F1762" s="3" t="s">
        <v>1</v>
      </c>
      <c r="G1762" s="3" t="s">
        <v>0</v>
      </c>
      <c r="H1762">
        <v>5230.3468462406263</v>
      </c>
      <c r="I1762">
        <v>11870.147826627079</v>
      </c>
      <c r="J1762">
        <v>2.2694762270228575</v>
      </c>
      <c r="K1762">
        <v>1910.9284000000016</v>
      </c>
      <c r="L1762">
        <v>4621.8514999999998</v>
      </c>
      <c r="M1762">
        <v>2.4186419020199792</v>
      </c>
      <c r="N1762">
        <v>0.36535404939225091</v>
      </c>
      <c r="O1762">
        <v>0.38936764457408668</v>
      </c>
      <c r="P1762">
        <v>1.0657269167312673</v>
      </c>
      <c r="Q1762">
        <v>0.54728597118737787</v>
      </c>
      <c r="R1762">
        <v>0.83804586441277729</v>
      </c>
      <c r="S1762">
        <v>0.45271402881262213</v>
      </c>
      <c r="T1762">
        <v>0.16195413558722282</v>
      </c>
      <c r="U1762">
        <v>5.1967176394082881E-2</v>
      </c>
      <c r="V1762">
        <v>1.450099439668099E-2</v>
      </c>
    </row>
    <row r="1763" spans="1:22" x14ac:dyDescent="0.25">
      <c r="A1763" t="str">
        <f t="shared" si="31"/>
        <v>HollandiaVillamosene., gáz, gőzellátás</v>
      </c>
      <c r="B1763" t="s">
        <v>100</v>
      </c>
      <c r="C1763">
        <v>24</v>
      </c>
      <c r="D1763" s="267" t="s">
        <v>170</v>
      </c>
      <c r="E1763" s="3" t="s">
        <v>1</v>
      </c>
      <c r="F1763" s="3" t="s">
        <v>1</v>
      </c>
      <c r="G1763" s="3" t="s">
        <v>136</v>
      </c>
      <c r="H1763">
        <v>10271.355834904942</v>
      </c>
      <c r="I1763">
        <v>23080.03025124011</v>
      </c>
      <c r="J1763">
        <v>2.2470285931296146</v>
      </c>
      <c r="K1763">
        <v>4161.7416000000003</v>
      </c>
      <c r="L1763">
        <v>9650.2239999999947</v>
      </c>
      <c r="M1763">
        <v>2.3187946123324892</v>
      </c>
      <c r="N1763">
        <v>0.40517938107618057</v>
      </c>
      <c r="O1763">
        <v>0.41812007588168043</v>
      </c>
      <c r="P1763">
        <v>1.0319381869115072</v>
      </c>
      <c r="Q1763">
        <v>0.6048311953068255</v>
      </c>
      <c r="R1763">
        <v>0.63803247254336393</v>
      </c>
      <c r="S1763">
        <v>0.39516880469317456</v>
      </c>
      <c r="T1763">
        <v>0.36196752745663607</v>
      </c>
      <c r="U1763">
        <v>0.29744395545883046</v>
      </c>
      <c r="V1763">
        <v>0.20099142888651303</v>
      </c>
    </row>
    <row r="1764" spans="1:22" x14ac:dyDescent="0.25">
      <c r="A1764" t="str">
        <f t="shared" si="31"/>
        <v>HollandiaVízellátás</v>
      </c>
      <c r="B1764" t="s">
        <v>100</v>
      </c>
      <c r="C1764">
        <v>25</v>
      </c>
      <c r="D1764" s="267" t="s">
        <v>171</v>
      </c>
      <c r="E1764" s="3" t="s">
        <v>2289</v>
      </c>
      <c r="F1764" s="3" t="s">
        <v>2289</v>
      </c>
      <c r="G1764" s="3" t="s">
        <v>136</v>
      </c>
      <c r="H1764">
        <v>1475.9128116085503</v>
      </c>
      <c r="I1764">
        <v>2152.169995175585</v>
      </c>
      <c r="J1764">
        <v>1.4581958895187064</v>
      </c>
      <c r="K1764">
        <v>904.20440000000008</v>
      </c>
      <c r="L1764">
        <v>1384.2970000000003</v>
      </c>
      <c r="M1764">
        <v>1.5309558325529051</v>
      </c>
      <c r="N1764">
        <v>0.61264079618262579</v>
      </c>
      <c r="O1764">
        <v>0.64320987798506235</v>
      </c>
      <c r="P1764">
        <v>1.0498972350403579</v>
      </c>
      <c r="Q1764">
        <v>0.42203431801722469</v>
      </c>
      <c r="R1764">
        <v>0.43194603746804033</v>
      </c>
      <c r="S1764">
        <v>0.57796568198277543</v>
      </c>
      <c r="T1764">
        <v>0.56805396253195961</v>
      </c>
      <c r="U1764">
        <v>0.55451531587383418</v>
      </c>
      <c r="V1764">
        <v>0.50687581095528056</v>
      </c>
    </row>
    <row r="1765" spans="1:22" x14ac:dyDescent="0.25">
      <c r="A1765" t="str">
        <f t="shared" si="31"/>
        <v>HollandiaSzennyvíz k.</v>
      </c>
      <c r="B1765" t="s">
        <v>100</v>
      </c>
      <c r="C1765">
        <v>26</v>
      </c>
      <c r="D1765" s="267" t="s">
        <v>172</v>
      </c>
      <c r="E1765" s="3" t="s">
        <v>2289</v>
      </c>
      <c r="F1765" s="3" t="s">
        <v>2289</v>
      </c>
      <c r="G1765" s="3" t="s">
        <v>136</v>
      </c>
      <c r="H1765">
        <v>4169.1304393352075</v>
      </c>
      <c r="I1765">
        <v>9450.9490790779964</v>
      </c>
      <c r="J1765">
        <v>2.2668873561521394</v>
      </c>
      <c r="K1765">
        <v>1511.9332000000004</v>
      </c>
      <c r="L1765">
        <v>3103.3760000000011</v>
      </c>
      <c r="M1765">
        <v>2.0525880376196515</v>
      </c>
      <c r="N1765">
        <v>0.36264953135913086</v>
      </c>
      <c r="O1765">
        <v>0.32836659832080656</v>
      </c>
      <c r="P1765">
        <v>0.90546538717466585</v>
      </c>
      <c r="Q1765">
        <v>0.52180976275567825</v>
      </c>
      <c r="R1765">
        <v>0.34571128791626671</v>
      </c>
      <c r="S1765">
        <v>0.4781902372443218</v>
      </c>
      <c r="T1765">
        <v>0.6542887120837334</v>
      </c>
      <c r="U1765">
        <v>0.12733233311285005</v>
      </c>
      <c r="V1765">
        <v>4.335109764957059E-2</v>
      </c>
    </row>
    <row r="1766" spans="1:22" x14ac:dyDescent="0.25">
      <c r="A1766" t="str">
        <f t="shared" si="31"/>
        <v>HollandiaÉpítőipar</v>
      </c>
      <c r="B1766" t="s">
        <v>100</v>
      </c>
      <c r="C1766">
        <v>27</v>
      </c>
      <c r="D1766" s="267" t="s">
        <v>139</v>
      </c>
      <c r="E1766" s="3" t="s">
        <v>2289</v>
      </c>
      <c r="F1766" s="3" t="s">
        <v>2289</v>
      </c>
      <c r="G1766" s="3" t="s">
        <v>136</v>
      </c>
      <c r="H1766">
        <v>60864.317878077629</v>
      </c>
      <c r="I1766">
        <v>107929.99606525511</v>
      </c>
      <c r="J1766">
        <v>1.7732885182654745</v>
      </c>
      <c r="K1766">
        <v>20128.938399999999</v>
      </c>
      <c r="L1766">
        <v>35688.824000000001</v>
      </c>
      <c r="M1766">
        <v>1.7730107415898297</v>
      </c>
      <c r="N1766">
        <v>0.33071821227540821</v>
      </c>
      <c r="O1766">
        <v>0.33066640694049804</v>
      </c>
      <c r="P1766">
        <v>0.99984335505881661</v>
      </c>
      <c r="Q1766">
        <v>0.40958264072631151</v>
      </c>
      <c r="R1766">
        <v>0.41323014732519336</v>
      </c>
      <c r="S1766">
        <v>0.59041735927368844</v>
      </c>
      <c r="T1766">
        <v>0.58676985267480664</v>
      </c>
      <c r="U1766">
        <v>1.2982785855779356E-2</v>
      </c>
      <c r="V1766">
        <v>1.1851511377985405E-2</v>
      </c>
    </row>
    <row r="1767" spans="1:22" x14ac:dyDescent="0.25">
      <c r="A1767" t="str">
        <f t="shared" si="31"/>
        <v>HollandiaGépj. Ker. jav.</v>
      </c>
      <c r="B1767" t="s">
        <v>100</v>
      </c>
      <c r="C1767">
        <v>28</v>
      </c>
      <c r="D1767" s="267" t="s">
        <v>173</v>
      </c>
      <c r="E1767" s="3" t="s">
        <v>2289</v>
      </c>
      <c r="F1767" s="3" t="s">
        <v>2289</v>
      </c>
      <c r="G1767" s="3" t="s">
        <v>136</v>
      </c>
      <c r="H1767">
        <v>12984.892553360121</v>
      </c>
      <c r="I1767">
        <v>20939.817105932623</v>
      </c>
      <c r="J1767">
        <v>1.612629216597868</v>
      </c>
      <c r="K1767">
        <v>5833.4576000000015</v>
      </c>
      <c r="L1767">
        <v>9970.3924999999999</v>
      </c>
      <c r="M1767">
        <v>1.709173732573285</v>
      </c>
      <c r="N1767">
        <v>0.44924958570338486</v>
      </c>
      <c r="O1767">
        <v>0.47614515683497588</v>
      </c>
      <c r="P1767">
        <v>1.0598677705834296</v>
      </c>
      <c r="Q1767">
        <v>0.53415169901306891</v>
      </c>
      <c r="R1767">
        <v>0.492293340820254</v>
      </c>
      <c r="S1767">
        <v>0.46584830098693103</v>
      </c>
      <c r="T1767">
        <v>0.50770665917974589</v>
      </c>
      <c r="U1767">
        <v>0.37574359660886575</v>
      </c>
      <c r="V1767">
        <v>0.34530109677211651</v>
      </c>
    </row>
    <row r="1768" spans="1:22" x14ac:dyDescent="0.25">
      <c r="A1768" t="str">
        <f t="shared" si="31"/>
        <v>HollandiaNagyker.</v>
      </c>
      <c r="B1768" t="s">
        <v>100</v>
      </c>
      <c r="C1768">
        <v>29</v>
      </c>
      <c r="D1768" s="267" t="s">
        <v>174</v>
      </c>
      <c r="E1768" s="3" t="s">
        <v>2289</v>
      </c>
      <c r="F1768" s="3" t="s">
        <v>2289</v>
      </c>
      <c r="G1768" s="3" t="s">
        <v>136</v>
      </c>
      <c r="H1768">
        <v>51930.334513344525</v>
      </c>
      <c r="I1768">
        <v>115385.54012643574</v>
      </c>
      <c r="J1768">
        <v>2.2219294600689534</v>
      </c>
      <c r="K1768">
        <v>29126.649599999993</v>
      </c>
      <c r="L1768">
        <v>66119.445000000022</v>
      </c>
      <c r="M1768">
        <v>2.2700669630055916</v>
      </c>
      <c r="N1768">
        <v>0.56087929864028363</v>
      </c>
      <c r="O1768">
        <v>0.57303059748689888</v>
      </c>
      <c r="P1768">
        <v>1.0216647304974049</v>
      </c>
      <c r="Q1768">
        <v>0.44799032340883116</v>
      </c>
      <c r="R1768">
        <v>0.40923890079199882</v>
      </c>
      <c r="S1768">
        <v>0.55200967659116884</v>
      </c>
      <c r="T1768">
        <v>0.59076109920800135</v>
      </c>
      <c r="U1768">
        <v>0.24542215702972431</v>
      </c>
      <c r="V1768">
        <v>0.15330675327193211</v>
      </c>
    </row>
    <row r="1769" spans="1:22" x14ac:dyDescent="0.25">
      <c r="A1769" t="str">
        <f t="shared" si="31"/>
        <v>HollandiaKisker.</v>
      </c>
      <c r="B1769" t="s">
        <v>100</v>
      </c>
      <c r="C1769">
        <v>30</v>
      </c>
      <c r="D1769" s="267" t="s">
        <v>175</v>
      </c>
      <c r="E1769" s="3" t="s">
        <v>2289</v>
      </c>
      <c r="F1769" s="3" t="s">
        <v>135</v>
      </c>
      <c r="G1769" s="3" t="s">
        <v>0</v>
      </c>
      <c r="H1769">
        <v>26067.686832227224</v>
      </c>
      <c r="I1769">
        <v>47756.918452361228</v>
      </c>
      <c r="J1769">
        <v>1.8320351460306721</v>
      </c>
      <c r="K1769">
        <v>16453.933999999997</v>
      </c>
      <c r="L1769">
        <v>30649.823500000002</v>
      </c>
      <c r="M1769">
        <v>1.8627656765853082</v>
      </c>
      <c r="N1769">
        <v>0.63120038635948938</v>
      </c>
      <c r="O1769">
        <v>0.64178813234304477</v>
      </c>
      <c r="P1769">
        <v>1.0167739852705433</v>
      </c>
      <c r="Q1769">
        <v>0.51323405298926805</v>
      </c>
      <c r="R1769">
        <v>0.10502547677894784</v>
      </c>
      <c r="S1769">
        <v>0.486765947010732</v>
      </c>
      <c r="T1769">
        <v>0.89497452322105231</v>
      </c>
      <c r="U1769">
        <v>0.3293998606636403</v>
      </c>
      <c r="V1769">
        <v>0.83759902399620034</v>
      </c>
    </row>
    <row r="1770" spans="1:22" x14ac:dyDescent="0.25">
      <c r="A1770" t="str">
        <f t="shared" si="31"/>
        <v>HollandiaSzf. Szállítás</v>
      </c>
      <c r="B1770" t="s">
        <v>100</v>
      </c>
      <c r="C1770">
        <v>31</v>
      </c>
      <c r="D1770" s="267" t="s">
        <v>176</v>
      </c>
      <c r="E1770" s="3" t="s">
        <v>2289</v>
      </c>
      <c r="F1770" s="3" t="s">
        <v>2289</v>
      </c>
      <c r="G1770" s="3" t="s">
        <v>136</v>
      </c>
      <c r="H1770">
        <v>17133.70376329363</v>
      </c>
      <c r="I1770">
        <v>37904.761802443143</v>
      </c>
      <c r="J1770">
        <v>2.212292352319547</v>
      </c>
      <c r="K1770">
        <v>8485.1132000000034</v>
      </c>
      <c r="L1770">
        <v>16509.269499999999</v>
      </c>
      <c r="M1770">
        <v>1.9456746316595979</v>
      </c>
      <c r="N1770">
        <v>0.49522936296926506</v>
      </c>
      <c r="O1770">
        <v>0.43554605582393863</v>
      </c>
      <c r="P1770">
        <v>0.87948350479971338</v>
      </c>
      <c r="Q1770">
        <v>0.45010501238553158</v>
      </c>
      <c r="R1770">
        <v>0.46475561537447591</v>
      </c>
      <c r="S1770">
        <v>0.54989498761446842</v>
      </c>
      <c r="T1770">
        <v>0.53524438462552415</v>
      </c>
      <c r="U1770">
        <v>0.3013068946394678</v>
      </c>
      <c r="V1770">
        <v>0.13915012411340541</v>
      </c>
    </row>
    <row r="1771" spans="1:22" x14ac:dyDescent="0.25">
      <c r="A1771" t="str">
        <f t="shared" si="31"/>
        <v>HollandiaVízi szállítás</v>
      </c>
      <c r="B1771" t="s">
        <v>100</v>
      </c>
      <c r="C1771">
        <v>32</v>
      </c>
      <c r="D1771" s="267" t="s">
        <v>140</v>
      </c>
      <c r="E1771" s="3" t="s">
        <v>2289</v>
      </c>
      <c r="F1771" s="3" t="s">
        <v>2289</v>
      </c>
      <c r="G1771" s="3" t="s">
        <v>136</v>
      </c>
      <c r="H1771">
        <v>4915.3992952687577</v>
      </c>
      <c r="I1771">
        <v>10618.700632031614</v>
      </c>
      <c r="J1771">
        <v>2.1602925813682079</v>
      </c>
      <c r="K1771">
        <v>1654.1675999999991</v>
      </c>
      <c r="L1771">
        <v>3021.0090000000009</v>
      </c>
      <c r="M1771">
        <v>1.8263016395678422</v>
      </c>
      <c r="N1771">
        <v>0.33652761467256442</v>
      </c>
      <c r="O1771">
        <v>0.28449893303207369</v>
      </c>
      <c r="P1771">
        <v>0.84539550583058765</v>
      </c>
      <c r="Q1771">
        <v>0.27848753663166897</v>
      </c>
      <c r="R1771">
        <v>0.18383102267551354</v>
      </c>
      <c r="S1771">
        <v>0.72151246336833108</v>
      </c>
      <c r="T1771">
        <v>0.81616897732448646</v>
      </c>
      <c r="U1771">
        <v>5.8221592644409369E-2</v>
      </c>
      <c r="V1771">
        <v>2.3493561136532046E-2</v>
      </c>
    </row>
    <row r="1772" spans="1:22" x14ac:dyDescent="0.25">
      <c r="A1772" t="str">
        <f t="shared" si="31"/>
        <v>HollandiaLégi szállítás</v>
      </c>
      <c r="B1772" t="s">
        <v>100</v>
      </c>
      <c r="C1772">
        <v>33</v>
      </c>
      <c r="D1772" s="267" t="s">
        <v>141</v>
      </c>
      <c r="E1772" s="3" t="s">
        <v>2289</v>
      </c>
      <c r="F1772" s="3" t="s">
        <v>2289</v>
      </c>
      <c r="G1772" s="3" t="s">
        <v>136</v>
      </c>
      <c r="H1772">
        <v>6999.964546994077</v>
      </c>
      <c r="I1772">
        <v>13524.130247803874</v>
      </c>
      <c r="J1772">
        <v>1.9320283920025572</v>
      </c>
      <c r="K1772">
        <v>2287.7572000000014</v>
      </c>
      <c r="L1772">
        <v>3258.8105</v>
      </c>
      <c r="M1772">
        <v>1.424456450186234</v>
      </c>
      <c r="N1772">
        <v>0.32682411241388493</v>
      </c>
      <c r="O1772">
        <v>0.2409626674905164</v>
      </c>
      <c r="P1772">
        <v>0.73728546437652387</v>
      </c>
      <c r="Q1772">
        <v>0.23685915311945474</v>
      </c>
      <c r="R1772">
        <v>0.22792512758431396</v>
      </c>
      <c r="S1772">
        <v>0.76314084688054518</v>
      </c>
      <c r="T1772">
        <v>0.77207487241568606</v>
      </c>
      <c r="U1772">
        <v>0.12366394603366378</v>
      </c>
      <c r="V1772">
        <v>0.10869617343631438</v>
      </c>
    </row>
    <row r="1773" spans="1:22" x14ac:dyDescent="0.25">
      <c r="A1773" t="str">
        <f t="shared" si="31"/>
        <v>HollandiaRaktározás</v>
      </c>
      <c r="B1773" t="s">
        <v>100</v>
      </c>
      <c r="C1773">
        <v>34</v>
      </c>
      <c r="D1773" s="267" t="s">
        <v>177</v>
      </c>
      <c r="E1773" s="3" t="s">
        <v>2289</v>
      </c>
      <c r="F1773" s="3" t="s">
        <v>2289</v>
      </c>
      <c r="G1773" s="3" t="s">
        <v>136</v>
      </c>
      <c r="H1773">
        <v>9140.8693990989341</v>
      </c>
      <c r="I1773">
        <v>26449.106348007866</v>
      </c>
      <c r="J1773">
        <v>2.8935000811427303</v>
      </c>
      <c r="K1773">
        <v>4406.4956000000011</v>
      </c>
      <c r="L1773">
        <v>13456.376500000002</v>
      </c>
      <c r="M1773">
        <v>3.0537592049337343</v>
      </c>
      <c r="N1773">
        <v>0.48206526180478781</v>
      </c>
      <c r="O1773">
        <v>0.50876488312859502</v>
      </c>
      <c r="P1773">
        <v>1.0553859060987871</v>
      </c>
      <c r="Q1773">
        <v>0.40273550162878807</v>
      </c>
      <c r="R1773">
        <v>0.5481963803911154</v>
      </c>
      <c r="S1773">
        <v>0.59726449837121198</v>
      </c>
      <c r="T1773">
        <v>0.45180361960888465</v>
      </c>
      <c r="U1773">
        <v>0.15551620016028928</v>
      </c>
      <c r="V1773">
        <v>0.11543785128993554</v>
      </c>
    </row>
    <row r="1774" spans="1:22" x14ac:dyDescent="0.25">
      <c r="A1774" t="str">
        <f t="shared" si="31"/>
        <v>HollandiaPostai tev.</v>
      </c>
      <c r="B1774" t="s">
        <v>100</v>
      </c>
      <c r="C1774">
        <v>35</v>
      </c>
      <c r="D1774" s="267" t="s">
        <v>178</v>
      </c>
      <c r="E1774" s="3" t="s">
        <v>1</v>
      </c>
      <c r="F1774" s="3" t="s">
        <v>1</v>
      </c>
      <c r="G1774" s="3" t="s">
        <v>136</v>
      </c>
      <c r="H1774">
        <v>4097.0896433336184</v>
      </c>
      <c r="I1774">
        <v>7003.8520217116757</v>
      </c>
      <c r="J1774">
        <v>1.7094700461601213</v>
      </c>
      <c r="K1774">
        <v>2274.8267999999998</v>
      </c>
      <c r="L1774">
        <v>3292.023000000001</v>
      </c>
      <c r="M1774">
        <v>1.4471532514035799</v>
      </c>
      <c r="N1774">
        <v>0.55522993100758111</v>
      </c>
      <c r="O1774">
        <v>0.47003034755658096</v>
      </c>
      <c r="P1774">
        <v>0.84655080950627493</v>
      </c>
      <c r="Q1774">
        <v>0.71709520387991466</v>
      </c>
      <c r="R1774">
        <v>0.65858013824598827</v>
      </c>
      <c r="S1774">
        <v>0.2829047961200854</v>
      </c>
      <c r="T1774">
        <v>0.34141986175401173</v>
      </c>
      <c r="U1774">
        <v>6.4249144303739764E-2</v>
      </c>
      <c r="V1774">
        <v>4.8429959061667173E-2</v>
      </c>
    </row>
    <row r="1775" spans="1:22" x14ac:dyDescent="0.25">
      <c r="A1775" t="str">
        <f t="shared" si="31"/>
        <v>HollandiaVendéglátás</v>
      </c>
      <c r="B1775" t="s">
        <v>100</v>
      </c>
      <c r="C1775">
        <v>36</v>
      </c>
      <c r="D1775" s="267" t="s">
        <v>179</v>
      </c>
      <c r="E1775" s="3" t="s">
        <v>135</v>
      </c>
      <c r="F1775" s="3" t="s">
        <v>135</v>
      </c>
      <c r="G1775" s="3" t="s">
        <v>136</v>
      </c>
      <c r="H1775">
        <v>15537.723110073744</v>
      </c>
      <c r="I1775">
        <v>28558.76505181583</v>
      </c>
      <c r="J1775">
        <v>1.8380276730057064</v>
      </c>
      <c r="K1775">
        <v>7117.2616000000007</v>
      </c>
      <c r="L1775">
        <v>13943.936000000002</v>
      </c>
      <c r="M1775">
        <v>1.9591714880903071</v>
      </c>
      <c r="N1775">
        <v>0.45806335648918778</v>
      </c>
      <c r="O1775">
        <v>0.4882541655670582</v>
      </c>
      <c r="P1775">
        <v>1.0659096796331122</v>
      </c>
      <c r="Q1775">
        <v>0.29413374954351107</v>
      </c>
      <c r="R1775">
        <v>0.28739735630808166</v>
      </c>
      <c r="S1775">
        <v>0.70586625045648888</v>
      </c>
      <c r="T1775">
        <v>0.71260264369191828</v>
      </c>
      <c r="U1775">
        <v>0.69838238465600377</v>
      </c>
      <c r="V1775">
        <v>0.70405001816278545</v>
      </c>
    </row>
    <row r="1776" spans="1:22" x14ac:dyDescent="0.25">
      <c r="A1776" t="str">
        <f t="shared" si="31"/>
        <v>HollandiaKiadói tev.</v>
      </c>
      <c r="B1776" t="s">
        <v>100</v>
      </c>
      <c r="C1776">
        <v>37</v>
      </c>
      <c r="D1776" s="267" t="s">
        <v>180</v>
      </c>
      <c r="E1776" s="3" t="s">
        <v>2289</v>
      </c>
      <c r="F1776" s="3" t="s">
        <v>1</v>
      </c>
      <c r="G1776" s="3" t="s">
        <v>0</v>
      </c>
      <c r="H1776">
        <v>5561.9192367849128</v>
      </c>
      <c r="I1776">
        <v>7284.1655650539979</v>
      </c>
      <c r="J1776">
        <v>1.3096496469921119</v>
      </c>
      <c r="K1776">
        <v>2622.1003999999998</v>
      </c>
      <c r="L1776">
        <v>3601.5634999999988</v>
      </c>
      <c r="M1776">
        <v>1.3735414174072049</v>
      </c>
      <c r="N1776">
        <v>0.47143805732708088</v>
      </c>
      <c r="O1776">
        <v>0.49443734739893991</v>
      </c>
      <c r="P1776">
        <v>1.0487853912394312</v>
      </c>
      <c r="Q1776">
        <v>0.505834030287726</v>
      </c>
      <c r="R1776">
        <v>0.60762271768644649</v>
      </c>
      <c r="S1776">
        <v>0.49416596971227417</v>
      </c>
      <c r="T1776">
        <v>0.39237728231355368</v>
      </c>
      <c r="U1776">
        <v>0.33382336719686473</v>
      </c>
      <c r="V1776">
        <v>0.20726434814275571</v>
      </c>
    </row>
    <row r="1777" spans="1:22" x14ac:dyDescent="0.25">
      <c r="A1777" t="str">
        <f t="shared" si="31"/>
        <v>HollandiaMűsorszolgáltatás</v>
      </c>
      <c r="B1777" t="s">
        <v>100</v>
      </c>
      <c r="C1777">
        <v>38</v>
      </c>
      <c r="D1777" s="267" t="s">
        <v>181</v>
      </c>
      <c r="E1777" s="3" t="s">
        <v>2289</v>
      </c>
      <c r="F1777" s="3" t="s">
        <v>2289</v>
      </c>
      <c r="G1777" s="3" t="s">
        <v>136</v>
      </c>
      <c r="H1777">
        <v>3291.7104748410602</v>
      </c>
      <c r="I1777">
        <v>5833.4434999850473</v>
      </c>
      <c r="J1777">
        <v>1.7721617817152386</v>
      </c>
      <c r="K1777">
        <v>1334.6020000000003</v>
      </c>
      <c r="L1777">
        <v>2682.2415000000001</v>
      </c>
      <c r="M1777">
        <v>2.0097688299582943</v>
      </c>
      <c r="N1777">
        <v>0.40544331289173946</v>
      </c>
      <c r="O1777">
        <v>0.45980414484290033</v>
      </c>
      <c r="P1777">
        <v>1.1340775152103104</v>
      </c>
      <c r="Q1777">
        <v>0.41865407532236942</v>
      </c>
      <c r="R1777">
        <v>0.58884261148671913</v>
      </c>
      <c r="S1777">
        <v>0.58134592467763069</v>
      </c>
      <c r="T1777">
        <v>0.41115738851328082</v>
      </c>
      <c r="U1777">
        <v>0.3292640412706031</v>
      </c>
      <c r="V1777">
        <v>0.31340274702109611</v>
      </c>
    </row>
    <row r="1778" spans="1:22" x14ac:dyDescent="0.25">
      <c r="A1778" t="str">
        <f t="shared" si="31"/>
        <v>HollandiaTávközlés</v>
      </c>
      <c r="B1778" t="s">
        <v>100</v>
      </c>
      <c r="C1778">
        <v>39</v>
      </c>
      <c r="D1778" s="267" t="s">
        <v>142</v>
      </c>
      <c r="E1778" s="3" t="s">
        <v>2289</v>
      </c>
      <c r="F1778" s="3" t="s">
        <v>2289</v>
      </c>
      <c r="G1778" s="3" t="s">
        <v>136</v>
      </c>
      <c r="H1778">
        <v>13938.047820868993</v>
      </c>
      <c r="I1778">
        <v>21182.932455672439</v>
      </c>
      <c r="J1778">
        <v>1.5197919197806102</v>
      </c>
      <c r="K1778">
        <v>5911.9636000000028</v>
      </c>
      <c r="L1778">
        <v>10690.439499999999</v>
      </c>
      <c r="M1778">
        <v>1.8082722126367614</v>
      </c>
      <c r="N1778">
        <v>0.42416008869966776</v>
      </c>
      <c r="O1778">
        <v>0.50467231212538166</v>
      </c>
      <c r="P1778">
        <v>1.1898156511437399</v>
      </c>
      <c r="Q1778">
        <v>0.44116549956836704</v>
      </c>
      <c r="R1778">
        <v>0.49228417716147532</v>
      </c>
      <c r="S1778">
        <v>0.55883450043163285</v>
      </c>
      <c r="T1778">
        <v>0.50771582283852468</v>
      </c>
      <c r="U1778">
        <v>0.46672674964186373</v>
      </c>
      <c r="V1778">
        <v>0.39700227372572111</v>
      </c>
    </row>
    <row r="1779" spans="1:22" x14ac:dyDescent="0.25">
      <c r="A1779" t="str">
        <f t="shared" si="31"/>
        <v>HollandiaInfotech.</v>
      </c>
      <c r="B1779" t="s">
        <v>100</v>
      </c>
      <c r="C1779">
        <v>40</v>
      </c>
      <c r="D1779" s="267" t="s">
        <v>182</v>
      </c>
      <c r="E1779" s="3" t="s">
        <v>2289</v>
      </c>
      <c r="F1779" s="3" t="s">
        <v>2289</v>
      </c>
      <c r="G1779" s="3" t="s">
        <v>136</v>
      </c>
      <c r="H1779">
        <v>13002.440890594553</v>
      </c>
      <c r="I1779">
        <v>35275.660485199565</v>
      </c>
      <c r="J1779">
        <v>2.7130029493705732</v>
      </c>
      <c r="K1779">
        <v>7065.5399999999981</v>
      </c>
      <c r="L1779">
        <v>20225.083999999999</v>
      </c>
      <c r="M1779">
        <v>2.8624965678490257</v>
      </c>
      <c r="N1779">
        <v>0.5434010474995451</v>
      </c>
      <c r="O1779">
        <v>0.57334387852172852</v>
      </c>
      <c r="P1779">
        <v>1.0551026376558623</v>
      </c>
      <c r="Q1779">
        <v>0.39872189727305923</v>
      </c>
      <c r="R1779">
        <v>0.4543640304240224</v>
      </c>
      <c r="S1779">
        <v>0.60127810272694071</v>
      </c>
      <c r="T1779">
        <v>0.5456359695759776</v>
      </c>
      <c r="U1779">
        <v>8.3242545546438382E-2</v>
      </c>
      <c r="V1779">
        <v>4.1066739596717632E-2</v>
      </c>
    </row>
    <row r="1780" spans="1:22" x14ac:dyDescent="0.25">
      <c r="A1780" t="str">
        <f t="shared" si="31"/>
        <v>HollandiaPénzügyi tev.</v>
      </c>
      <c r="B1780" t="s">
        <v>100</v>
      </c>
      <c r="C1780">
        <v>41</v>
      </c>
      <c r="D1780" s="267" t="s">
        <v>183</v>
      </c>
      <c r="E1780" s="3" t="s">
        <v>2289</v>
      </c>
      <c r="F1780" s="3" t="s">
        <v>1</v>
      </c>
      <c r="G1780" s="3" t="s">
        <v>0</v>
      </c>
      <c r="H1780">
        <v>26616.304923014108</v>
      </c>
      <c r="I1780">
        <v>68725.961832624438</v>
      </c>
      <c r="J1780">
        <v>2.582100033472329</v>
      </c>
      <c r="K1780">
        <v>14204.044400000004</v>
      </c>
      <c r="L1780">
        <v>46223.828999999998</v>
      </c>
      <c r="M1780">
        <v>3.2542723535840246</v>
      </c>
      <c r="N1780">
        <v>0.53365951589013794</v>
      </c>
      <c r="O1780">
        <v>0.67258176920933821</v>
      </c>
      <c r="P1780">
        <v>1.2603200152581924</v>
      </c>
      <c r="Q1780">
        <v>0.55255659976002414</v>
      </c>
      <c r="R1780">
        <v>0.81376123320122296</v>
      </c>
      <c r="S1780">
        <v>0.44744340023997581</v>
      </c>
      <c r="T1780">
        <v>0.1862387667987771</v>
      </c>
      <c r="U1780">
        <v>0.26374503557919443</v>
      </c>
      <c r="V1780">
        <v>4.1068705325554691E-2</v>
      </c>
    </row>
    <row r="1781" spans="1:22" x14ac:dyDescent="0.25">
      <c r="A1781" t="str">
        <f t="shared" si="31"/>
        <v>HollandiaBiztosítás</v>
      </c>
      <c r="B1781" t="s">
        <v>100</v>
      </c>
      <c r="C1781">
        <v>42</v>
      </c>
      <c r="D1781" s="267" t="s">
        <v>184</v>
      </c>
      <c r="E1781" s="3" t="s">
        <v>135</v>
      </c>
      <c r="F1781" s="3" t="s">
        <v>2289</v>
      </c>
      <c r="G1781" s="3" t="s">
        <v>0</v>
      </c>
      <c r="H1781">
        <v>14918.910990533259</v>
      </c>
      <c r="I1781">
        <v>23842.58948783821</v>
      </c>
      <c r="J1781">
        <v>1.5981454345405934</v>
      </c>
      <c r="K1781">
        <v>6886.3616000000011</v>
      </c>
      <c r="L1781">
        <v>10535.004999999996</v>
      </c>
      <c r="M1781">
        <v>1.5298361619581513</v>
      </c>
      <c r="N1781">
        <v>0.46158607718550748</v>
      </c>
      <c r="O1781">
        <v>0.44185657792639355</v>
      </c>
      <c r="P1781">
        <v>0.95725716126575278</v>
      </c>
      <c r="Q1781">
        <v>0.27476017826543697</v>
      </c>
      <c r="R1781">
        <v>0.28897622679760038</v>
      </c>
      <c r="S1781">
        <v>0.72523982173456292</v>
      </c>
      <c r="T1781">
        <v>0.71102377320239962</v>
      </c>
      <c r="U1781">
        <v>0.6583637419132583</v>
      </c>
      <c r="V1781">
        <v>0.59334990387122621</v>
      </c>
    </row>
    <row r="1782" spans="1:22" x14ac:dyDescent="0.25">
      <c r="A1782" t="str">
        <f t="shared" si="31"/>
        <v>HollandiaEgyéb pénzügy</v>
      </c>
      <c r="B1782" t="s">
        <v>100</v>
      </c>
      <c r="C1782">
        <v>43</v>
      </c>
      <c r="D1782" s="267" t="s">
        <v>185</v>
      </c>
      <c r="E1782" s="3" t="s">
        <v>1</v>
      </c>
      <c r="F1782" s="3" t="s">
        <v>1</v>
      </c>
      <c r="G1782" s="3" t="s">
        <v>136</v>
      </c>
      <c r="H1782">
        <v>4706.665644003021</v>
      </c>
      <c r="I1782">
        <v>8190.2025221648582</v>
      </c>
      <c r="J1782">
        <v>1.7401283927190305</v>
      </c>
      <c r="K1782">
        <v>3140.24</v>
      </c>
      <c r="L1782">
        <v>5274.1449999999995</v>
      </c>
      <c r="M1782">
        <v>1.6795356405879804</v>
      </c>
      <c r="N1782">
        <v>0.66718994666662246</v>
      </c>
      <c r="O1782">
        <v>0.64395782469685769</v>
      </c>
      <c r="P1782">
        <v>0.96517914862800946</v>
      </c>
      <c r="Q1782">
        <v>0.88119451160852436</v>
      </c>
      <c r="R1782">
        <v>0.91355147480357723</v>
      </c>
      <c r="S1782">
        <v>0.11880548839147559</v>
      </c>
      <c r="T1782">
        <v>8.644852519642271E-2</v>
      </c>
      <c r="U1782">
        <v>7.533613532141803E-2</v>
      </c>
      <c r="V1782">
        <v>1.7877335009119151E-2</v>
      </c>
    </row>
    <row r="1783" spans="1:22" x14ac:dyDescent="0.25">
      <c r="A1783" t="str">
        <f t="shared" si="31"/>
        <v>HollandiaIngatlanügyletek</v>
      </c>
      <c r="B1783" t="s">
        <v>100</v>
      </c>
      <c r="C1783">
        <v>44</v>
      </c>
      <c r="D1783" s="267" t="s">
        <v>143</v>
      </c>
      <c r="E1783" s="3" t="s">
        <v>2289</v>
      </c>
      <c r="F1783" s="3" t="s">
        <v>135</v>
      </c>
      <c r="G1783" s="3" t="s">
        <v>0</v>
      </c>
      <c r="H1783">
        <v>42356.296723456573</v>
      </c>
      <c r="I1783">
        <v>98853.684515494184</v>
      </c>
      <c r="J1783">
        <v>2.3338604212948062</v>
      </c>
      <c r="K1783">
        <v>28142.091999999993</v>
      </c>
      <c r="L1783">
        <v>45281.922499999986</v>
      </c>
      <c r="M1783">
        <v>1.6090460687855046</v>
      </c>
      <c r="N1783">
        <v>0.66441342083655608</v>
      </c>
      <c r="O1783">
        <v>0.45807015410642143</v>
      </c>
      <c r="P1783">
        <v>0.68943543242951055</v>
      </c>
      <c r="Q1783">
        <v>0.33537915272619623</v>
      </c>
      <c r="R1783">
        <v>0.34146288965279326</v>
      </c>
      <c r="S1783">
        <v>0.66462084727380388</v>
      </c>
      <c r="T1783">
        <v>0.65853711034720663</v>
      </c>
      <c r="U1783">
        <v>0.58558589824025853</v>
      </c>
      <c r="V1783">
        <v>0.6280366847233313</v>
      </c>
    </row>
    <row r="1784" spans="1:22" x14ac:dyDescent="0.25">
      <c r="A1784" t="str">
        <f t="shared" si="31"/>
        <v>HollandiaJogi tev.</v>
      </c>
      <c r="B1784" t="s">
        <v>100</v>
      </c>
      <c r="C1784">
        <v>45</v>
      </c>
      <c r="D1784" s="267" t="s">
        <v>186</v>
      </c>
      <c r="E1784" s="3" t="s">
        <v>1</v>
      </c>
      <c r="F1784" s="3" t="s">
        <v>2289</v>
      </c>
      <c r="G1784" s="3" t="s">
        <v>0</v>
      </c>
      <c r="H1784">
        <v>33191.413954709118</v>
      </c>
      <c r="I1784">
        <v>78462.537931807165</v>
      </c>
      <c r="J1784">
        <v>2.3639408082726492</v>
      </c>
      <c r="K1784">
        <v>17801.466399999998</v>
      </c>
      <c r="L1784">
        <v>38967.561999999998</v>
      </c>
      <c r="M1784">
        <v>2.1890085414536413</v>
      </c>
      <c r="N1784">
        <v>0.53632744975223834</v>
      </c>
      <c r="O1784">
        <v>0.49663907167860444</v>
      </c>
      <c r="P1784">
        <v>0.92599972630159366</v>
      </c>
      <c r="Q1784">
        <v>0.66953558941798585</v>
      </c>
      <c r="R1784">
        <v>0.44877321149717919</v>
      </c>
      <c r="S1784">
        <v>0.33046441058201415</v>
      </c>
      <c r="T1784">
        <v>0.55122678850282081</v>
      </c>
      <c r="U1784">
        <v>8.032800265034877E-2</v>
      </c>
      <c r="V1784">
        <v>2.2222445671326668E-2</v>
      </c>
    </row>
    <row r="1785" spans="1:22" x14ac:dyDescent="0.25">
      <c r="A1785" t="str">
        <f t="shared" si="31"/>
        <v>HollandiaMérnöki tev.</v>
      </c>
      <c r="B1785" t="s">
        <v>100</v>
      </c>
      <c r="C1785">
        <v>46</v>
      </c>
      <c r="D1785" s="267" t="s">
        <v>187</v>
      </c>
      <c r="E1785" s="3" t="s">
        <v>2289</v>
      </c>
      <c r="F1785" s="3" t="s">
        <v>2289</v>
      </c>
      <c r="G1785" s="3" t="s">
        <v>136</v>
      </c>
      <c r="H1785">
        <v>9380.0817103748777</v>
      </c>
      <c r="I1785">
        <v>19866.388884990432</v>
      </c>
      <c r="J1785">
        <v>2.1179334571272586</v>
      </c>
      <c r="K1785">
        <v>5165.6948000000002</v>
      </c>
      <c r="L1785">
        <v>11468.940500000004</v>
      </c>
      <c r="M1785">
        <v>2.2202125646292545</v>
      </c>
      <c r="N1785">
        <v>0.55070893404760668</v>
      </c>
      <c r="O1785">
        <v>0.57730373478519204</v>
      </c>
      <c r="P1785">
        <v>1.0482919362540908</v>
      </c>
      <c r="Q1785">
        <v>0.29527784205199598</v>
      </c>
      <c r="R1785">
        <v>0.44867568855844359</v>
      </c>
      <c r="S1785">
        <v>0.70472215794800408</v>
      </c>
      <c r="T1785">
        <v>0.55132431144155636</v>
      </c>
      <c r="U1785">
        <v>3.5406204225747057E-2</v>
      </c>
      <c r="V1785">
        <v>1.3944847186233452E-2</v>
      </c>
    </row>
    <row r="1786" spans="1:22" x14ac:dyDescent="0.25">
      <c r="A1786" t="str">
        <f t="shared" si="31"/>
        <v>HollandiaK+F</v>
      </c>
      <c r="B1786" t="s">
        <v>100</v>
      </c>
      <c r="C1786">
        <v>47</v>
      </c>
      <c r="D1786" s="267" t="s">
        <v>188</v>
      </c>
      <c r="E1786" s="3" t="s">
        <v>1</v>
      </c>
      <c r="F1786" s="3" t="s">
        <v>2289</v>
      </c>
      <c r="G1786" s="3" t="s">
        <v>0</v>
      </c>
      <c r="H1786">
        <v>3015.5540118317381</v>
      </c>
      <c r="I1786">
        <v>6127.0419501368851</v>
      </c>
      <c r="J1786">
        <v>2.0318130353815604</v>
      </c>
      <c r="K1786">
        <v>1602.4460000000004</v>
      </c>
      <c r="L1786">
        <v>3345.1629999999986</v>
      </c>
      <c r="M1786">
        <v>2.0875355550202617</v>
      </c>
      <c r="N1786">
        <v>0.5313935660620539</v>
      </c>
      <c r="O1786">
        <v>0.54596704694102249</v>
      </c>
      <c r="P1786">
        <v>1.0274250232026083</v>
      </c>
      <c r="Q1786">
        <v>0.7188758984114535</v>
      </c>
      <c r="R1786">
        <v>0.18966359150067472</v>
      </c>
      <c r="S1786">
        <v>0.2811241015885465</v>
      </c>
      <c r="T1786">
        <v>0.8103364084993252</v>
      </c>
      <c r="U1786">
        <v>0.19540143585467068</v>
      </c>
      <c r="V1786">
        <v>0.14549844413214649</v>
      </c>
    </row>
    <row r="1787" spans="1:22" x14ac:dyDescent="0.25">
      <c r="A1787" t="str">
        <f t="shared" si="31"/>
        <v>HollandiaMarketing</v>
      </c>
      <c r="B1787" t="s">
        <v>100</v>
      </c>
      <c r="C1787">
        <v>48</v>
      </c>
      <c r="D1787" s="267" t="s">
        <v>13</v>
      </c>
      <c r="E1787" s="3" t="s">
        <v>1</v>
      </c>
      <c r="F1787" s="3" t="s">
        <v>1</v>
      </c>
      <c r="G1787" s="3" t="s">
        <v>136</v>
      </c>
      <c r="H1787">
        <v>6888.2089700758861</v>
      </c>
      <c r="I1787">
        <v>10649.256003812972</v>
      </c>
      <c r="J1787">
        <v>1.5460123306473454</v>
      </c>
      <c r="K1787">
        <v>2308.076399999999</v>
      </c>
      <c r="L1787">
        <v>4382.7214999999987</v>
      </c>
      <c r="M1787">
        <v>1.8988632698640309</v>
      </c>
      <c r="N1787">
        <v>0.33507641972345265</v>
      </c>
      <c r="O1787">
        <v>0.41155189606022829</v>
      </c>
      <c r="P1787">
        <v>1.2282329398168121</v>
      </c>
      <c r="Q1787">
        <v>0.88367189370785726</v>
      </c>
      <c r="R1787">
        <v>0.88317268733715026</v>
      </c>
      <c r="S1787">
        <v>0.11632810629214285</v>
      </c>
      <c r="T1787">
        <v>0.11682731266284982</v>
      </c>
      <c r="U1787">
        <v>2.7536122220047383E-2</v>
      </c>
      <c r="V1787">
        <v>1.4981788999173934E-2</v>
      </c>
    </row>
    <row r="1788" spans="1:22" x14ac:dyDescent="0.25">
      <c r="A1788" t="str">
        <f t="shared" si="31"/>
        <v>HollandiaEgyéb tudományos</v>
      </c>
      <c r="B1788" t="s">
        <v>100</v>
      </c>
      <c r="C1788">
        <v>49</v>
      </c>
      <c r="D1788" s="267" t="s">
        <v>189</v>
      </c>
      <c r="E1788" s="3" t="s">
        <v>1</v>
      </c>
      <c r="F1788" s="3" t="s">
        <v>1</v>
      </c>
      <c r="G1788" s="3" t="s">
        <v>136</v>
      </c>
      <c r="H1788">
        <v>3968.7092964883036</v>
      </c>
      <c r="I1788">
        <v>8677.7619761290825</v>
      </c>
      <c r="J1788">
        <v>2.1865451278599735</v>
      </c>
      <c r="K1788">
        <v>1484.2252000000003</v>
      </c>
      <c r="L1788">
        <v>4047.9395</v>
      </c>
      <c r="M1788">
        <v>2.7273081605136467</v>
      </c>
      <c r="N1788">
        <v>0.37398183870844637</v>
      </c>
      <c r="O1788">
        <v>0.46647275082390283</v>
      </c>
      <c r="P1788">
        <v>1.2473139135175004</v>
      </c>
      <c r="Q1788">
        <v>0.80137097430341009</v>
      </c>
      <c r="R1788">
        <v>0.75867234265320171</v>
      </c>
      <c r="S1788">
        <v>0.19862902569658988</v>
      </c>
      <c r="T1788">
        <v>0.24132765734679826</v>
      </c>
      <c r="U1788">
        <v>0.10248119257388284</v>
      </c>
      <c r="V1788">
        <v>0.11671317097726772</v>
      </c>
    </row>
    <row r="1789" spans="1:22" x14ac:dyDescent="0.25">
      <c r="A1789" t="str">
        <f t="shared" si="31"/>
        <v>HollandiaAminisztratív</v>
      </c>
      <c r="B1789" t="s">
        <v>100</v>
      </c>
      <c r="C1789">
        <v>50</v>
      </c>
      <c r="D1789" s="267" t="s">
        <v>190</v>
      </c>
      <c r="E1789" s="3" t="s">
        <v>1</v>
      </c>
      <c r="F1789" s="3" t="s">
        <v>1</v>
      </c>
      <c r="G1789" s="3" t="s">
        <v>136</v>
      </c>
      <c r="H1789">
        <v>31747.826758594703</v>
      </c>
      <c r="I1789">
        <v>71452.044211447996</v>
      </c>
      <c r="J1789">
        <v>2.2506121365332401</v>
      </c>
      <c r="K1789">
        <v>19945.142</v>
      </c>
      <c r="L1789">
        <v>45822.622000000003</v>
      </c>
      <c r="M1789">
        <v>2.2974327282302629</v>
      </c>
      <c r="N1789">
        <v>0.62823645069187273</v>
      </c>
      <c r="O1789">
        <v>0.6413059627013209</v>
      </c>
      <c r="P1789">
        <v>1.0208034920531193</v>
      </c>
      <c r="Q1789">
        <v>0.72441461860676593</v>
      </c>
      <c r="R1789">
        <v>0.62509085023794364</v>
      </c>
      <c r="S1789">
        <v>0.27558538139323424</v>
      </c>
      <c r="T1789">
        <v>0.37490914976205625</v>
      </c>
      <c r="U1789">
        <v>0.13228555488802993</v>
      </c>
      <c r="V1789">
        <v>0.11941748006264752</v>
      </c>
    </row>
    <row r="1790" spans="1:22" x14ac:dyDescent="0.25">
      <c r="A1790" t="str">
        <f t="shared" si="31"/>
        <v>HollandiaKözigazgatás és védelem</v>
      </c>
      <c r="B1790" t="s">
        <v>100</v>
      </c>
      <c r="C1790">
        <v>51</v>
      </c>
      <c r="D1790" s="267" t="s">
        <v>201</v>
      </c>
      <c r="E1790" s="3" t="s">
        <v>135</v>
      </c>
      <c r="F1790" s="3" t="s">
        <v>135</v>
      </c>
      <c r="G1790" s="3" t="s">
        <v>136</v>
      </c>
      <c r="H1790">
        <v>42163.263986978011</v>
      </c>
      <c r="I1790">
        <v>98675.665749796608</v>
      </c>
      <c r="J1790">
        <v>2.3403232202391226</v>
      </c>
      <c r="K1790">
        <v>25955.930799999998</v>
      </c>
      <c r="L1790">
        <v>59245.786</v>
      </c>
      <c r="M1790">
        <v>2.2825529339136628</v>
      </c>
      <c r="N1790">
        <v>0.61560534801139699</v>
      </c>
      <c r="O1790">
        <v>0.60040928581342878</v>
      </c>
      <c r="P1790">
        <v>0.97531525311296208</v>
      </c>
      <c r="Q1790">
        <v>0.11609981892941161</v>
      </c>
      <c r="R1790">
        <v>7.1688837035227132E-2</v>
      </c>
      <c r="S1790">
        <v>0.88390018107058832</v>
      </c>
      <c r="T1790">
        <v>0.92831116296477278</v>
      </c>
      <c r="U1790">
        <v>0.75887347604530397</v>
      </c>
      <c r="V1790">
        <v>0.78009598847313399</v>
      </c>
    </row>
    <row r="1791" spans="1:22" x14ac:dyDescent="0.25">
      <c r="A1791" t="str">
        <f t="shared" si="31"/>
        <v>HollandiaOktatás</v>
      </c>
      <c r="B1791" t="s">
        <v>100</v>
      </c>
      <c r="C1791">
        <v>52</v>
      </c>
      <c r="D1791" s="267" t="s">
        <v>144</v>
      </c>
      <c r="E1791" s="3" t="s">
        <v>135</v>
      </c>
      <c r="F1791" s="3" t="s">
        <v>135</v>
      </c>
      <c r="G1791" s="3" t="s">
        <v>136</v>
      </c>
      <c r="H1791">
        <v>21414.589663597209</v>
      </c>
      <c r="I1791">
        <v>51860.654553202432</v>
      </c>
      <c r="J1791">
        <v>2.4217440244190471</v>
      </c>
      <c r="K1791">
        <v>17278.7088</v>
      </c>
      <c r="L1791">
        <v>41118.4035</v>
      </c>
      <c r="M1791">
        <v>2.3797150571806616</v>
      </c>
      <c r="N1791">
        <v>0.80686620997329606</v>
      </c>
      <c r="O1791">
        <v>0.79286318027123537</v>
      </c>
      <c r="P1791">
        <v>0.98264516529633317</v>
      </c>
      <c r="Q1791">
        <v>0.21786223207780089</v>
      </c>
      <c r="R1791">
        <v>0.10229452939295287</v>
      </c>
      <c r="S1791">
        <v>0.78213776792219902</v>
      </c>
      <c r="T1791">
        <v>0.89770547060704731</v>
      </c>
      <c r="U1791">
        <v>0.76536373923359291</v>
      </c>
      <c r="V1791">
        <v>0.81063529285891944</v>
      </c>
    </row>
    <row r="1792" spans="1:22" x14ac:dyDescent="0.25">
      <c r="A1792" t="str">
        <f t="shared" si="31"/>
        <v>HollandiaEgészségügy</v>
      </c>
      <c r="B1792" t="s">
        <v>100</v>
      </c>
      <c r="C1792">
        <v>53</v>
      </c>
      <c r="D1792" s="267" t="s">
        <v>191</v>
      </c>
      <c r="E1792" s="3" t="s">
        <v>135</v>
      </c>
      <c r="F1792" s="3" t="s">
        <v>135</v>
      </c>
      <c r="G1792" s="3" t="s">
        <v>136</v>
      </c>
      <c r="H1792">
        <v>35395.123182709343</v>
      </c>
      <c r="I1792">
        <v>108964.89935307301</v>
      </c>
      <c r="J1792">
        <v>3.078528609452694</v>
      </c>
      <c r="K1792">
        <v>22958.8488</v>
      </c>
      <c r="L1792">
        <v>75824.137499999997</v>
      </c>
      <c r="M1792">
        <v>3.3026106038905572</v>
      </c>
      <c r="N1792">
        <v>0.64864441017726104</v>
      </c>
      <c r="O1792">
        <v>0.6958583722847409</v>
      </c>
      <c r="P1792">
        <v>1.0727886672060849</v>
      </c>
      <c r="Q1792">
        <v>6.5956876799921349E-2</v>
      </c>
      <c r="R1792">
        <v>5.3155954586178597E-2</v>
      </c>
      <c r="S1792">
        <v>0.93404312320007865</v>
      </c>
      <c r="T1792">
        <v>0.9468440454138215</v>
      </c>
      <c r="U1792">
        <v>0.93261421708862047</v>
      </c>
      <c r="V1792">
        <v>0.92693009809372628</v>
      </c>
    </row>
    <row r="1793" spans="1:22" x14ac:dyDescent="0.25">
      <c r="A1793" t="str">
        <f t="shared" si="31"/>
        <v>HollandiaEgyéb szolgáltatás</v>
      </c>
      <c r="B1793" t="s">
        <v>100</v>
      </c>
      <c r="C1793">
        <v>54</v>
      </c>
      <c r="D1793" s="267" t="s">
        <v>192</v>
      </c>
      <c r="E1793" s="3" t="s">
        <v>135</v>
      </c>
      <c r="F1793" s="3" t="s">
        <v>135</v>
      </c>
      <c r="G1793" s="3" t="s">
        <v>136</v>
      </c>
      <c r="H1793">
        <v>17623.211887071178</v>
      </c>
      <c r="I1793">
        <v>38369.737335465892</v>
      </c>
      <c r="J1793">
        <v>2.1772272603505876</v>
      </c>
      <c r="K1793">
        <v>8845.3171999999977</v>
      </c>
      <c r="L1793">
        <v>21101.893999999997</v>
      </c>
      <c r="M1793">
        <v>2.3856571248795917</v>
      </c>
      <c r="N1793">
        <v>0.5019128894710243</v>
      </c>
      <c r="O1793">
        <v>0.54996190918656895</v>
      </c>
      <c r="P1793">
        <v>1.0957317907619077</v>
      </c>
      <c r="Q1793">
        <v>0.26752803330626984</v>
      </c>
      <c r="R1793">
        <v>0.29981979017876004</v>
      </c>
      <c r="S1793">
        <v>0.73247196669373016</v>
      </c>
      <c r="T1793">
        <v>0.70018020982123996</v>
      </c>
      <c r="U1793">
        <v>0.66965786101067259</v>
      </c>
      <c r="V1793">
        <v>0.65306649513127335</v>
      </c>
    </row>
    <row r="1794" spans="1:22" x14ac:dyDescent="0.25">
      <c r="A1794" t="str">
        <f t="shared" si="31"/>
        <v>HollandiaHáztartási</v>
      </c>
      <c r="B1794" t="s">
        <v>100</v>
      </c>
      <c r="C1794">
        <v>55</v>
      </c>
      <c r="D1794" s="267" t="s">
        <v>193</v>
      </c>
      <c r="E1794" s="3" t="s">
        <v>1</v>
      </c>
      <c r="F1794" s="3" t="s">
        <v>1</v>
      </c>
      <c r="G1794" s="3" t="s">
        <v>136</v>
      </c>
      <c r="H1794">
        <v>1</v>
      </c>
      <c r="I1794">
        <v>1</v>
      </c>
      <c r="J1794">
        <v>1</v>
      </c>
      <c r="K1794">
        <v>1</v>
      </c>
      <c r="L1794">
        <v>1</v>
      </c>
      <c r="M1794">
        <v>1</v>
      </c>
      <c r="N1794">
        <v>1</v>
      </c>
      <c r="O1794">
        <v>1</v>
      </c>
      <c r="P1794">
        <v>1</v>
      </c>
      <c r="Q1794">
        <v>0.67530104436030181</v>
      </c>
      <c r="R1794">
        <v>0.70336677250127433</v>
      </c>
      <c r="S1794">
        <v>0.32469895563969814</v>
      </c>
      <c r="T1794">
        <v>0.29663322749872567</v>
      </c>
      <c r="U1794">
        <v>0.27391280172562882</v>
      </c>
      <c r="V1794">
        <v>0.18392286384701104</v>
      </c>
    </row>
    <row r="1795" spans="1:22" x14ac:dyDescent="0.25">
      <c r="A1795" t="str">
        <f t="shared" si="31"/>
        <v>HollandiaTerületen kívüli</v>
      </c>
      <c r="B1795" t="s">
        <v>100</v>
      </c>
      <c r="C1795">
        <v>56</v>
      </c>
      <c r="D1795" s="267" t="s">
        <v>194</v>
      </c>
      <c r="E1795" s="3">
        <v>0</v>
      </c>
      <c r="F1795" s="3">
        <v>0</v>
      </c>
      <c r="G1795" s="3" t="s">
        <v>136</v>
      </c>
      <c r="H1795">
        <v>2</v>
      </c>
      <c r="I1795">
        <v>2</v>
      </c>
      <c r="J1795">
        <v>1</v>
      </c>
      <c r="K1795">
        <v>1</v>
      </c>
      <c r="L1795">
        <v>1</v>
      </c>
      <c r="M1795">
        <v>1</v>
      </c>
      <c r="N1795">
        <v>0.5</v>
      </c>
      <c r="O1795">
        <v>0.5</v>
      </c>
      <c r="P1795">
        <v>1</v>
      </c>
      <c r="Q1795" t="e">
        <v>#DIV/0!</v>
      </c>
      <c r="R1795" t="e">
        <v>#DIV/0!</v>
      </c>
      <c r="S1795" t="e">
        <v>#DIV/0!</v>
      </c>
      <c r="T1795" t="e">
        <v>#DIV/0!</v>
      </c>
      <c r="U1795" t="e">
        <v>#DIV/0!</v>
      </c>
      <c r="V1795" t="e">
        <v>#DIV/0!</v>
      </c>
    </row>
    <row r="1796" spans="1:22" x14ac:dyDescent="0.25">
      <c r="A1796" t="str">
        <f>CONCATENATE(B1796,D1796)</f>
        <v>NorvégiaNövényterm.</v>
      </c>
      <c r="B1796" t="s">
        <v>101</v>
      </c>
      <c r="C1796">
        <v>1</v>
      </c>
      <c r="D1796" s="267" t="s">
        <v>147</v>
      </c>
      <c r="E1796" s="3" t="s">
        <v>2289</v>
      </c>
      <c r="F1796" s="3" t="s">
        <v>2289</v>
      </c>
      <c r="G1796" s="3" t="s">
        <v>136</v>
      </c>
      <c r="H1796">
        <v>2631.6314851155225</v>
      </c>
      <c r="I1796">
        <v>5589.3508075613827</v>
      </c>
      <c r="J1796">
        <v>2.1239109043856201</v>
      </c>
      <c r="K1796">
        <v>1244.410468</v>
      </c>
      <c r="L1796">
        <v>2274.4426155596343</v>
      </c>
      <c r="M1796">
        <v>1.8277270033054995</v>
      </c>
      <c r="N1796">
        <v>0.47286653736982986</v>
      </c>
      <c r="O1796">
        <v>0.40692429118650486</v>
      </c>
      <c r="P1796">
        <v>0.8605478692780677</v>
      </c>
      <c r="Q1796">
        <v>0.90337460982577611</v>
      </c>
      <c r="R1796">
        <v>0.74439628821905768</v>
      </c>
      <c r="S1796">
        <v>9.662539017422396E-2</v>
      </c>
      <c r="T1796">
        <v>0.25560371178094232</v>
      </c>
      <c r="U1796">
        <v>0.44959573137268799</v>
      </c>
      <c r="V1796">
        <v>0.40790223163162515</v>
      </c>
    </row>
    <row r="1797" spans="1:22" x14ac:dyDescent="0.25">
      <c r="A1797" t="str">
        <f t="shared" ref="A1797:A1851" si="32">CONCATENATE(B1797,D1797)</f>
        <v>NorvégiaErdőgazd.</v>
      </c>
      <c r="B1797" t="s">
        <v>101</v>
      </c>
      <c r="C1797">
        <v>2</v>
      </c>
      <c r="D1797" s="267" t="s">
        <v>148</v>
      </c>
      <c r="E1797" s="3" t="s">
        <v>1</v>
      </c>
      <c r="F1797" s="3" t="s">
        <v>1</v>
      </c>
      <c r="G1797" s="3" t="s">
        <v>136</v>
      </c>
      <c r="H1797">
        <v>735.46287744987876</v>
      </c>
      <c r="I1797">
        <v>1202.9118157872103</v>
      </c>
      <c r="J1797">
        <v>1.6355846809809758</v>
      </c>
      <c r="K1797">
        <v>541.17676799999992</v>
      </c>
      <c r="L1797">
        <v>738.27253044036706</v>
      </c>
      <c r="M1797">
        <v>1.3641984913150729</v>
      </c>
      <c r="N1797">
        <v>0.73583152133586882</v>
      </c>
      <c r="O1797">
        <v>0.61373786569485667</v>
      </c>
      <c r="P1797">
        <v>0.8340738985748305</v>
      </c>
      <c r="Q1797">
        <v>1.0389890135872419</v>
      </c>
      <c r="R1797">
        <v>0.61225834464030771</v>
      </c>
      <c r="S1797">
        <v>-3.8989013587241848E-2</v>
      </c>
      <c r="T1797">
        <v>0.38774165535969229</v>
      </c>
      <c r="U1797">
        <v>0.15671931526200267</v>
      </c>
      <c r="V1797">
        <v>0.34069930353501537</v>
      </c>
    </row>
    <row r="1798" spans="1:22" x14ac:dyDescent="0.25">
      <c r="A1798" t="str">
        <f t="shared" si="32"/>
        <v>NorvégiaHalászat</v>
      </c>
      <c r="B1798" t="s">
        <v>101</v>
      </c>
      <c r="C1798">
        <v>3</v>
      </c>
      <c r="D1798" s="267" t="s">
        <v>149</v>
      </c>
      <c r="E1798" s="3" t="s">
        <v>1</v>
      </c>
      <c r="F1798" s="3" t="s">
        <v>2289</v>
      </c>
      <c r="G1798" s="3" t="s">
        <v>0</v>
      </c>
      <c r="H1798">
        <v>2871.3572998909235</v>
      </c>
      <c r="I1798">
        <v>10521.017105429981</v>
      </c>
      <c r="J1798">
        <v>3.6641267549077403</v>
      </c>
      <c r="K1798">
        <v>1343.7173160000002</v>
      </c>
      <c r="L1798">
        <v>4513.5794220000025</v>
      </c>
      <c r="M1798">
        <v>3.3590245271498769</v>
      </c>
      <c r="N1798">
        <v>0.467972869851845</v>
      </c>
      <c r="O1798">
        <v>0.42900599597642591</v>
      </c>
      <c r="P1798">
        <v>0.91673262194076433</v>
      </c>
      <c r="Q1798">
        <v>0.7364250682091773</v>
      </c>
      <c r="R1798">
        <v>0.36438113467836497</v>
      </c>
      <c r="S1798">
        <v>0.26357493179082275</v>
      </c>
      <c r="T1798">
        <v>0.63561886532163514</v>
      </c>
      <c r="U1798">
        <v>6.1389335299333866E-2</v>
      </c>
      <c r="V1798">
        <v>2.7425145699652598E-2</v>
      </c>
    </row>
    <row r="1799" spans="1:22" x14ac:dyDescent="0.25">
      <c r="A1799" t="str">
        <f t="shared" si="32"/>
        <v>NorvégiaBányászat</v>
      </c>
      <c r="B1799" t="s">
        <v>101</v>
      </c>
      <c r="C1799">
        <v>4</v>
      </c>
      <c r="D1799" s="267" t="s">
        <v>150</v>
      </c>
      <c r="E1799" s="3" t="s">
        <v>2289</v>
      </c>
      <c r="F1799" s="3" t="s">
        <v>2289</v>
      </c>
      <c r="G1799" s="3" t="s">
        <v>136</v>
      </c>
      <c r="H1799">
        <v>41757.960276747937</v>
      </c>
      <c r="I1799">
        <v>125139.21648575575</v>
      </c>
      <c r="J1799">
        <v>2.9967751215912948</v>
      </c>
      <c r="K1799">
        <v>37577.734059999995</v>
      </c>
      <c r="L1799">
        <v>99490.296162000013</v>
      </c>
      <c r="M1799">
        <v>2.6475863606662617</v>
      </c>
      <c r="N1799">
        <v>0.89989390791495116</v>
      </c>
      <c r="O1799">
        <v>0.79503691133726029</v>
      </c>
      <c r="P1799">
        <v>0.88347849045823201</v>
      </c>
      <c r="Q1799">
        <v>5.4506094841800079E-2</v>
      </c>
      <c r="R1799">
        <v>0.14648828415167556</v>
      </c>
      <c r="S1799">
        <v>0.94549390515819987</v>
      </c>
      <c r="T1799">
        <v>0.85351171584832441</v>
      </c>
      <c r="U1799">
        <v>1.3698874052417399E-3</v>
      </c>
      <c r="V1799">
        <v>5.3020676299023843E-3</v>
      </c>
    </row>
    <row r="1800" spans="1:22" x14ac:dyDescent="0.25">
      <c r="A1800" t="str">
        <f t="shared" si="32"/>
        <v>NorvégiaÉlelmiszergy.</v>
      </c>
      <c r="B1800" t="s">
        <v>101</v>
      </c>
      <c r="C1800">
        <v>5</v>
      </c>
      <c r="D1800" s="267" t="s">
        <v>151</v>
      </c>
      <c r="E1800" s="3" t="s">
        <v>2289</v>
      </c>
      <c r="F1800" s="3" t="s">
        <v>2289</v>
      </c>
      <c r="G1800" s="3" t="s">
        <v>136</v>
      </c>
      <c r="H1800">
        <v>12194.470794529141</v>
      </c>
      <c r="I1800">
        <v>29507.125036673569</v>
      </c>
      <c r="J1800">
        <v>2.4197134532407492</v>
      </c>
      <c r="K1800">
        <v>2619.9014199999965</v>
      </c>
      <c r="L1800">
        <v>6757.0737620000009</v>
      </c>
      <c r="M1800">
        <v>2.5791328293566136</v>
      </c>
      <c r="N1800">
        <v>0.21484338797017533</v>
      </c>
      <c r="O1800">
        <v>0.22899803873138522</v>
      </c>
      <c r="P1800">
        <v>1.0658835763806465</v>
      </c>
      <c r="Q1800">
        <v>0.24144468220070128</v>
      </c>
      <c r="R1800">
        <v>0.29722525177706571</v>
      </c>
      <c r="S1800">
        <v>0.75855531779929875</v>
      </c>
      <c r="T1800">
        <v>0.70277474822293429</v>
      </c>
      <c r="U1800">
        <v>0.44051128791400684</v>
      </c>
      <c r="V1800">
        <v>0.47153135238721483</v>
      </c>
    </row>
    <row r="1801" spans="1:22" x14ac:dyDescent="0.25">
      <c r="A1801" t="str">
        <f t="shared" si="32"/>
        <v>NorvégiaTextilgy.</v>
      </c>
      <c r="B1801" t="s">
        <v>101</v>
      </c>
      <c r="C1801">
        <v>6</v>
      </c>
      <c r="D1801" s="267" t="s">
        <v>152</v>
      </c>
      <c r="E1801" s="3" t="s">
        <v>135</v>
      </c>
      <c r="F1801" s="3" t="s">
        <v>135</v>
      </c>
      <c r="G1801" s="3" t="s">
        <v>136</v>
      </c>
      <c r="H1801">
        <v>679.20418359170969</v>
      </c>
      <c r="I1801">
        <v>1086.0805374287406</v>
      </c>
      <c r="J1801">
        <v>1.5990486567462263</v>
      </c>
      <c r="K1801">
        <v>250.88645199999974</v>
      </c>
      <c r="L1801">
        <v>399.97571200000004</v>
      </c>
      <c r="M1801">
        <v>1.5942499437952931</v>
      </c>
      <c r="N1801">
        <v>0.36938296032466023</v>
      </c>
      <c r="O1801">
        <v>0.3682744494684797</v>
      </c>
      <c r="P1801">
        <v>0.99699902005440044</v>
      </c>
      <c r="Q1801">
        <v>0.34257994325074814</v>
      </c>
      <c r="R1801">
        <v>0.35957148602379185</v>
      </c>
      <c r="S1801">
        <v>0.65742005674925186</v>
      </c>
      <c r="T1801">
        <v>0.64042851397620815</v>
      </c>
      <c r="U1801">
        <v>0.93201391435882608</v>
      </c>
      <c r="V1801">
        <v>0.82657377105893826</v>
      </c>
    </row>
    <row r="1802" spans="1:22" x14ac:dyDescent="0.25">
      <c r="A1802" t="str">
        <f t="shared" si="32"/>
        <v>NorvégiaFafeldolg.</v>
      </c>
      <c r="B1802" t="s">
        <v>101</v>
      </c>
      <c r="C1802">
        <v>7</v>
      </c>
      <c r="D1802" s="267" t="s">
        <v>153</v>
      </c>
      <c r="E1802" s="3" t="s">
        <v>1</v>
      </c>
      <c r="F1802" s="3" t="s">
        <v>1</v>
      </c>
      <c r="G1802" s="3" t="s">
        <v>136</v>
      </c>
      <c r="H1802">
        <v>2092.7324283197454</v>
      </c>
      <c r="I1802">
        <v>4168.7359390339943</v>
      </c>
      <c r="J1802">
        <v>1.9920061841738037</v>
      </c>
      <c r="K1802">
        <v>632.1700840000002</v>
      </c>
      <c r="L1802">
        <v>1259.6148587129057</v>
      </c>
      <c r="M1802">
        <v>1.9925252564037899</v>
      </c>
      <c r="N1802">
        <v>0.30207879203533416</v>
      </c>
      <c r="O1802">
        <v>0.30215750700793764</v>
      </c>
      <c r="P1802">
        <v>1.0002605776197433</v>
      </c>
      <c r="Q1802">
        <v>0.90229010851827762</v>
      </c>
      <c r="R1802">
        <v>0.97099946570373608</v>
      </c>
      <c r="S1802">
        <v>9.7709891481722391E-2</v>
      </c>
      <c r="T1802">
        <v>2.9000534296263886E-2</v>
      </c>
      <c r="U1802">
        <v>3.1539116732792707E-2</v>
      </c>
      <c r="V1802">
        <v>2.1816555849789514E-2</v>
      </c>
    </row>
    <row r="1803" spans="1:22" x14ac:dyDescent="0.25">
      <c r="A1803" t="str">
        <f t="shared" si="32"/>
        <v>NorvégiaPapírgy.</v>
      </c>
      <c r="B1803" t="s">
        <v>101</v>
      </c>
      <c r="C1803">
        <v>8</v>
      </c>
      <c r="D1803" s="267" t="s">
        <v>154</v>
      </c>
      <c r="E1803" s="3" t="s">
        <v>2289</v>
      </c>
      <c r="F1803" s="3" t="s">
        <v>1</v>
      </c>
      <c r="G1803" s="3" t="s">
        <v>0</v>
      </c>
      <c r="H1803">
        <v>2344.416046051133</v>
      </c>
      <c r="I1803">
        <v>1736.6715881374723</v>
      </c>
      <c r="J1803">
        <v>0.74076936602727661</v>
      </c>
      <c r="K1803">
        <v>745.48466399999916</v>
      </c>
      <c r="L1803">
        <v>407.76658935269569</v>
      </c>
      <c r="M1803">
        <v>0.54698186165865403</v>
      </c>
      <c r="N1803">
        <v>0.31798309231660143</v>
      </c>
      <c r="O1803">
        <v>0.23479775458871474</v>
      </c>
      <c r="P1803">
        <v>0.73839697852531483</v>
      </c>
      <c r="Q1803">
        <v>0.50322900776202661</v>
      </c>
      <c r="R1803">
        <v>0.62791913744954642</v>
      </c>
      <c r="S1803">
        <v>0.49677099223797333</v>
      </c>
      <c r="T1803">
        <v>0.37208086255045364</v>
      </c>
      <c r="U1803">
        <v>0.12486879662032872</v>
      </c>
      <c r="V1803">
        <v>0.16436992986690444</v>
      </c>
    </row>
    <row r="1804" spans="1:22" x14ac:dyDescent="0.25">
      <c r="A1804" t="str">
        <f t="shared" si="32"/>
        <v>NorvégiaNyomdai tev.</v>
      </c>
      <c r="B1804" t="s">
        <v>101</v>
      </c>
      <c r="C1804">
        <v>9</v>
      </c>
      <c r="D1804" s="267" t="s">
        <v>155</v>
      </c>
      <c r="E1804" s="3" t="s">
        <v>1</v>
      </c>
      <c r="F1804" s="3" t="s">
        <v>1</v>
      </c>
      <c r="G1804" s="3" t="s">
        <v>136</v>
      </c>
      <c r="H1804">
        <v>1416.2614243035111</v>
      </c>
      <c r="I1804">
        <v>1686.840583335128</v>
      </c>
      <c r="J1804">
        <v>1.19105170442998</v>
      </c>
      <c r="K1804">
        <v>558.71490400000027</v>
      </c>
      <c r="L1804">
        <v>720.94101399973999</v>
      </c>
      <c r="M1804">
        <v>1.2903557947681661</v>
      </c>
      <c r="N1804">
        <v>0.39449983909204123</v>
      </c>
      <c r="O1804">
        <v>0.42739131434360872</v>
      </c>
      <c r="P1804">
        <v>1.0833751297016208</v>
      </c>
      <c r="Q1804">
        <v>1.1047131326736745</v>
      </c>
      <c r="R1804">
        <v>0.99376657525385648</v>
      </c>
      <c r="S1804">
        <v>-0.10471313267367444</v>
      </c>
      <c r="T1804">
        <v>6.233424746143466E-3</v>
      </c>
      <c r="U1804">
        <v>2.6163061027457739E-2</v>
      </c>
      <c r="V1804">
        <v>2.0126829702741742E-2</v>
      </c>
    </row>
    <row r="1805" spans="1:22" x14ac:dyDescent="0.25">
      <c r="A1805" t="str">
        <f t="shared" si="32"/>
        <v>NorvégiaKokszgy.</v>
      </c>
      <c r="B1805" t="s">
        <v>101</v>
      </c>
      <c r="C1805">
        <v>10</v>
      </c>
      <c r="D1805" s="267" t="s">
        <v>156</v>
      </c>
      <c r="E1805" s="3" t="s">
        <v>2289</v>
      </c>
      <c r="F1805" s="3" t="s">
        <v>2289</v>
      </c>
      <c r="G1805" s="3" t="s">
        <v>136</v>
      </c>
      <c r="H1805">
        <v>4313.0238307132404</v>
      </c>
      <c r="I1805">
        <v>13448.584615274138</v>
      </c>
      <c r="J1805">
        <v>3.1181336211282096</v>
      </c>
      <c r="K1805">
        <v>851.10098948593622</v>
      </c>
      <c r="L1805">
        <v>1563.7889319280096</v>
      </c>
      <c r="M1805">
        <v>1.8373717705022712</v>
      </c>
      <c r="N1805">
        <v>0.19733278156851514</v>
      </c>
      <c r="O1805">
        <v>0.11627907149068661</v>
      </c>
      <c r="P1805">
        <v>0.58925369908858161</v>
      </c>
      <c r="Q1805">
        <v>0.30676431692493172</v>
      </c>
      <c r="R1805">
        <v>0.33945890284549091</v>
      </c>
      <c r="S1805">
        <v>0.69323568307506833</v>
      </c>
      <c r="T1805">
        <v>0.66054109715450915</v>
      </c>
      <c r="U1805">
        <v>0.138119580695306</v>
      </c>
      <c r="V1805">
        <v>0.15205921868741143</v>
      </c>
    </row>
    <row r="1806" spans="1:22" x14ac:dyDescent="0.25">
      <c r="A1806" t="str">
        <f t="shared" si="32"/>
        <v>NorvégiaVegyi a. gy.</v>
      </c>
      <c r="B1806" t="s">
        <v>101</v>
      </c>
      <c r="C1806">
        <v>11</v>
      </c>
      <c r="D1806" s="267" t="s">
        <v>157</v>
      </c>
      <c r="E1806" s="3" t="s">
        <v>2289</v>
      </c>
      <c r="F1806" s="3" t="s">
        <v>2289</v>
      </c>
      <c r="G1806" s="3" t="s">
        <v>136</v>
      </c>
      <c r="H1806">
        <v>3541.2609572380911</v>
      </c>
      <c r="I1806">
        <v>7284.1751769227158</v>
      </c>
      <c r="J1806">
        <v>2.0569439148601485</v>
      </c>
      <c r="K1806">
        <v>698.80687929496423</v>
      </c>
      <c r="L1806">
        <v>846.99711988083482</v>
      </c>
      <c r="M1806">
        <v>1.2120617941474499</v>
      </c>
      <c r="N1806">
        <v>0.19733278279496788</v>
      </c>
      <c r="O1806">
        <v>0.11627907063029455</v>
      </c>
      <c r="P1806">
        <v>0.58925369106617465</v>
      </c>
      <c r="Q1806">
        <v>0.51074158386009494</v>
      </c>
      <c r="R1806">
        <v>0.40819583868991671</v>
      </c>
      <c r="S1806">
        <v>0.48925841613990506</v>
      </c>
      <c r="T1806">
        <v>0.5918041613100834</v>
      </c>
      <c r="U1806">
        <v>9.8743246072231158E-2</v>
      </c>
      <c r="V1806">
        <v>0.10383232616052925</v>
      </c>
    </row>
    <row r="1807" spans="1:22" x14ac:dyDescent="0.25">
      <c r="A1807" t="str">
        <f t="shared" si="32"/>
        <v>NorvégiaGyógyszergy.</v>
      </c>
      <c r="B1807" t="s">
        <v>101</v>
      </c>
      <c r="C1807">
        <v>12</v>
      </c>
      <c r="D1807" s="267" t="s">
        <v>158</v>
      </c>
      <c r="E1807" s="3" t="s">
        <v>2289</v>
      </c>
      <c r="F1807" s="3" t="s">
        <v>2289</v>
      </c>
      <c r="G1807" s="3" t="s">
        <v>136</v>
      </c>
      <c r="H1807">
        <v>471.7746230478694</v>
      </c>
      <c r="I1807">
        <v>1662.8545182347589</v>
      </c>
      <c r="J1807">
        <v>3.5246798725459096</v>
      </c>
      <c r="K1807">
        <v>93.096599219101577</v>
      </c>
      <c r="L1807">
        <v>193.35517819115901</v>
      </c>
      <c r="M1807">
        <v>2.0769306270371941</v>
      </c>
      <c r="N1807">
        <v>0.19733278279712679</v>
      </c>
      <c r="O1807">
        <v>0.11627907076105468</v>
      </c>
      <c r="P1807">
        <v>0.58925369172236552</v>
      </c>
      <c r="Q1807">
        <v>0.34403295883073742</v>
      </c>
      <c r="R1807">
        <v>0.33681484808483242</v>
      </c>
      <c r="S1807">
        <v>0.65596704116926274</v>
      </c>
      <c r="T1807">
        <v>0.66318515191516769</v>
      </c>
      <c r="U1807">
        <v>0.37165501625040587</v>
      </c>
      <c r="V1807">
        <v>0.32241663494252681</v>
      </c>
    </row>
    <row r="1808" spans="1:22" x14ac:dyDescent="0.25">
      <c r="A1808" t="str">
        <f t="shared" si="32"/>
        <v>NorvégiaGumigy.</v>
      </c>
      <c r="B1808" t="s">
        <v>101</v>
      </c>
      <c r="C1808">
        <v>13</v>
      </c>
      <c r="D1808" s="267" t="s">
        <v>159</v>
      </c>
      <c r="E1808" s="3" t="s">
        <v>1</v>
      </c>
      <c r="F1808" s="3" t="s">
        <v>1</v>
      </c>
      <c r="G1808" s="3" t="s">
        <v>136</v>
      </c>
      <c r="H1808">
        <v>880.55110398166698</v>
      </c>
      <c r="I1808">
        <v>1950.9966933983555</v>
      </c>
      <c r="J1808">
        <v>2.2156541336174116</v>
      </c>
      <c r="K1808">
        <v>307.14514799999989</v>
      </c>
      <c r="L1808">
        <v>674.76897016718328</v>
      </c>
      <c r="M1808">
        <v>2.1969058425991594</v>
      </c>
      <c r="N1808">
        <v>0.34881013334848382</v>
      </c>
      <c r="O1808">
        <v>0.34585859240582967</v>
      </c>
      <c r="P1808">
        <v>0.99153825918324057</v>
      </c>
      <c r="Q1808">
        <v>0.67783709552120985</v>
      </c>
      <c r="R1808">
        <v>0.77105026327833093</v>
      </c>
      <c r="S1808">
        <v>0.32216290447879009</v>
      </c>
      <c r="T1808">
        <v>0.22894973672166899</v>
      </c>
      <c r="U1808">
        <v>0.14552807791075142</v>
      </c>
      <c r="V1808">
        <v>0.1164574614608625</v>
      </c>
    </row>
    <row r="1809" spans="1:22" x14ac:dyDescent="0.25">
      <c r="A1809" t="str">
        <f t="shared" si="32"/>
        <v>NorvégiaNemfémgy.</v>
      </c>
      <c r="B1809" t="s">
        <v>101</v>
      </c>
      <c r="C1809">
        <v>14</v>
      </c>
      <c r="D1809" s="267" t="s">
        <v>160</v>
      </c>
      <c r="E1809" s="3" t="s">
        <v>1</v>
      </c>
      <c r="F1809" s="3" t="s">
        <v>1</v>
      </c>
      <c r="G1809" s="3" t="s">
        <v>136</v>
      </c>
      <c r="H1809">
        <v>1613.9640741332571</v>
      </c>
      <c r="I1809">
        <v>4882.5783768727506</v>
      </c>
      <c r="J1809">
        <v>3.0252088352678039</v>
      </c>
      <c r="K1809">
        <v>585.47764400000074</v>
      </c>
      <c r="L1809">
        <v>1502.4071790908479</v>
      </c>
      <c r="M1809">
        <v>2.5661221986656182</v>
      </c>
      <c r="N1809">
        <v>0.36275754422502759</v>
      </c>
      <c r="O1809">
        <v>0.3077077443768812</v>
      </c>
      <c r="P1809">
        <v>0.84824629914795757</v>
      </c>
      <c r="Q1809">
        <v>0.74233055979576801</v>
      </c>
      <c r="R1809">
        <v>0.7957754334650522</v>
      </c>
      <c r="S1809">
        <v>0.25766944020423205</v>
      </c>
      <c r="T1809">
        <v>0.20422456653494786</v>
      </c>
      <c r="U1809">
        <v>9.5862303267788662E-2</v>
      </c>
      <c r="V1809">
        <v>0.10090680796740994</v>
      </c>
    </row>
    <row r="1810" spans="1:22" x14ac:dyDescent="0.25">
      <c r="A1810" t="str">
        <f t="shared" si="32"/>
        <v>NorvégiaFémalapa. Gy.</v>
      </c>
      <c r="B1810" t="s">
        <v>101</v>
      </c>
      <c r="C1810">
        <v>15</v>
      </c>
      <c r="D1810" s="267" t="s">
        <v>161</v>
      </c>
      <c r="E1810" s="3" t="s">
        <v>2289</v>
      </c>
      <c r="F1810" s="3" t="s">
        <v>2289</v>
      </c>
      <c r="G1810" s="3" t="s">
        <v>136</v>
      </c>
      <c r="H1810">
        <v>5519.2743257192224</v>
      </c>
      <c r="I1810">
        <v>9223.9123798390083</v>
      </c>
      <c r="J1810">
        <v>1.6712183224625332</v>
      </c>
      <c r="K1810">
        <v>1485.1612439999974</v>
      </c>
      <c r="L1810">
        <v>1390.5221140733838</v>
      </c>
      <c r="M1810">
        <v>0.93627686535118493</v>
      </c>
      <c r="N1810">
        <v>0.26908632482341138</v>
      </c>
      <c r="O1810">
        <v>0.15075187803308834</v>
      </c>
      <c r="P1810">
        <v>0.56023611802650941</v>
      </c>
      <c r="Q1810">
        <v>0.57583048679452942</v>
      </c>
      <c r="R1810">
        <v>0.47766636072870178</v>
      </c>
      <c r="S1810">
        <v>0.42416951320547047</v>
      </c>
      <c r="T1810">
        <v>0.52233363927129817</v>
      </c>
      <c r="U1810">
        <v>3.9701123530993757E-3</v>
      </c>
      <c r="V1810">
        <v>6.0578314074509259E-3</v>
      </c>
    </row>
    <row r="1811" spans="1:22" x14ac:dyDescent="0.25">
      <c r="A1811" t="str">
        <f t="shared" si="32"/>
        <v>NorvégiaFémfeldolg.</v>
      </c>
      <c r="B1811" t="s">
        <v>101</v>
      </c>
      <c r="C1811">
        <v>16</v>
      </c>
      <c r="D1811" s="267" t="s">
        <v>162</v>
      </c>
      <c r="E1811" s="3" t="s">
        <v>1</v>
      </c>
      <c r="F1811" s="3" t="s">
        <v>1</v>
      </c>
      <c r="G1811" s="3" t="s">
        <v>136</v>
      </c>
      <c r="H1811">
        <v>2463.4248245301028</v>
      </c>
      <c r="I1811">
        <v>8148.8383078704055</v>
      </c>
      <c r="J1811">
        <v>3.3079305797061589</v>
      </c>
      <c r="K1811">
        <v>1031.4473879999998</v>
      </c>
      <c r="L1811">
        <v>3335.4546121436788</v>
      </c>
      <c r="M1811">
        <v>3.2337612668845881</v>
      </c>
      <c r="N1811">
        <v>0.41870463337428937</v>
      </c>
      <c r="O1811">
        <v>0.40931657815840955</v>
      </c>
      <c r="P1811">
        <v>0.97757833454045484</v>
      </c>
      <c r="Q1811">
        <v>0.73563300736241222</v>
      </c>
      <c r="R1811">
        <v>0.80263514535960689</v>
      </c>
      <c r="S1811">
        <v>0.26436699263758784</v>
      </c>
      <c r="T1811">
        <v>0.19736485464039311</v>
      </c>
      <c r="U1811">
        <v>7.6928067772326802E-2</v>
      </c>
      <c r="V1811">
        <v>5.5094215538580418E-2</v>
      </c>
    </row>
    <row r="1812" spans="1:22" x14ac:dyDescent="0.25">
      <c r="A1812" t="str">
        <f t="shared" si="32"/>
        <v>NorvégiaSzámítógép gy.</v>
      </c>
      <c r="B1812" t="s">
        <v>101</v>
      </c>
      <c r="C1812">
        <v>17</v>
      </c>
      <c r="D1812" s="267" t="s">
        <v>163</v>
      </c>
      <c r="E1812" s="3" t="s">
        <v>2289</v>
      </c>
      <c r="F1812" s="3" t="s">
        <v>2289</v>
      </c>
      <c r="G1812" s="3" t="s">
        <v>136</v>
      </c>
      <c r="H1812">
        <v>2385.6420613430864</v>
      </c>
      <c r="I1812">
        <v>4072.2049298232864</v>
      </c>
      <c r="J1812">
        <v>1.7069639221278177</v>
      </c>
      <c r="K1812">
        <v>990.6769159999991</v>
      </c>
      <c r="L1812">
        <v>1763.5871760000005</v>
      </c>
      <c r="M1812">
        <v>1.7801839807883462</v>
      </c>
      <c r="N1812">
        <v>0.41526636877045187</v>
      </c>
      <c r="O1812">
        <v>0.43307918103142501</v>
      </c>
      <c r="P1812">
        <v>1.0428949069815465</v>
      </c>
      <c r="Q1812">
        <v>0.38701228552598133</v>
      </c>
      <c r="R1812">
        <v>0.40937150034986208</v>
      </c>
      <c r="S1812">
        <v>0.61298771447401867</v>
      </c>
      <c r="T1812">
        <v>0.59062849965013797</v>
      </c>
      <c r="U1812">
        <v>0.23821530029106891</v>
      </c>
      <c r="V1812">
        <v>0.18345999712910183</v>
      </c>
    </row>
    <row r="1813" spans="1:22" x14ac:dyDescent="0.25">
      <c r="A1813" t="str">
        <f t="shared" si="32"/>
        <v>NorvégiaVillamos b. gy.</v>
      </c>
      <c r="B1813" t="s">
        <v>101</v>
      </c>
      <c r="C1813">
        <v>18</v>
      </c>
      <c r="D1813" s="267" t="s">
        <v>164</v>
      </c>
      <c r="E1813" s="3" t="s">
        <v>2289</v>
      </c>
      <c r="F1813" s="3" t="s">
        <v>2289</v>
      </c>
      <c r="G1813" s="3" t="s">
        <v>136</v>
      </c>
      <c r="H1813">
        <v>1399.4066151180573</v>
      </c>
      <c r="I1813">
        <v>3773.3377370294415</v>
      </c>
      <c r="J1813">
        <v>2.6963840932759302</v>
      </c>
      <c r="K1813">
        <v>523.18309600000032</v>
      </c>
      <c r="L1813">
        <v>1339.8867900000009</v>
      </c>
      <c r="M1813">
        <v>2.5610284434724933</v>
      </c>
      <c r="N1813">
        <v>0.37386067090719255</v>
      </c>
      <c r="O1813">
        <v>0.35509325784731538</v>
      </c>
      <c r="P1813">
        <v>0.94980105017642791</v>
      </c>
      <c r="Q1813">
        <v>0.4622414460976329</v>
      </c>
      <c r="R1813">
        <v>0.55606753557996091</v>
      </c>
      <c r="S1813">
        <v>0.53775855390236693</v>
      </c>
      <c r="T1813">
        <v>0.44393246442003886</v>
      </c>
      <c r="U1813">
        <v>0.23095339508973542</v>
      </c>
      <c r="V1813">
        <v>0.17388416424229639</v>
      </c>
    </row>
    <row r="1814" spans="1:22" x14ac:dyDescent="0.25">
      <c r="A1814" t="str">
        <f t="shared" si="32"/>
        <v>NorvégiaEgyéb gépgy.</v>
      </c>
      <c r="B1814" t="s">
        <v>101</v>
      </c>
      <c r="C1814">
        <v>19</v>
      </c>
      <c r="D1814" s="267" t="s">
        <v>165</v>
      </c>
      <c r="E1814" s="3" t="s">
        <v>2289</v>
      </c>
      <c r="F1814" s="3" t="s">
        <v>2289</v>
      </c>
      <c r="G1814" s="3" t="s">
        <v>136</v>
      </c>
      <c r="H1814">
        <v>2819.5401243799365</v>
      </c>
      <c r="I1814">
        <v>15735.191015448738</v>
      </c>
      <c r="J1814">
        <v>5.5807650614332598</v>
      </c>
      <c r="K1814">
        <v>947.74264800000071</v>
      </c>
      <c r="L1814">
        <v>4983.7737999999981</v>
      </c>
      <c r="M1814">
        <v>5.2585728947801815</v>
      </c>
      <c r="N1814">
        <v>0.33613376869691647</v>
      </c>
      <c r="O1814">
        <v>0.31672788688150988</v>
      </c>
      <c r="P1814">
        <v>0.94226738393278064</v>
      </c>
      <c r="Q1814">
        <v>0.28259728813528684</v>
      </c>
      <c r="R1814">
        <v>0.49789392466034738</v>
      </c>
      <c r="S1814">
        <v>0.71740271186471305</v>
      </c>
      <c r="T1814">
        <v>0.50210607533965257</v>
      </c>
      <c r="U1814">
        <v>2.6692674958508491E-2</v>
      </c>
      <c r="V1814">
        <v>3.3252510266978307E-2</v>
      </c>
    </row>
    <row r="1815" spans="1:22" x14ac:dyDescent="0.25">
      <c r="A1815" t="str">
        <f t="shared" si="32"/>
        <v>NorvégiaKözúti jármű gy.</v>
      </c>
      <c r="B1815" t="s">
        <v>101</v>
      </c>
      <c r="C1815">
        <v>20</v>
      </c>
      <c r="D1815" s="267" t="s">
        <v>166</v>
      </c>
      <c r="E1815" s="3" t="s">
        <v>2289</v>
      </c>
      <c r="F1815" s="3" t="s">
        <v>2289</v>
      </c>
      <c r="G1815" s="3" t="s">
        <v>136</v>
      </c>
      <c r="H1815">
        <v>774.86674961930908</v>
      </c>
      <c r="I1815">
        <v>1293.5375519791664</v>
      </c>
      <c r="J1815">
        <v>1.6693677366007504</v>
      </c>
      <c r="K1815">
        <v>278.33249599999999</v>
      </c>
      <c r="L1815">
        <v>422.63848362086054</v>
      </c>
      <c r="M1815">
        <v>1.5184661859277133</v>
      </c>
      <c r="N1815">
        <v>0.35920046399815753</v>
      </c>
      <c r="O1815">
        <v>0.32673074158087334</v>
      </c>
      <c r="P1815">
        <v>0.90960556660792413</v>
      </c>
      <c r="Q1815">
        <v>0.17245961535767518</v>
      </c>
      <c r="R1815">
        <v>0.16997283222124462</v>
      </c>
      <c r="S1815">
        <v>0.82754038464232493</v>
      </c>
      <c r="T1815">
        <v>0.8300271677787554</v>
      </c>
      <c r="U1815">
        <v>0.36849879399942853</v>
      </c>
      <c r="V1815">
        <v>0.46858807397468544</v>
      </c>
    </row>
    <row r="1816" spans="1:22" x14ac:dyDescent="0.25">
      <c r="A1816" t="str">
        <f t="shared" si="32"/>
        <v>NorvégiaEgyéb jármű gy.</v>
      </c>
      <c r="B1816" t="s">
        <v>101</v>
      </c>
      <c r="C1816">
        <v>21</v>
      </c>
      <c r="D1816" s="267" t="s">
        <v>167</v>
      </c>
      <c r="E1816" s="3" t="s">
        <v>2289</v>
      </c>
      <c r="F1816" s="3" t="s">
        <v>2289</v>
      </c>
      <c r="G1816" s="3" t="s">
        <v>136</v>
      </c>
      <c r="H1816">
        <v>3945.7389631319552</v>
      </c>
      <c r="I1816">
        <v>12913.305161154038</v>
      </c>
      <c r="J1816">
        <v>3.2727216072357761</v>
      </c>
      <c r="K1816">
        <v>1357.7250480000012</v>
      </c>
      <c r="L1816">
        <v>3557.1495941411977</v>
      </c>
      <c r="M1816">
        <v>2.6199336893585796</v>
      </c>
      <c r="N1816">
        <v>0.34409905487571796</v>
      </c>
      <c r="O1816">
        <v>0.27546391491171901</v>
      </c>
      <c r="P1816">
        <v>0.80053667979765697</v>
      </c>
      <c r="Q1816">
        <v>0.23910762030696481</v>
      </c>
      <c r="R1816">
        <v>0.23933727253538137</v>
      </c>
      <c r="S1816">
        <v>0.76089237969303514</v>
      </c>
      <c r="T1816">
        <v>0.76066272746461849</v>
      </c>
      <c r="U1816">
        <v>8.9722840634972989E-2</v>
      </c>
      <c r="V1816">
        <v>8.3136202780404081E-2</v>
      </c>
    </row>
    <row r="1817" spans="1:22" x14ac:dyDescent="0.25">
      <c r="A1817" t="str">
        <f t="shared" si="32"/>
        <v>NorvégiaBútorgy.</v>
      </c>
      <c r="B1817" t="s">
        <v>101</v>
      </c>
      <c r="C1817">
        <v>22</v>
      </c>
      <c r="D1817" s="267" t="s">
        <v>168</v>
      </c>
      <c r="E1817" s="3" t="s">
        <v>2289</v>
      </c>
      <c r="F1817" s="3" t="s">
        <v>2289</v>
      </c>
      <c r="G1817" s="3" t="s">
        <v>136</v>
      </c>
      <c r="H1817">
        <v>1768.5046531833668</v>
      </c>
      <c r="I1817">
        <v>2344.127302709941</v>
      </c>
      <c r="J1817">
        <v>1.3254855159642551</v>
      </c>
      <c r="K1817">
        <v>688.08712799999978</v>
      </c>
      <c r="L1817">
        <v>1020.7999054066842</v>
      </c>
      <c r="M1817">
        <v>1.4835329188234494</v>
      </c>
      <c r="N1817">
        <v>0.38907849451310189</v>
      </c>
      <c r="O1817">
        <v>0.43547118973725657</v>
      </c>
      <c r="P1817">
        <v>1.1192373669539641</v>
      </c>
      <c r="Q1817">
        <v>0.47605985398678913</v>
      </c>
      <c r="R1817">
        <v>0.47526409760410321</v>
      </c>
      <c r="S1817">
        <v>0.52394014601321082</v>
      </c>
      <c r="T1817">
        <v>0.52473590239589674</v>
      </c>
      <c r="U1817">
        <v>0.4957306944726585</v>
      </c>
      <c r="V1817">
        <v>0.46302745483259283</v>
      </c>
    </row>
    <row r="1818" spans="1:22" x14ac:dyDescent="0.25">
      <c r="A1818" t="str">
        <f t="shared" si="32"/>
        <v>NorvégiaGépjavítás</v>
      </c>
      <c r="B1818" t="s">
        <v>101</v>
      </c>
      <c r="C1818">
        <v>23</v>
      </c>
      <c r="D1818" s="267" t="s">
        <v>169</v>
      </c>
      <c r="E1818" s="3" t="s">
        <v>1</v>
      </c>
      <c r="F1818" s="3" t="s">
        <v>1</v>
      </c>
      <c r="G1818" s="3" t="s">
        <v>136</v>
      </c>
      <c r="H1818">
        <v>2032.3738816501304</v>
      </c>
      <c r="I1818">
        <v>7707.0836863521672</v>
      </c>
      <c r="J1818">
        <v>3.7921583995630819</v>
      </c>
      <c r="K1818">
        <v>540.03792799999917</v>
      </c>
      <c r="L1818">
        <v>3010.8668732908304</v>
      </c>
      <c r="M1818">
        <v>5.5752878032870958</v>
      </c>
      <c r="N1818">
        <v>0.26571780560451314</v>
      </c>
      <c r="O1818">
        <v>0.390662278472793</v>
      </c>
      <c r="P1818">
        <v>1.4702149055612919</v>
      </c>
      <c r="Q1818">
        <v>0.75546060957880179</v>
      </c>
      <c r="R1818">
        <v>0.74121067274595998</v>
      </c>
      <c r="S1818">
        <v>0.24453939042119824</v>
      </c>
      <c r="T1818">
        <v>0.25878932725404002</v>
      </c>
      <c r="U1818">
        <v>1.8446974032253285E-2</v>
      </c>
      <c r="V1818">
        <v>2.6041094996372478E-2</v>
      </c>
    </row>
    <row r="1819" spans="1:22" x14ac:dyDescent="0.25">
      <c r="A1819" t="str">
        <f t="shared" si="32"/>
        <v>NorvégiaVillamosene., gáz, gőzellátás</v>
      </c>
      <c r="B1819" t="s">
        <v>101</v>
      </c>
      <c r="C1819">
        <v>24</v>
      </c>
      <c r="D1819" s="267" t="s">
        <v>170</v>
      </c>
      <c r="E1819" s="3" t="s">
        <v>2289</v>
      </c>
      <c r="F1819" s="3" t="s">
        <v>2289</v>
      </c>
      <c r="G1819" s="3" t="s">
        <v>136</v>
      </c>
      <c r="H1819">
        <v>3947.2194597821635</v>
      </c>
      <c r="I1819">
        <v>11809.63316787767</v>
      </c>
      <c r="J1819">
        <v>2.9918866402552169</v>
      </c>
      <c r="K1819">
        <v>2805.304572</v>
      </c>
      <c r="L1819">
        <v>9170.3030180000005</v>
      </c>
      <c r="M1819">
        <v>3.2689152933801302</v>
      </c>
      <c r="N1819">
        <v>0.71070397797309637</v>
      </c>
      <c r="O1819">
        <v>0.77651040363754265</v>
      </c>
      <c r="P1819">
        <v>1.0925932986221971</v>
      </c>
      <c r="Q1819">
        <v>0.48568947094978199</v>
      </c>
      <c r="R1819">
        <v>0.54232163971274228</v>
      </c>
      <c r="S1819">
        <v>0.51431052905021812</v>
      </c>
      <c r="T1819">
        <v>0.45767836028725778</v>
      </c>
      <c r="U1819">
        <v>0.36144238804780093</v>
      </c>
      <c r="V1819">
        <v>0.38770313906770248</v>
      </c>
    </row>
    <row r="1820" spans="1:22" x14ac:dyDescent="0.25">
      <c r="A1820" t="str">
        <f t="shared" si="32"/>
        <v>NorvégiaVízellátás</v>
      </c>
      <c r="B1820" t="s">
        <v>101</v>
      </c>
      <c r="C1820">
        <v>25</v>
      </c>
      <c r="D1820" s="267" t="s">
        <v>171</v>
      </c>
      <c r="E1820" s="3" t="s">
        <v>135</v>
      </c>
      <c r="F1820" s="3" t="s">
        <v>135</v>
      </c>
      <c r="G1820" s="3" t="s">
        <v>136</v>
      </c>
      <c r="H1820">
        <v>336.86887658994124</v>
      </c>
      <c r="I1820">
        <v>1110.6298821800146</v>
      </c>
      <c r="J1820">
        <v>3.2969204321358121</v>
      </c>
      <c r="K1820">
        <v>215.46852799999999</v>
      </c>
      <c r="L1820">
        <v>607.1564632676218</v>
      </c>
      <c r="M1820">
        <v>2.8178429068194211</v>
      </c>
      <c r="N1820">
        <v>0.6396213570726581</v>
      </c>
      <c r="O1820">
        <v>0.54667758630432006</v>
      </c>
      <c r="P1820">
        <v>0.85468938811907114</v>
      </c>
      <c r="Q1820">
        <v>0.2684624059117921</v>
      </c>
      <c r="R1820">
        <v>0.30702203872270073</v>
      </c>
      <c r="S1820">
        <v>0.73153759408820795</v>
      </c>
      <c r="T1820">
        <v>0.69297796127729927</v>
      </c>
      <c r="U1820">
        <v>0.62281971327788355</v>
      </c>
      <c r="V1820">
        <v>0.6504605761591491</v>
      </c>
    </row>
    <row r="1821" spans="1:22" x14ac:dyDescent="0.25">
      <c r="A1821" t="str">
        <f t="shared" si="32"/>
        <v>NorvégiaSzennyvíz k.</v>
      </c>
      <c r="B1821" t="s">
        <v>101</v>
      </c>
      <c r="C1821">
        <v>26</v>
      </c>
      <c r="D1821" s="267" t="s">
        <v>172</v>
      </c>
      <c r="E1821" s="3" t="s">
        <v>1</v>
      </c>
      <c r="F1821" s="3" t="s">
        <v>1</v>
      </c>
      <c r="G1821" s="3" t="s">
        <v>136</v>
      </c>
      <c r="H1821">
        <v>1673.2976198581457</v>
      </c>
      <c r="I1821">
        <v>5815.7010762707869</v>
      </c>
      <c r="J1821">
        <v>3.4755927500594992</v>
      </c>
      <c r="K1821">
        <v>931.229468</v>
      </c>
      <c r="L1821">
        <v>2049.8477987323777</v>
      </c>
      <c r="M1821">
        <v>2.201227376464828</v>
      </c>
      <c r="N1821">
        <v>0.55652351198524097</v>
      </c>
      <c r="O1821">
        <v>0.35246787478403302</v>
      </c>
      <c r="P1821">
        <v>0.63333869493977546</v>
      </c>
      <c r="Q1821">
        <v>0.94284148410801483</v>
      </c>
      <c r="R1821">
        <v>0.68299202886016941</v>
      </c>
      <c r="S1821">
        <v>5.7158515891985145E-2</v>
      </c>
      <c r="T1821">
        <v>0.3170079711398307</v>
      </c>
      <c r="U1821">
        <v>0.22112468071303262</v>
      </c>
      <c r="V1821">
        <v>0.17199390191921721</v>
      </c>
    </row>
    <row r="1822" spans="1:22" x14ac:dyDescent="0.25">
      <c r="A1822" t="str">
        <f t="shared" si="32"/>
        <v>NorvégiaÉpítőipar</v>
      </c>
      <c r="B1822" t="s">
        <v>101</v>
      </c>
      <c r="C1822">
        <v>27</v>
      </c>
      <c r="D1822" s="267" t="s">
        <v>139</v>
      </c>
      <c r="E1822" s="3" t="s">
        <v>2289</v>
      </c>
      <c r="F1822" s="3" t="s">
        <v>2289</v>
      </c>
      <c r="G1822" s="3" t="s">
        <v>136</v>
      </c>
      <c r="H1822">
        <v>16705.872223776158</v>
      </c>
      <c r="I1822">
        <v>76126.586588897189</v>
      </c>
      <c r="J1822">
        <v>4.5568759038245359</v>
      </c>
      <c r="K1822">
        <v>5930.3954160000012</v>
      </c>
      <c r="L1822">
        <v>26016.573044000012</v>
      </c>
      <c r="M1822">
        <v>4.3869879188507737</v>
      </c>
      <c r="N1822">
        <v>0.35498867323788902</v>
      </c>
      <c r="O1822">
        <v>0.34175409945143187</v>
      </c>
      <c r="P1822">
        <v>0.96271832093755783</v>
      </c>
      <c r="Q1822">
        <v>0.29402912905178341</v>
      </c>
      <c r="R1822">
        <v>0.36642739453183043</v>
      </c>
      <c r="S1822">
        <v>0.70597087094821653</v>
      </c>
      <c r="T1822">
        <v>0.63357260546816951</v>
      </c>
      <c r="U1822">
        <v>7.4606963125570186E-3</v>
      </c>
      <c r="V1822">
        <v>1.1016297976545358E-2</v>
      </c>
    </row>
    <row r="1823" spans="1:22" x14ac:dyDescent="0.25">
      <c r="A1823" t="str">
        <f t="shared" si="32"/>
        <v>NorvégiaGépj. Ker. jav.</v>
      </c>
      <c r="B1823" t="s">
        <v>101</v>
      </c>
      <c r="C1823">
        <v>28</v>
      </c>
      <c r="D1823" s="267" t="s">
        <v>173</v>
      </c>
      <c r="E1823" s="3" t="s">
        <v>2289</v>
      </c>
      <c r="F1823" s="3" t="s">
        <v>2289</v>
      </c>
      <c r="G1823" s="3" t="s">
        <v>136</v>
      </c>
      <c r="H1823">
        <v>4137.1779760734189</v>
      </c>
      <c r="I1823">
        <v>11145.771870200746</v>
      </c>
      <c r="J1823">
        <v>2.6940518234072104</v>
      </c>
      <c r="K1823">
        <v>2157.3046120000004</v>
      </c>
      <c r="L1823">
        <v>5343.6416715113592</v>
      </c>
      <c r="M1823">
        <v>2.4769991413300509</v>
      </c>
      <c r="N1823">
        <v>0.5214435116101751</v>
      </c>
      <c r="O1823">
        <v>0.4794321769493668</v>
      </c>
      <c r="P1823">
        <v>0.91943262553774863</v>
      </c>
      <c r="Q1823">
        <v>0.51623544954801925</v>
      </c>
      <c r="R1823">
        <v>0.55146643478980051</v>
      </c>
      <c r="S1823">
        <v>0.48376455045198075</v>
      </c>
      <c r="T1823">
        <v>0.44853356521019944</v>
      </c>
      <c r="U1823">
        <v>0.38543666548132582</v>
      </c>
      <c r="V1823">
        <v>0.39301746947588301</v>
      </c>
    </row>
    <row r="1824" spans="1:22" x14ac:dyDescent="0.25">
      <c r="A1824" t="str">
        <f t="shared" si="32"/>
        <v>NorvégiaNagyker.</v>
      </c>
      <c r="B1824" t="s">
        <v>101</v>
      </c>
      <c r="C1824">
        <v>29</v>
      </c>
      <c r="D1824" s="267" t="s">
        <v>174</v>
      </c>
      <c r="E1824" s="3" t="s">
        <v>2289</v>
      </c>
      <c r="F1824" s="3" t="s">
        <v>1</v>
      </c>
      <c r="G1824" s="3" t="s">
        <v>0</v>
      </c>
      <c r="H1824">
        <v>11930.373938007968</v>
      </c>
      <c r="I1824">
        <v>30320.878555318515</v>
      </c>
      <c r="J1824">
        <v>2.5414860181977863</v>
      </c>
      <c r="K1824">
        <v>6698.0874600000016</v>
      </c>
      <c r="L1824">
        <v>15184.483141511309</v>
      </c>
      <c r="M1824">
        <v>2.266987887541156</v>
      </c>
      <c r="N1824">
        <v>0.5614314769012505</v>
      </c>
      <c r="O1824">
        <v>0.50079298044771969</v>
      </c>
      <c r="P1824">
        <v>0.89199305890681924</v>
      </c>
      <c r="Q1824">
        <v>0.56958533415590495</v>
      </c>
      <c r="R1824">
        <v>0.60371787989103032</v>
      </c>
      <c r="S1824">
        <v>0.43041466584409499</v>
      </c>
      <c r="T1824">
        <v>0.39628212010896963</v>
      </c>
      <c r="U1824">
        <v>0.30433155091461239</v>
      </c>
      <c r="V1824">
        <v>0.31367810513890071</v>
      </c>
    </row>
    <row r="1825" spans="1:22" x14ac:dyDescent="0.25">
      <c r="A1825" t="str">
        <f t="shared" si="32"/>
        <v>NorvégiaKisker.</v>
      </c>
      <c r="B1825" t="s">
        <v>101</v>
      </c>
      <c r="C1825">
        <v>30</v>
      </c>
      <c r="D1825" s="267" t="s">
        <v>175</v>
      </c>
      <c r="E1825" s="3" t="s">
        <v>1</v>
      </c>
      <c r="F1825" s="3" t="s">
        <v>1</v>
      </c>
      <c r="G1825" s="3" t="s">
        <v>136</v>
      </c>
      <c r="H1825">
        <v>8157.7385424352169</v>
      </c>
      <c r="I1825">
        <v>22350.493999714574</v>
      </c>
      <c r="J1825">
        <v>2.7397904313126697</v>
      </c>
      <c r="K1825">
        <v>4358.1129119999987</v>
      </c>
      <c r="L1825">
        <v>11632.183440977333</v>
      </c>
      <c r="M1825">
        <v>2.6690872117948778</v>
      </c>
      <c r="N1825">
        <v>0.53423052103592317</v>
      </c>
      <c r="O1825">
        <v>0.52044413162079917</v>
      </c>
      <c r="P1825">
        <v>0.97419393151033207</v>
      </c>
      <c r="Q1825">
        <v>0.62215736415877321</v>
      </c>
      <c r="R1825">
        <v>0.60205255878808162</v>
      </c>
      <c r="S1825">
        <v>0.37784263584122674</v>
      </c>
      <c r="T1825">
        <v>0.39794744121191844</v>
      </c>
      <c r="U1825">
        <v>0.27488610274645797</v>
      </c>
      <c r="V1825">
        <v>0.28190026033905774</v>
      </c>
    </row>
    <row r="1826" spans="1:22" x14ac:dyDescent="0.25">
      <c r="A1826" t="str">
        <f t="shared" si="32"/>
        <v>NorvégiaSzf. Szállítás</v>
      </c>
      <c r="B1826" t="s">
        <v>101</v>
      </c>
      <c r="C1826">
        <v>31</v>
      </c>
      <c r="D1826" s="267" t="s">
        <v>176</v>
      </c>
      <c r="E1826" s="3" t="s">
        <v>2289</v>
      </c>
      <c r="F1826" s="3" t="s">
        <v>2289</v>
      </c>
      <c r="G1826" s="3" t="s">
        <v>136</v>
      </c>
      <c r="H1826">
        <v>7221.2706040234425</v>
      </c>
      <c r="I1826">
        <v>16008.263609509837</v>
      </c>
      <c r="J1826">
        <v>2.2168209013785725</v>
      </c>
      <c r="K1826">
        <v>3820.1248960000007</v>
      </c>
      <c r="L1826">
        <v>8546.1370979999974</v>
      </c>
      <c r="M1826">
        <v>2.2371355206078571</v>
      </c>
      <c r="N1826">
        <v>0.52901007391573984</v>
      </c>
      <c r="O1826">
        <v>0.53385784407767356</v>
      </c>
      <c r="P1826">
        <v>1.0091638522609796</v>
      </c>
      <c r="Q1826">
        <v>0.46963960684308054</v>
      </c>
      <c r="R1826">
        <v>0.47201008384704812</v>
      </c>
      <c r="S1826">
        <v>0.53036039315691952</v>
      </c>
      <c r="T1826">
        <v>0.52798991615295188</v>
      </c>
      <c r="U1826">
        <v>0.30628319607182108</v>
      </c>
      <c r="V1826">
        <v>0.31942359549924804</v>
      </c>
    </row>
    <row r="1827" spans="1:22" x14ac:dyDescent="0.25">
      <c r="A1827" t="str">
        <f t="shared" si="32"/>
        <v>NorvégiaVízi szállítás</v>
      </c>
      <c r="B1827" t="s">
        <v>101</v>
      </c>
      <c r="C1827">
        <v>32</v>
      </c>
      <c r="D1827" s="267" t="s">
        <v>140</v>
      </c>
      <c r="E1827" s="3" t="s">
        <v>2289</v>
      </c>
      <c r="F1827" s="3" t="s">
        <v>2289</v>
      </c>
      <c r="G1827" s="3" t="s">
        <v>136</v>
      </c>
      <c r="H1827">
        <v>10573.787551387031</v>
      </c>
      <c r="I1827">
        <v>23986.441557933951</v>
      </c>
      <c r="J1827">
        <v>2.2684815106567462</v>
      </c>
      <c r="K1827">
        <v>3265.6237000000015</v>
      </c>
      <c r="L1827">
        <v>8882.5816360000008</v>
      </c>
      <c r="M1827">
        <v>2.7200260813883719</v>
      </c>
      <c r="N1827">
        <v>0.30884143303707939</v>
      </c>
      <c r="O1827">
        <v>0.37031677310475947</v>
      </c>
      <c r="P1827">
        <v>1.1990514661946261</v>
      </c>
      <c r="Q1827">
        <v>0.1492772233031488</v>
      </c>
      <c r="R1827">
        <v>0.2044754271776244</v>
      </c>
      <c r="S1827">
        <v>0.85072277669685137</v>
      </c>
      <c r="T1827">
        <v>0.79552457282237554</v>
      </c>
      <c r="U1827">
        <v>6.3252864958963623E-2</v>
      </c>
      <c r="V1827">
        <v>7.9419159842008244E-2</v>
      </c>
    </row>
    <row r="1828" spans="1:22" x14ac:dyDescent="0.25">
      <c r="A1828" t="str">
        <f t="shared" si="32"/>
        <v>NorvégiaLégi szállítás</v>
      </c>
      <c r="B1828" t="s">
        <v>101</v>
      </c>
      <c r="C1828">
        <v>33</v>
      </c>
      <c r="D1828" s="267" t="s">
        <v>141</v>
      </c>
      <c r="E1828" s="3" t="s">
        <v>2289</v>
      </c>
      <c r="F1828" s="3" t="s">
        <v>2289</v>
      </c>
      <c r="G1828" s="3" t="s">
        <v>136</v>
      </c>
      <c r="H1828">
        <v>2498.1594354243357</v>
      </c>
      <c r="I1828">
        <v>5112.4686860718393</v>
      </c>
      <c r="J1828">
        <v>2.046494156288083</v>
      </c>
      <c r="K1828">
        <v>851.16901599999971</v>
      </c>
      <c r="L1828">
        <v>1185.5023242530756</v>
      </c>
      <c r="M1828">
        <v>1.3927930904067072</v>
      </c>
      <c r="N1828">
        <v>0.34071845212530266</v>
      </c>
      <c r="O1828">
        <v>0.23188451549498981</v>
      </c>
      <c r="P1828">
        <v>0.68057516124695216</v>
      </c>
      <c r="Q1828">
        <v>0.54425199234020571</v>
      </c>
      <c r="R1828">
        <v>0.51183507891130042</v>
      </c>
      <c r="S1828">
        <v>0.45574800765979434</v>
      </c>
      <c r="T1828">
        <v>0.48816492108869963</v>
      </c>
      <c r="U1828">
        <v>0.22793146863391095</v>
      </c>
      <c r="V1828">
        <v>0.23017748799461571</v>
      </c>
    </row>
    <row r="1829" spans="1:22" x14ac:dyDescent="0.25">
      <c r="A1829" t="str">
        <f t="shared" si="32"/>
        <v>NorvégiaRaktározás</v>
      </c>
      <c r="B1829" t="s">
        <v>101</v>
      </c>
      <c r="C1829">
        <v>34</v>
      </c>
      <c r="D1829" s="267" t="s">
        <v>177</v>
      </c>
      <c r="E1829" s="3" t="s">
        <v>1</v>
      </c>
      <c r="F1829" s="3" t="s">
        <v>1</v>
      </c>
      <c r="G1829" s="3" t="s">
        <v>136</v>
      </c>
      <c r="H1829">
        <v>4422.0018875289134</v>
      </c>
      <c r="I1829">
        <v>14412.249001042095</v>
      </c>
      <c r="J1829">
        <v>3.2592136700999679</v>
      </c>
      <c r="K1829">
        <v>1534.0174800000002</v>
      </c>
      <c r="L1829">
        <v>4424.1798569258872</v>
      </c>
      <c r="M1829">
        <v>2.8840478772939973</v>
      </c>
      <c r="N1829">
        <v>0.34690565925046091</v>
      </c>
      <c r="O1829">
        <v>0.3069735928518853</v>
      </c>
      <c r="P1829">
        <v>0.88489070347006005</v>
      </c>
      <c r="Q1829">
        <v>0.60579359547697698</v>
      </c>
      <c r="R1829">
        <v>0.71943303179945106</v>
      </c>
      <c r="S1829">
        <v>0.39420640452302302</v>
      </c>
      <c r="T1829">
        <v>0.28056696820054899</v>
      </c>
      <c r="U1829">
        <v>0.2201758449095356</v>
      </c>
      <c r="V1829">
        <v>0.17264110950330097</v>
      </c>
    </row>
    <row r="1830" spans="1:22" x14ac:dyDescent="0.25">
      <c r="A1830" t="str">
        <f t="shared" si="32"/>
        <v>NorvégiaPostai tev.</v>
      </c>
      <c r="B1830" t="s">
        <v>101</v>
      </c>
      <c r="C1830">
        <v>35</v>
      </c>
      <c r="D1830" s="267" t="s">
        <v>178</v>
      </c>
      <c r="E1830" s="3" t="s">
        <v>1</v>
      </c>
      <c r="F1830" s="3" t="s">
        <v>1</v>
      </c>
      <c r="G1830" s="3" t="s">
        <v>136</v>
      </c>
      <c r="H1830">
        <v>1501.4466543505039</v>
      </c>
      <c r="I1830">
        <v>2595.2765438388451</v>
      </c>
      <c r="J1830">
        <v>1.7285173178273925</v>
      </c>
      <c r="K1830">
        <v>977.2386039999999</v>
      </c>
      <c r="L1830">
        <v>1522.3688108210367</v>
      </c>
      <c r="M1830">
        <v>1.5578271310504195</v>
      </c>
      <c r="N1830">
        <v>0.65086468518106222</v>
      </c>
      <c r="O1830">
        <v>0.5865921357918954</v>
      </c>
      <c r="P1830">
        <v>0.90125051972778791</v>
      </c>
      <c r="Q1830">
        <v>0.94041637271747536</v>
      </c>
      <c r="R1830">
        <v>0.62866298148474309</v>
      </c>
      <c r="S1830">
        <v>5.9583627282524601E-2</v>
      </c>
      <c r="T1830">
        <v>0.37133701851525697</v>
      </c>
      <c r="U1830">
        <v>5.4747674135693335E-2</v>
      </c>
      <c r="V1830">
        <v>4.5533010284819424E-2</v>
      </c>
    </row>
    <row r="1831" spans="1:22" x14ac:dyDescent="0.25">
      <c r="A1831" t="str">
        <f t="shared" si="32"/>
        <v>NorvégiaVendéglátás</v>
      </c>
      <c r="B1831" t="s">
        <v>101</v>
      </c>
      <c r="C1831">
        <v>36</v>
      </c>
      <c r="D1831" s="267" t="s">
        <v>179</v>
      </c>
      <c r="E1831" s="3" t="s">
        <v>135</v>
      </c>
      <c r="F1831" s="3" t="s">
        <v>135</v>
      </c>
      <c r="G1831" s="3" t="s">
        <v>136</v>
      </c>
      <c r="H1831">
        <v>4686.0987654977143</v>
      </c>
      <c r="I1831">
        <v>12628.373367046679</v>
      </c>
      <c r="J1831">
        <v>2.6948585591122107</v>
      </c>
      <c r="K1831">
        <v>2144.6634879999992</v>
      </c>
      <c r="L1831">
        <v>5840.0912280000002</v>
      </c>
      <c r="M1831">
        <v>2.723080455594534</v>
      </c>
      <c r="N1831">
        <v>0.45766502059036579</v>
      </c>
      <c r="O1831">
        <v>0.4624579158579144</v>
      </c>
      <c r="P1831">
        <v>1.010472496371617</v>
      </c>
      <c r="Q1831">
        <v>0.19811730862695326</v>
      </c>
      <c r="R1831">
        <v>0.21001495597581277</v>
      </c>
      <c r="S1831">
        <v>0.8018826913730468</v>
      </c>
      <c r="T1831">
        <v>0.78998504402418734</v>
      </c>
      <c r="U1831">
        <v>0.81143868868978264</v>
      </c>
      <c r="V1831">
        <v>0.76195174223046902</v>
      </c>
    </row>
    <row r="1832" spans="1:22" x14ac:dyDescent="0.25">
      <c r="A1832" t="str">
        <f t="shared" si="32"/>
        <v>NorvégiaKiadói tev.</v>
      </c>
      <c r="B1832" t="s">
        <v>101</v>
      </c>
      <c r="C1832">
        <v>37</v>
      </c>
      <c r="D1832" s="267" t="s">
        <v>180</v>
      </c>
      <c r="E1832" s="3" t="s">
        <v>1</v>
      </c>
      <c r="F1832" s="3" t="s">
        <v>1</v>
      </c>
      <c r="G1832" s="3" t="s">
        <v>136</v>
      </c>
      <c r="H1832">
        <v>3434.2859122525133</v>
      </c>
      <c r="I1832">
        <v>7504.8055521804545</v>
      </c>
      <c r="J1832">
        <v>2.1852593942180336</v>
      </c>
      <c r="K1832">
        <v>1524.7928759999995</v>
      </c>
      <c r="L1832">
        <v>3709.6412247848834</v>
      </c>
      <c r="M1832">
        <v>2.4328820544573979</v>
      </c>
      <c r="N1832">
        <v>0.44399124445637767</v>
      </c>
      <c r="O1832">
        <v>0.49430211069320512</v>
      </c>
      <c r="P1832">
        <v>1.1133149963315787</v>
      </c>
      <c r="Q1832">
        <v>0.68880664197385877</v>
      </c>
      <c r="R1832">
        <v>0.68002112535780934</v>
      </c>
      <c r="S1832">
        <v>0.31119335802614112</v>
      </c>
      <c r="T1832">
        <v>0.3199788746421906</v>
      </c>
      <c r="U1832">
        <v>0.29433422569864209</v>
      </c>
      <c r="V1832">
        <v>0.24990975075831381</v>
      </c>
    </row>
    <row r="1833" spans="1:22" x14ac:dyDescent="0.25">
      <c r="A1833" t="str">
        <f t="shared" si="32"/>
        <v>NorvégiaMűsorszolgáltatás</v>
      </c>
      <c r="B1833" t="s">
        <v>101</v>
      </c>
      <c r="C1833">
        <v>38</v>
      </c>
      <c r="D1833" s="267" t="s">
        <v>181</v>
      </c>
      <c r="E1833" s="3" t="s">
        <v>2289</v>
      </c>
      <c r="F1833" s="3" t="s">
        <v>2289</v>
      </c>
      <c r="G1833" s="3" t="s">
        <v>136</v>
      </c>
      <c r="H1833">
        <v>1162.8695299893802</v>
      </c>
      <c r="I1833">
        <v>3382.172494998078</v>
      </c>
      <c r="J1833">
        <v>2.9084711635955971</v>
      </c>
      <c r="K1833">
        <v>509.06148000000007</v>
      </c>
      <c r="L1833">
        <v>1460.1955311653255</v>
      </c>
      <c r="M1833">
        <v>2.8684070363472114</v>
      </c>
      <c r="N1833">
        <v>0.43776319429803018</v>
      </c>
      <c r="O1833">
        <v>0.43173301578344109</v>
      </c>
      <c r="P1833">
        <v>0.98622502167122861</v>
      </c>
      <c r="Q1833">
        <v>0.34469078718361662</v>
      </c>
      <c r="R1833">
        <v>0.50062685015866715</v>
      </c>
      <c r="S1833">
        <v>0.65530921281638332</v>
      </c>
      <c r="T1833">
        <v>0.49937314984133285</v>
      </c>
      <c r="U1833">
        <v>0.47371194009962109</v>
      </c>
      <c r="V1833">
        <v>0.39466386677605214</v>
      </c>
    </row>
    <row r="1834" spans="1:22" x14ac:dyDescent="0.25">
      <c r="A1834" t="str">
        <f t="shared" si="32"/>
        <v>NorvégiaTávközlés</v>
      </c>
      <c r="B1834" t="s">
        <v>101</v>
      </c>
      <c r="C1834">
        <v>39</v>
      </c>
      <c r="D1834" s="267" t="s">
        <v>142</v>
      </c>
      <c r="E1834" s="3" t="s">
        <v>2289</v>
      </c>
      <c r="F1834" s="3" t="s">
        <v>2289</v>
      </c>
      <c r="G1834" s="3" t="s">
        <v>136</v>
      </c>
      <c r="H1834">
        <v>5899.0774195790846</v>
      </c>
      <c r="I1834">
        <v>11105.058144010116</v>
      </c>
      <c r="J1834">
        <v>1.8825076116398032</v>
      </c>
      <c r="K1834">
        <v>1619.8860160000015</v>
      </c>
      <c r="L1834">
        <v>4264.3907320000026</v>
      </c>
      <c r="M1834">
        <v>2.632525183796635</v>
      </c>
      <c r="N1834">
        <v>0.27459989092931497</v>
      </c>
      <c r="O1834">
        <v>0.38400435879753986</v>
      </c>
      <c r="P1834">
        <v>1.3984140980463347</v>
      </c>
      <c r="Q1834">
        <v>0.56519382219934633</v>
      </c>
      <c r="R1834">
        <v>0.54899102245301357</v>
      </c>
      <c r="S1834">
        <v>0.43480617780065367</v>
      </c>
      <c r="T1834">
        <v>0.45100897754698649</v>
      </c>
      <c r="U1834">
        <v>0.3593455487181052</v>
      </c>
      <c r="V1834">
        <v>0.350480723810701</v>
      </c>
    </row>
    <row r="1835" spans="1:22" x14ac:dyDescent="0.25">
      <c r="A1835" t="str">
        <f t="shared" si="32"/>
        <v>NorvégiaInfotech.</v>
      </c>
      <c r="B1835" t="s">
        <v>101</v>
      </c>
      <c r="C1835">
        <v>40</v>
      </c>
      <c r="D1835" s="267" t="s">
        <v>182</v>
      </c>
      <c r="E1835" s="3" t="s">
        <v>2289</v>
      </c>
      <c r="F1835" s="3" t="s">
        <v>2289</v>
      </c>
      <c r="G1835" s="3" t="s">
        <v>136</v>
      </c>
      <c r="H1835">
        <v>3677.8837791617825</v>
      </c>
      <c r="I1835">
        <v>13628.889901770461</v>
      </c>
      <c r="J1835">
        <v>3.7056336524251421</v>
      </c>
      <c r="K1835">
        <v>1983.1759759999998</v>
      </c>
      <c r="L1835">
        <v>7763.7727720497905</v>
      </c>
      <c r="M1835">
        <v>3.9148178810178322</v>
      </c>
      <c r="N1835">
        <v>0.53921659711933057</v>
      </c>
      <c r="O1835">
        <v>0.56965554993890133</v>
      </c>
      <c r="P1835">
        <v>1.0564503262365912</v>
      </c>
      <c r="Q1835">
        <v>0.37469513489740053</v>
      </c>
      <c r="R1835">
        <v>0.52161961394001854</v>
      </c>
      <c r="S1835">
        <v>0.62530486510259942</v>
      </c>
      <c r="T1835">
        <v>0.47838038605998146</v>
      </c>
      <c r="U1835">
        <v>1.6179856698581845E-2</v>
      </c>
      <c r="V1835">
        <v>1.0807089895154717E-2</v>
      </c>
    </row>
    <row r="1836" spans="1:22" x14ac:dyDescent="0.25">
      <c r="A1836" t="str">
        <f t="shared" si="32"/>
        <v>NorvégiaPénzügyi tev.</v>
      </c>
      <c r="B1836" t="s">
        <v>101</v>
      </c>
      <c r="C1836">
        <v>41</v>
      </c>
      <c r="D1836" s="267" t="s">
        <v>183</v>
      </c>
      <c r="E1836" s="3" t="s">
        <v>1</v>
      </c>
      <c r="F1836" s="3" t="s">
        <v>1</v>
      </c>
      <c r="G1836" s="3" t="s">
        <v>136</v>
      </c>
      <c r="H1836">
        <v>5895.4330475860042</v>
      </c>
      <c r="I1836">
        <v>25188.612081563362</v>
      </c>
      <c r="J1836">
        <v>4.2725635043684047</v>
      </c>
      <c r="K1836">
        <v>3661.142832</v>
      </c>
      <c r="L1836">
        <v>17624.755787084992</v>
      </c>
      <c r="M1836">
        <v>4.8140038768869839</v>
      </c>
      <c r="N1836">
        <v>0.62101338484356527</v>
      </c>
      <c r="O1836">
        <v>0.69971127150690915</v>
      </c>
      <c r="P1836">
        <v>1.1267249443957927</v>
      </c>
      <c r="Q1836">
        <v>0.62817283123965273</v>
      </c>
      <c r="R1836">
        <v>0.62762156470204589</v>
      </c>
      <c r="S1836">
        <v>0.37182716876034727</v>
      </c>
      <c r="T1836">
        <v>0.37237843529795417</v>
      </c>
      <c r="U1836">
        <v>0.35357441222101177</v>
      </c>
      <c r="V1836">
        <v>0.27489386776365388</v>
      </c>
    </row>
    <row r="1837" spans="1:22" x14ac:dyDescent="0.25">
      <c r="A1837" t="str">
        <f t="shared" si="32"/>
        <v>NorvégiaBiztosítás</v>
      </c>
      <c r="B1837" t="s">
        <v>101</v>
      </c>
      <c r="C1837">
        <v>42</v>
      </c>
      <c r="D1837" s="267" t="s">
        <v>184</v>
      </c>
      <c r="E1837" s="3" t="s">
        <v>135</v>
      </c>
      <c r="F1837" s="3" t="s">
        <v>135</v>
      </c>
      <c r="G1837" s="3" t="s">
        <v>136</v>
      </c>
      <c r="H1837">
        <v>1107.6358250056519</v>
      </c>
      <c r="I1837">
        <v>5477.1293035774206</v>
      </c>
      <c r="J1837">
        <v>4.9448827673567459</v>
      </c>
      <c r="K1837">
        <v>399.73284000000007</v>
      </c>
      <c r="L1837">
        <v>4177.9858895568659</v>
      </c>
      <c r="M1837">
        <v>10.451945578343938</v>
      </c>
      <c r="N1837">
        <v>0.36088832717013314</v>
      </c>
      <c r="O1837">
        <v>0.76280577981388697</v>
      </c>
      <c r="P1837">
        <v>2.1136892561622767</v>
      </c>
      <c r="Q1837">
        <v>0.30038191213659676</v>
      </c>
      <c r="R1837">
        <v>0.31807775209174843</v>
      </c>
      <c r="S1837">
        <v>0.69961808786340329</v>
      </c>
      <c r="T1837">
        <v>0.68192224790825162</v>
      </c>
      <c r="U1837">
        <v>0.61101688362523443</v>
      </c>
      <c r="V1837">
        <v>0.60415204415147039</v>
      </c>
    </row>
    <row r="1838" spans="1:22" x14ac:dyDescent="0.25">
      <c r="A1838" t="str">
        <f t="shared" si="32"/>
        <v>NorvégiaEgyéb pénzügy</v>
      </c>
      <c r="B1838" t="s">
        <v>101</v>
      </c>
      <c r="C1838">
        <v>43</v>
      </c>
      <c r="D1838" s="267" t="s">
        <v>185</v>
      </c>
      <c r="E1838" s="3" t="s">
        <v>1</v>
      </c>
      <c r="F1838" s="3" t="s">
        <v>1</v>
      </c>
      <c r="G1838" s="3" t="s">
        <v>136</v>
      </c>
      <c r="H1838">
        <v>773.15848234098235</v>
      </c>
      <c r="I1838">
        <v>3923.400330079643</v>
      </c>
      <c r="J1838">
        <v>5.0745098446056041</v>
      </c>
      <c r="K1838">
        <v>489.01789599999995</v>
      </c>
      <c r="L1838">
        <v>1246.3364053581454</v>
      </c>
      <c r="M1838">
        <v>2.548651931867429</v>
      </c>
      <c r="N1838">
        <v>0.63249373468599002</v>
      </c>
      <c r="O1838">
        <v>0.31766740594958492</v>
      </c>
      <c r="P1838">
        <v>0.50224593308785137</v>
      </c>
      <c r="Q1838">
        <v>1.420232962151087</v>
      </c>
      <c r="R1838">
        <v>0.88438919803113114</v>
      </c>
      <c r="S1838">
        <v>-0.42023296215108707</v>
      </c>
      <c r="T1838">
        <v>0.11561080196886886</v>
      </c>
      <c r="U1838">
        <v>2.8910199922748896E-2</v>
      </c>
      <c r="V1838">
        <v>3.8699037206750109E-2</v>
      </c>
    </row>
    <row r="1839" spans="1:22" x14ac:dyDescent="0.25">
      <c r="A1839" t="str">
        <f t="shared" si="32"/>
        <v>NorvégiaIngatlanügyletek</v>
      </c>
      <c r="B1839" t="s">
        <v>101</v>
      </c>
      <c r="C1839">
        <v>44</v>
      </c>
      <c r="D1839" s="267" t="s">
        <v>143</v>
      </c>
      <c r="E1839" s="3" t="s">
        <v>2289</v>
      </c>
      <c r="F1839" s="3" t="s">
        <v>2289</v>
      </c>
      <c r="G1839" s="3" t="s">
        <v>136</v>
      </c>
      <c r="H1839">
        <v>15707.906294873956</v>
      </c>
      <c r="I1839">
        <v>47456.831867725254</v>
      </c>
      <c r="J1839">
        <v>3.0212067080647209</v>
      </c>
      <c r="K1839">
        <v>10624.693895999995</v>
      </c>
      <c r="L1839">
        <v>29974.294500000004</v>
      </c>
      <c r="M1839">
        <v>2.8211913485135587</v>
      </c>
      <c r="N1839">
        <v>0.6763914742391357</v>
      </c>
      <c r="O1839">
        <v>0.63161178950053587</v>
      </c>
      <c r="P1839">
        <v>0.9337962016907857</v>
      </c>
      <c r="Q1839">
        <v>0.33407881908116149</v>
      </c>
      <c r="R1839">
        <v>0.36865853065516857</v>
      </c>
      <c r="S1839">
        <v>0.66592118091883856</v>
      </c>
      <c r="T1839">
        <v>0.63134146934483137</v>
      </c>
      <c r="U1839">
        <v>0.5755757380733354</v>
      </c>
      <c r="V1839">
        <v>0.56273141665488402</v>
      </c>
    </row>
    <row r="1840" spans="1:22" x14ac:dyDescent="0.25">
      <c r="A1840" t="str">
        <f t="shared" si="32"/>
        <v>NorvégiaJogi tev.</v>
      </c>
      <c r="B1840" t="s">
        <v>101</v>
      </c>
      <c r="C1840">
        <v>45</v>
      </c>
      <c r="D1840" s="267" t="s">
        <v>186</v>
      </c>
      <c r="E1840" s="3" t="s">
        <v>2289</v>
      </c>
      <c r="F1840" s="3" t="s">
        <v>2289</v>
      </c>
      <c r="G1840" s="3" t="s">
        <v>136</v>
      </c>
      <c r="H1840">
        <v>2523.3277781290153</v>
      </c>
      <c r="I1840">
        <v>9363.9619623314757</v>
      </c>
      <c r="J1840">
        <v>3.7109574283189719</v>
      </c>
      <c r="K1840">
        <v>1642.8905839999998</v>
      </c>
      <c r="L1840">
        <v>6459.5946431568582</v>
      </c>
      <c r="M1840">
        <v>3.9318471394665071</v>
      </c>
      <c r="N1840">
        <v>0.65108092505451753</v>
      </c>
      <c r="O1840">
        <v>0.68983563465357389</v>
      </c>
      <c r="P1840">
        <v>1.059523644615777</v>
      </c>
      <c r="Q1840">
        <v>0.58424193705844496</v>
      </c>
      <c r="R1840">
        <v>0.54856535120152505</v>
      </c>
      <c r="S1840">
        <v>0.41575806294155493</v>
      </c>
      <c r="T1840">
        <v>0.45143464879847495</v>
      </c>
      <c r="U1840">
        <v>3.7406522781858666E-2</v>
      </c>
      <c r="V1840">
        <v>3.5020039874676306E-2</v>
      </c>
    </row>
    <row r="1841" spans="1:22" x14ac:dyDescent="0.25">
      <c r="A1841" t="str">
        <f t="shared" si="32"/>
        <v>NorvégiaMérnöki tev.</v>
      </c>
      <c r="B1841" t="s">
        <v>101</v>
      </c>
      <c r="C1841">
        <v>46</v>
      </c>
      <c r="D1841" s="267" t="s">
        <v>187</v>
      </c>
      <c r="E1841" s="3" t="s">
        <v>2289</v>
      </c>
      <c r="F1841" s="3" t="s">
        <v>2289</v>
      </c>
      <c r="G1841" s="3" t="s">
        <v>136</v>
      </c>
      <c r="H1841">
        <v>4104.6071644210069</v>
      </c>
      <c r="I1841">
        <v>20647.567767306376</v>
      </c>
      <c r="J1841">
        <v>5.030339552657022</v>
      </c>
      <c r="K1841">
        <v>1727.1647439999999</v>
      </c>
      <c r="L1841">
        <v>10377.160564054391</v>
      </c>
      <c r="M1841">
        <v>6.0082054130062721</v>
      </c>
      <c r="N1841">
        <v>0.42078685604098065</v>
      </c>
      <c r="O1841">
        <v>0.50258513162435148</v>
      </c>
      <c r="P1841">
        <v>1.1943936090423044</v>
      </c>
      <c r="Q1841">
        <v>0.1767114586892535</v>
      </c>
      <c r="R1841">
        <v>0.27854994506462022</v>
      </c>
      <c r="S1841">
        <v>0.82328854131074636</v>
      </c>
      <c r="T1841">
        <v>0.72145005493537973</v>
      </c>
      <c r="U1841">
        <v>5.5937246327425116E-3</v>
      </c>
      <c r="V1841">
        <v>1.0201686777455707E-2</v>
      </c>
    </row>
    <row r="1842" spans="1:22" x14ac:dyDescent="0.25">
      <c r="A1842" t="str">
        <f t="shared" si="32"/>
        <v>NorvégiaK+F</v>
      </c>
      <c r="B1842" t="s">
        <v>101</v>
      </c>
      <c r="C1842">
        <v>47</v>
      </c>
      <c r="D1842" s="267" t="s">
        <v>188</v>
      </c>
      <c r="E1842" s="3" t="s">
        <v>2289</v>
      </c>
      <c r="F1842" s="3" t="s">
        <v>2289</v>
      </c>
      <c r="G1842" s="3" t="s">
        <v>136</v>
      </c>
      <c r="H1842">
        <v>962.09203770995055</v>
      </c>
      <c r="I1842">
        <v>2581.3719144417137</v>
      </c>
      <c r="J1842">
        <v>2.6830820890962825</v>
      </c>
      <c r="K1842">
        <v>609.27940000000001</v>
      </c>
      <c r="L1842">
        <v>1781.7389400000002</v>
      </c>
      <c r="M1842">
        <v>2.9243380623077035</v>
      </c>
      <c r="N1842">
        <v>0.6332859810899758</v>
      </c>
      <c r="O1842">
        <v>0.69022945900662513</v>
      </c>
      <c r="P1842">
        <v>1.0899174774382996</v>
      </c>
      <c r="Q1842">
        <v>7.0931646491582345E-2</v>
      </c>
      <c r="R1842">
        <v>5.9110254643062569E-2</v>
      </c>
      <c r="S1842">
        <v>0.92906835350841765</v>
      </c>
      <c r="T1842">
        <v>0.94088974535693737</v>
      </c>
      <c r="U1842">
        <v>6.1171323463314843E-3</v>
      </c>
      <c r="V1842">
        <v>1.8410624566413313E-2</v>
      </c>
    </row>
    <row r="1843" spans="1:22" x14ac:dyDescent="0.25">
      <c r="A1843" t="str">
        <f t="shared" si="32"/>
        <v>NorvégiaMarketing</v>
      </c>
      <c r="B1843" t="s">
        <v>101</v>
      </c>
      <c r="C1843">
        <v>48</v>
      </c>
      <c r="D1843" s="267" t="s">
        <v>13</v>
      </c>
      <c r="E1843" s="3" t="s">
        <v>1</v>
      </c>
      <c r="F1843" s="3" t="s">
        <v>1</v>
      </c>
      <c r="G1843" s="3" t="s">
        <v>136</v>
      </c>
      <c r="H1843">
        <v>1643.3461330395417</v>
      </c>
      <c r="I1843">
        <v>3568.1299043622093</v>
      </c>
      <c r="J1843">
        <v>2.1712588922228924</v>
      </c>
      <c r="K1843">
        <v>426.26781199999999</v>
      </c>
      <c r="L1843">
        <v>809.86459914978536</v>
      </c>
      <c r="M1843">
        <v>1.8998962069174141</v>
      </c>
      <c r="N1843">
        <v>0.25939015733196319</v>
      </c>
      <c r="O1843">
        <v>0.22697172492506149</v>
      </c>
      <c r="P1843">
        <v>0.87502057618395623</v>
      </c>
      <c r="Q1843">
        <v>0.85846150945360822</v>
      </c>
      <c r="R1843">
        <v>0.82114485529839221</v>
      </c>
      <c r="S1843">
        <v>0.14153849054639175</v>
      </c>
      <c r="T1843">
        <v>0.17885514470160793</v>
      </c>
      <c r="U1843">
        <v>3.8031114550486208E-3</v>
      </c>
      <c r="V1843">
        <v>8.0744307604756604E-3</v>
      </c>
    </row>
    <row r="1844" spans="1:22" x14ac:dyDescent="0.25">
      <c r="A1844" t="str">
        <f t="shared" si="32"/>
        <v>NorvégiaEgyéb tudományos</v>
      </c>
      <c r="B1844" t="s">
        <v>101</v>
      </c>
      <c r="C1844">
        <v>49</v>
      </c>
      <c r="D1844" s="267" t="s">
        <v>189</v>
      </c>
      <c r="E1844" s="3" t="s">
        <v>1</v>
      </c>
      <c r="F1844" s="3" t="s">
        <v>2289</v>
      </c>
      <c r="G1844" s="3" t="s">
        <v>0</v>
      </c>
      <c r="H1844">
        <v>973.02490237868278</v>
      </c>
      <c r="I1844">
        <v>2561.1392527487656</v>
      </c>
      <c r="J1844">
        <v>2.6321415274036006</v>
      </c>
      <c r="K1844">
        <v>415.33494799999994</v>
      </c>
      <c r="L1844">
        <v>1287.421531638973</v>
      </c>
      <c r="M1844">
        <v>3.0997187639480153</v>
      </c>
      <c r="N1844">
        <v>0.42684924813811137</v>
      </c>
      <c r="O1844">
        <v>0.50267533491481819</v>
      </c>
      <c r="P1844">
        <v>1.1776413736405893</v>
      </c>
      <c r="Q1844">
        <v>0.63846583568128101</v>
      </c>
      <c r="R1844">
        <v>0.56556540974754677</v>
      </c>
      <c r="S1844">
        <v>0.36153416431871904</v>
      </c>
      <c r="T1844">
        <v>0.43443459025245335</v>
      </c>
      <c r="U1844">
        <v>8.0433673313033208E-2</v>
      </c>
      <c r="V1844">
        <v>6.7933333032755533E-2</v>
      </c>
    </row>
    <row r="1845" spans="1:22" x14ac:dyDescent="0.25">
      <c r="A1845" t="str">
        <f t="shared" si="32"/>
        <v>NorvégiaAminisztratív</v>
      </c>
      <c r="B1845" t="s">
        <v>101</v>
      </c>
      <c r="C1845">
        <v>50</v>
      </c>
      <c r="D1845" s="267" t="s">
        <v>190</v>
      </c>
      <c r="E1845" s="3" t="s">
        <v>1</v>
      </c>
      <c r="F1845" s="3" t="s">
        <v>1</v>
      </c>
      <c r="G1845" s="3" t="s">
        <v>136</v>
      </c>
      <c r="H1845">
        <v>6519.8590169838972</v>
      </c>
      <c r="I1845">
        <v>25152.294283806197</v>
      </c>
      <c r="J1845">
        <v>3.8577972649846823</v>
      </c>
      <c r="K1845">
        <v>3043.8915520000005</v>
      </c>
      <c r="L1845">
        <v>12449.403262</v>
      </c>
      <c r="M1845">
        <v>4.089962815468926</v>
      </c>
      <c r="N1845">
        <v>0.46686462760480246</v>
      </c>
      <c r="O1845">
        <v>0.49496094159550685</v>
      </c>
      <c r="P1845">
        <v>1.0601808582818737</v>
      </c>
      <c r="Q1845">
        <v>0.71398361811773992</v>
      </c>
      <c r="R1845">
        <v>0.71402750306071916</v>
      </c>
      <c r="S1845">
        <v>0.2860163818822602</v>
      </c>
      <c r="T1845">
        <v>0.28597249693928078</v>
      </c>
      <c r="U1845">
        <v>0.16260010601136843</v>
      </c>
      <c r="V1845">
        <v>0.10486813990516568</v>
      </c>
    </row>
    <row r="1846" spans="1:22" x14ac:dyDescent="0.25">
      <c r="A1846" t="str">
        <f t="shared" si="32"/>
        <v>NorvégiaKözigazgatás és védelem</v>
      </c>
      <c r="B1846" t="s">
        <v>101</v>
      </c>
      <c r="C1846">
        <v>51</v>
      </c>
      <c r="D1846" s="267" t="s">
        <v>201</v>
      </c>
      <c r="E1846" s="3" t="s">
        <v>135</v>
      </c>
      <c r="F1846" s="3" t="s">
        <v>135</v>
      </c>
      <c r="G1846" s="3" t="s">
        <v>136</v>
      </c>
      <c r="H1846">
        <v>14642.179864619458</v>
      </c>
      <c r="I1846">
        <v>43342.272547921551</v>
      </c>
      <c r="J1846">
        <v>2.9600969902474281</v>
      </c>
      <c r="K1846">
        <v>9144.0880120000002</v>
      </c>
      <c r="L1846">
        <v>27051.223592000002</v>
      </c>
      <c r="M1846">
        <v>2.9583293114086446</v>
      </c>
      <c r="N1846">
        <v>0.62450318849690278</v>
      </c>
      <c r="O1846">
        <v>0.6241302544090348</v>
      </c>
      <c r="P1846">
        <v>0.99940283077054326</v>
      </c>
      <c r="Q1846">
        <v>0.28252016733366675</v>
      </c>
      <c r="R1846">
        <v>0.10211259939228429</v>
      </c>
      <c r="S1846">
        <v>0.71747983266633342</v>
      </c>
      <c r="T1846">
        <v>0.89788740060771566</v>
      </c>
      <c r="U1846">
        <v>0.70544189869620344</v>
      </c>
      <c r="V1846">
        <v>0.88233114904535981</v>
      </c>
    </row>
    <row r="1847" spans="1:22" x14ac:dyDescent="0.25">
      <c r="A1847" t="str">
        <f t="shared" si="32"/>
        <v>NorvégiaOktatás</v>
      </c>
      <c r="B1847" t="s">
        <v>101</v>
      </c>
      <c r="C1847">
        <v>52</v>
      </c>
      <c r="D1847" s="267" t="s">
        <v>144</v>
      </c>
      <c r="E1847" s="3" t="s">
        <v>135</v>
      </c>
      <c r="F1847" s="3" t="s">
        <v>135</v>
      </c>
      <c r="G1847" s="3" t="s">
        <v>136</v>
      </c>
      <c r="H1847">
        <v>8692.3101832790981</v>
      </c>
      <c r="I1847">
        <v>27128.766704164293</v>
      </c>
      <c r="J1847">
        <v>3.1210076644929625</v>
      </c>
      <c r="K1847">
        <v>6899.3204879999994</v>
      </c>
      <c r="L1847">
        <v>21782.435252000003</v>
      </c>
      <c r="M1847">
        <v>3.1571855938401807</v>
      </c>
      <c r="N1847">
        <v>0.79372690832775727</v>
      </c>
      <c r="O1847">
        <v>0.80292758935688657</v>
      </c>
      <c r="P1847">
        <v>1.0115917463961421</v>
      </c>
      <c r="Q1847">
        <v>6.2709581323707714E-2</v>
      </c>
      <c r="R1847">
        <v>3.5131586426830196E-2</v>
      </c>
      <c r="S1847">
        <v>0.93729041867629237</v>
      </c>
      <c r="T1847">
        <v>0.96486841357316977</v>
      </c>
      <c r="U1847">
        <v>0.93734112923003288</v>
      </c>
      <c r="V1847">
        <v>0.86872923591124052</v>
      </c>
    </row>
    <row r="1848" spans="1:22" x14ac:dyDescent="0.25">
      <c r="A1848" t="str">
        <f t="shared" si="32"/>
        <v>NorvégiaEgészségügy</v>
      </c>
      <c r="B1848" t="s">
        <v>101</v>
      </c>
      <c r="C1848">
        <v>53</v>
      </c>
      <c r="D1848" s="267" t="s">
        <v>191</v>
      </c>
      <c r="E1848" s="3" t="s">
        <v>135</v>
      </c>
      <c r="F1848" s="3" t="s">
        <v>135</v>
      </c>
      <c r="G1848" s="3" t="s">
        <v>136</v>
      </c>
      <c r="H1848">
        <v>15312.159361392005</v>
      </c>
      <c r="I1848">
        <v>57956.353215591182</v>
      </c>
      <c r="J1848">
        <v>3.7849888998492278</v>
      </c>
      <c r="K1848">
        <v>11814.098392</v>
      </c>
      <c r="L1848">
        <v>45771.105960000001</v>
      </c>
      <c r="M1848">
        <v>3.8742783783648043</v>
      </c>
      <c r="N1848">
        <v>0.77155011995159895</v>
      </c>
      <c r="O1848">
        <v>0.78975131146945332</v>
      </c>
      <c r="P1848">
        <v>1.0235904201777535</v>
      </c>
      <c r="Q1848">
        <v>1.0013796151259677E-2</v>
      </c>
      <c r="R1848">
        <v>1.5025624086530857E-2</v>
      </c>
      <c r="S1848">
        <v>0.98998620384874036</v>
      </c>
      <c r="T1848">
        <v>0.98497437591346915</v>
      </c>
      <c r="U1848">
        <v>0.98220459179962172</v>
      </c>
      <c r="V1848">
        <v>0.97003549901586827</v>
      </c>
    </row>
    <row r="1849" spans="1:22" x14ac:dyDescent="0.25">
      <c r="A1849" t="str">
        <f t="shared" si="32"/>
        <v>NorvégiaEgyéb szolgáltatás</v>
      </c>
      <c r="B1849" t="s">
        <v>101</v>
      </c>
      <c r="C1849">
        <v>54</v>
      </c>
      <c r="D1849" s="267" t="s">
        <v>192</v>
      </c>
      <c r="E1849" s="3" t="s">
        <v>135</v>
      </c>
      <c r="F1849" s="3" t="s">
        <v>135</v>
      </c>
      <c r="G1849" s="3" t="s">
        <v>136</v>
      </c>
      <c r="H1849">
        <v>5594.5515136611648</v>
      </c>
      <c r="I1849">
        <v>16523.200475238387</v>
      </c>
      <c r="J1849">
        <v>2.9534450500439378</v>
      </c>
      <c r="K1849">
        <v>3134.7709839999998</v>
      </c>
      <c r="L1849">
        <v>8482.2874720000018</v>
      </c>
      <c r="M1849">
        <v>2.7058715023502344</v>
      </c>
      <c r="N1849">
        <v>0.56032569837730484</v>
      </c>
      <c r="O1849">
        <v>0.5133562038850481</v>
      </c>
      <c r="P1849">
        <v>0.91617465586839986</v>
      </c>
      <c r="Q1849">
        <v>0.17654024216415165</v>
      </c>
      <c r="R1849">
        <v>0.20195075379697125</v>
      </c>
      <c r="S1849">
        <v>0.82345975783584846</v>
      </c>
      <c r="T1849">
        <v>0.79804924620302864</v>
      </c>
      <c r="U1849">
        <v>0.73478139313435564</v>
      </c>
      <c r="V1849">
        <v>0.75465869062024538</v>
      </c>
    </row>
    <row r="1850" spans="1:22" x14ac:dyDescent="0.25">
      <c r="A1850" t="str">
        <f t="shared" si="32"/>
        <v>NorvégiaHáztartási</v>
      </c>
      <c r="B1850" t="s">
        <v>101</v>
      </c>
      <c r="C1850">
        <v>55</v>
      </c>
      <c r="D1850" s="267" t="s">
        <v>193</v>
      </c>
      <c r="E1850" s="3" t="s">
        <v>135</v>
      </c>
      <c r="F1850" s="3" t="s">
        <v>135</v>
      </c>
      <c r="G1850" s="3" t="s">
        <v>136</v>
      </c>
      <c r="H1850">
        <v>150.18804</v>
      </c>
      <c r="I1850">
        <v>86.504362</v>
      </c>
      <c r="J1850">
        <v>0.57597370602878895</v>
      </c>
      <c r="K1850">
        <v>149.18804</v>
      </c>
      <c r="L1850">
        <v>85.504362</v>
      </c>
      <c r="M1850">
        <v>0.57313147890407301</v>
      </c>
      <c r="N1850">
        <v>0.99334168020303082</v>
      </c>
      <c r="O1850">
        <v>0.9884398893087033</v>
      </c>
      <c r="P1850">
        <v>0.995065352645501</v>
      </c>
      <c r="Q1850">
        <v>6.9913168754634492E-3</v>
      </c>
      <c r="R1850">
        <v>1.3531768573368521E-2</v>
      </c>
      <c r="S1850">
        <v>0.9930086831245365</v>
      </c>
      <c r="T1850">
        <v>0.98646823142663154</v>
      </c>
      <c r="U1850">
        <v>0.99295067992217068</v>
      </c>
      <c r="V1850">
        <v>0.98635442417422436</v>
      </c>
    </row>
    <row r="1851" spans="1:22" x14ac:dyDescent="0.25">
      <c r="A1851" t="str">
        <f t="shared" si="32"/>
        <v>NorvégiaTerületen kívüli</v>
      </c>
      <c r="B1851" t="s">
        <v>101</v>
      </c>
      <c r="C1851">
        <v>56</v>
      </c>
      <c r="D1851" s="267" t="s">
        <v>194</v>
      </c>
      <c r="E1851" s="3">
        <v>0</v>
      </c>
      <c r="F1851" s="3">
        <v>0</v>
      </c>
      <c r="G1851" s="3" t="s">
        <v>136</v>
      </c>
      <c r="H1851">
        <v>2</v>
      </c>
      <c r="I1851">
        <v>2</v>
      </c>
      <c r="J1851">
        <v>1</v>
      </c>
      <c r="K1851">
        <v>1</v>
      </c>
      <c r="L1851">
        <v>1</v>
      </c>
      <c r="M1851">
        <v>1</v>
      </c>
      <c r="N1851">
        <v>0.5</v>
      </c>
      <c r="O1851">
        <v>0.5</v>
      </c>
      <c r="P1851">
        <v>1</v>
      </c>
      <c r="Q1851">
        <v>1</v>
      </c>
      <c r="R1851">
        <v>1</v>
      </c>
      <c r="S1851">
        <v>0</v>
      </c>
      <c r="T1851">
        <v>0</v>
      </c>
      <c r="U1851">
        <v>0</v>
      </c>
      <c r="V1851">
        <v>0</v>
      </c>
    </row>
    <row r="1852" spans="1:22" x14ac:dyDescent="0.25">
      <c r="A1852" t="str">
        <f>CONCATENATE(B1852,D1852)</f>
        <v>LengyelországNövényterm.</v>
      </c>
      <c r="B1852" t="s">
        <v>17</v>
      </c>
      <c r="C1852">
        <v>1</v>
      </c>
      <c r="D1852" s="267" t="s">
        <v>147</v>
      </c>
      <c r="E1852" s="3" t="s">
        <v>2289</v>
      </c>
      <c r="F1852" s="3" t="s">
        <v>2289</v>
      </c>
      <c r="G1852" s="3" t="s">
        <v>136</v>
      </c>
      <c r="H1852">
        <v>13582.663428808237</v>
      </c>
      <c r="I1852">
        <v>33346.233575641454</v>
      </c>
      <c r="J1852">
        <v>2.4550585200333792</v>
      </c>
      <c r="K1852">
        <v>4393.151351253664</v>
      </c>
      <c r="L1852">
        <v>12912.601981828902</v>
      </c>
      <c r="M1852">
        <v>2.9392572550781937</v>
      </c>
      <c r="N1852">
        <v>0.32343813673067845</v>
      </c>
      <c r="O1852">
        <v>0.38722819932687147</v>
      </c>
      <c r="P1852">
        <v>1.1972249260429977</v>
      </c>
      <c r="Q1852">
        <v>0.5339993001425466</v>
      </c>
      <c r="R1852">
        <v>0.59604780130282176</v>
      </c>
      <c r="S1852">
        <v>0.46600069985745329</v>
      </c>
      <c r="T1852">
        <v>0.40395219869717819</v>
      </c>
      <c r="U1852">
        <v>0.4234225182688407</v>
      </c>
      <c r="V1852">
        <v>0.27938287156931574</v>
      </c>
    </row>
    <row r="1853" spans="1:22" x14ac:dyDescent="0.25">
      <c r="A1853" t="str">
        <f t="shared" ref="A1853:A1907" si="33">CONCATENATE(B1853,D1853)</f>
        <v>LengyelországErdőgazd.</v>
      </c>
      <c r="B1853" t="s">
        <v>17</v>
      </c>
      <c r="C1853">
        <v>2</v>
      </c>
      <c r="D1853" s="267" t="s">
        <v>148</v>
      </c>
      <c r="E1853" s="3" t="s">
        <v>1</v>
      </c>
      <c r="F1853" s="3" t="s">
        <v>1</v>
      </c>
      <c r="G1853" s="3" t="s">
        <v>136</v>
      </c>
      <c r="H1853">
        <v>1217.9314283491071</v>
      </c>
      <c r="I1853">
        <v>3351.7687117320434</v>
      </c>
      <c r="J1853">
        <v>2.7520175879485511</v>
      </c>
      <c r="K1853">
        <v>606.24285850875742</v>
      </c>
      <c r="L1853">
        <v>1598.0002207311675</v>
      </c>
      <c r="M1853">
        <v>2.635907703163622</v>
      </c>
      <c r="N1853">
        <v>0.49776436045378436</v>
      </c>
      <c r="O1853">
        <v>0.47676327281705333</v>
      </c>
      <c r="P1853">
        <v>0.95780917778527674</v>
      </c>
      <c r="Q1853">
        <v>0.75629865155646459</v>
      </c>
      <c r="R1853">
        <v>0.71782149415904872</v>
      </c>
      <c r="S1853">
        <v>0.24370134844353528</v>
      </c>
      <c r="T1853">
        <v>0.28217850584095133</v>
      </c>
      <c r="U1853">
        <v>0.19956185817654434</v>
      </c>
      <c r="V1853">
        <v>0.18510793450980922</v>
      </c>
    </row>
    <row r="1854" spans="1:22" x14ac:dyDescent="0.25">
      <c r="A1854" t="str">
        <f t="shared" si="33"/>
        <v>LengyelországHalászat</v>
      </c>
      <c r="B1854" t="s">
        <v>17</v>
      </c>
      <c r="C1854">
        <v>3</v>
      </c>
      <c r="D1854" s="267" t="s">
        <v>149</v>
      </c>
      <c r="E1854" s="3" t="s">
        <v>1</v>
      </c>
      <c r="F1854" s="3" t="s">
        <v>1</v>
      </c>
      <c r="G1854" s="3" t="s">
        <v>136</v>
      </c>
      <c r="H1854">
        <v>164.42092161431685</v>
      </c>
      <c r="I1854">
        <v>167.15903275449145</v>
      </c>
      <c r="J1854">
        <v>1.0166530579763895</v>
      </c>
      <c r="K1854">
        <v>47.282508838709639</v>
      </c>
      <c r="L1854">
        <v>65.567105191546403</v>
      </c>
      <c r="M1854">
        <v>1.3867095211721798</v>
      </c>
      <c r="N1854">
        <v>0.28756990518287268</v>
      </c>
      <c r="O1854">
        <v>0.39224386568355912</v>
      </c>
      <c r="P1854">
        <v>1.363994836087322</v>
      </c>
      <c r="Q1854">
        <v>0.75053257899510906</v>
      </c>
      <c r="R1854">
        <v>0.8539895554722815</v>
      </c>
      <c r="S1854">
        <v>0.24946742100489114</v>
      </c>
      <c r="T1854">
        <v>0.14601044452771858</v>
      </c>
      <c r="U1854">
        <v>0.14544913944281804</v>
      </c>
      <c r="V1854">
        <v>0.10488615058805499</v>
      </c>
    </row>
    <row r="1855" spans="1:22" x14ac:dyDescent="0.25">
      <c r="A1855" t="str">
        <f t="shared" si="33"/>
        <v>LengyelországBányászat</v>
      </c>
      <c r="B1855" t="s">
        <v>17</v>
      </c>
      <c r="C1855">
        <v>4</v>
      </c>
      <c r="D1855" s="267" t="s">
        <v>150</v>
      </c>
      <c r="E1855" s="3" t="s">
        <v>1</v>
      </c>
      <c r="F1855" s="3" t="s">
        <v>1</v>
      </c>
      <c r="G1855" s="3" t="s">
        <v>136</v>
      </c>
      <c r="H1855">
        <v>6339.2289597476001</v>
      </c>
      <c r="I1855">
        <v>16636.631163856844</v>
      </c>
      <c r="J1855">
        <v>2.6243934821561075</v>
      </c>
      <c r="K1855">
        <v>3759.3426901062644</v>
      </c>
      <c r="L1855">
        <v>9615.437636325838</v>
      </c>
      <c r="M1855">
        <v>2.557744379524507</v>
      </c>
      <c r="N1855">
        <v>0.59302838152353854</v>
      </c>
      <c r="O1855">
        <v>0.57796783144507158</v>
      </c>
      <c r="P1855">
        <v>0.97460399780567808</v>
      </c>
      <c r="Q1855">
        <v>0.69606291582290514</v>
      </c>
      <c r="R1855">
        <v>0.81437014138525399</v>
      </c>
      <c r="S1855">
        <v>0.30393708417709481</v>
      </c>
      <c r="T1855">
        <v>0.18562985861474604</v>
      </c>
      <c r="U1855">
        <v>9.2944324249068247E-2</v>
      </c>
      <c r="V1855">
        <v>4.833361568018936E-2</v>
      </c>
    </row>
    <row r="1856" spans="1:22" x14ac:dyDescent="0.25">
      <c r="A1856" t="str">
        <f t="shared" si="33"/>
        <v>LengyelországÉlelmiszergy.</v>
      </c>
      <c r="B1856" t="s">
        <v>17</v>
      </c>
      <c r="C1856">
        <v>5</v>
      </c>
      <c r="D1856" s="267" t="s">
        <v>151</v>
      </c>
      <c r="E1856" s="3" t="s">
        <v>2289</v>
      </c>
      <c r="F1856" s="3" t="s">
        <v>2289</v>
      </c>
      <c r="G1856" s="3" t="s">
        <v>136</v>
      </c>
      <c r="H1856">
        <v>21338.836444864446</v>
      </c>
      <c r="I1856">
        <v>74440.319113947538</v>
      </c>
      <c r="J1856">
        <v>3.4884900733124495</v>
      </c>
      <c r="K1856">
        <v>5197.3530107922306</v>
      </c>
      <c r="L1856">
        <v>16639.734279137348</v>
      </c>
      <c r="M1856">
        <v>3.2015786198445966</v>
      </c>
      <c r="N1856">
        <v>0.24356309324649528</v>
      </c>
      <c r="O1856">
        <v>0.22353120563154114</v>
      </c>
      <c r="P1856">
        <v>0.9177548316210572</v>
      </c>
      <c r="Q1856">
        <v>0.32902986589197031</v>
      </c>
      <c r="R1856">
        <v>0.34738069337293431</v>
      </c>
      <c r="S1856">
        <v>0.67097013410802964</v>
      </c>
      <c r="T1856">
        <v>0.6526193066270658</v>
      </c>
      <c r="U1856">
        <v>0.55657806522241882</v>
      </c>
      <c r="V1856">
        <v>0.42329069051957041</v>
      </c>
    </row>
    <row r="1857" spans="1:22" x14ac:dyDescent="0.25">
      <c r="A1857" t="str">
        <f t="shared" si="33"/>
        <v>LengyelországTextilgy.</v>
      </c>
      <c r="B1857" t="s">
        <v>17</v>
      </c>
      <c r="C1857">
        <v>6</v>
      </c>
      <c r="D1857" s="267" t="s">
        <v>152</v>
      </c>
      <c r="E1857" s="3" t="s">
        <v>2289</v>
      </c>
      <c r="F1857" s="3" t="s">
        <v>2289</v>
      </c>
      <c r="G1857" s="3" t="s">
        <v>136</v>
      </c>
      <c r="H1857">
        <v>4659.631092076118</v>
      </c>
      <c r="I1857">
        <v>8461.2520576194329</v>
      </c>
      <c r="J1857">
        <v>1.815863078089619</v>
      </c>
      <c r="K1857">
        <v>1914.3730242820304</v>
      </c>
      <c r="L1857">
        <v>3217.2721028534233</v>
      </c>
      <c r="M1857">
        <v>1.6805878802330252</v>
      </c>
      <c r="N1857">
        <v>0.4108421860987011</v>
      </c>
      <c r="O1857">
        <v>0.38023593682642287</v>
      </c>
      <c r="P1857">
        <v>0.92550363543989767</v>
      </c>
      <c r="Q1857">
        <v>0.15701883014089979</v>
      </c>
      <c r="R1857">
        <v>0.23755455653477947</v>
      </c>
      <c r="S1857">
        <v>0.84298116985910032</v>
      </c>
      <c r="T1857">
        <v>0.76244544346522036</v>
      </c>
      <c r="U1857">
        <v>0.27754920115238396</v>
      </c>
      <c r="V1857">
        <v>0.41999635701557536</v>
      </c>
    </row>
    <row r="1858" spans="1:22" x14ac:dyDescent="0.25">
      <c r="A1858" t="str">
        <f t="shared" si="33"/>
        <v>LengyelországFafeldolg.</v>
      </c>
      <c r="B1858" t="s">
        <v>17</v>
      </c>
      <c r="C1858">
        <v>7</v>
      </c>
      <c r="D1858" s="267" t="s">
        <v>153</v>
      </c>
      <c r="E1858" s="3" t="s">
        <v>2289</v>
      </c>
      <c r="F1858" s="3" t="s">
        <v>2289</v>
      </c>
      <c r="G1858" s="3" t="s">
        <v>136</v>
      </c>
      <c r="H1858">
        <v>3461.826530724742</v>
      </c>
      <c r="I1858">
        <v>11058.679624551893</v>
      </c>
      <c r="J1858">
        <v>3.1944638260764413</v>
      </c>
      <c r="K1858">
        <v>1152.2971485169217</v>
      </c>
      <c r="L1858">
        <v>3435.8065883108784</v>
      </c>
      <c r="M1858">
        <v>2.9817018923747018</v>
      </c>
      <c r="N1858">
        <v>0.33285814245455142</v>
      </c>
      <c r="O1858">
        <v>0.31068868119507531</v>
      </c>
      <c r="P1858">
        <v>0.93339666833445978</v>
      </c>
      <c r="Q1858">
        <v>0.47817562231167754</v>
      </c>
      <c r="R1858">
        <v>0.54898003153425701</v>
      </c>
      <c r="S1858">
        <v>0.52182437768832246</v>
      </c>
      <c r="T1858">
        <v>0.45101996846574305</v>
      </c>
      <c r="U1858">
        <v>0.10575371678734642</v>
      </c>
      <c r="V1858">
        <v>9.8283947578946443E-2</v>
      </c>
    </row>
    <row r="1859" spans="1:22" x14ac:dyDescent="0.25">
      <c r="A1859" t="str">
        <f t="shared" si="33"/>
        <v>LengyelországPapírgy.</v>
      </c>
      <c r="B1859" t="s">
        <v>17</v>
      </c>
      <c r="C1859">
        <v>8</v>
      </c>
      <c r="D1859" s="267" t="s">
        <v>154</v>
      </c>
      <c r="E1859" s="3" t="s">
        <v>1</v>
      </c>
      <c r="F1859" s="3" t="s">
        <v>1</v>
      </c>
      <c r="G1859" s="3" t="s">
        <v>136</v>
      </c>
      <c r="H1859">
        <v>2848.3788754087786</v>
      </c>
      <c r="I1859">
        <v>10549.421215245555</v>
      </c>
      <c r="J1859">
        <v>3.7036580022141816</v>
      </c>
      <c r="K1859">
        <v>812.80836166263964</v>
      </c>
      <c r="L1859">
        <v>2979.4769508810614</v>
      </c>
      <c r="M1859">
        <v>3.665657357149223</v>
      </c>
      <c r="N1859">
        <v>0.28535823260028609</v>
      </c>
      <c r="O1859">
        <v>0.28243037130560811</v>
      </c>
      <c r="P1859">
        <v>0.98973969922648364</v>
      </c>
      <c r="Q1859">
        <v>0.71182244246776416</v>
      </c>
      <c r="R1859">
        <v>0.65403117205550865</v>
      </c>
      <c r="S1859">
        <v>0.28817755753223601</v>
      </c>
      <c r="T1859">
        <v>0.34596882794449141</v>
      </c>
      <c r="U1859">
        <v>6.4891042129478868E-2</v>
      </c>
      <c r="V1859">
        <v>4.6122424717332806E-2</v>
      </c>
    </row>
    <row r="1860" spans="1:22" x14ac:dyDescent="0.25">
      <c r="A1860" t="str">
        <f t="shared" si="33"/>
        <v>LengyelországNyomdai tev.</v>
      </c>
      <c r="B1860" t="s">
        <v>17</v>
      </c>
      <c r="C1860">
        <v>9</v>
      </c>
      <c r="D1860" s="267" t="s">
        <v>155</v>
      </c>
      <c r="E1860" s="3" t="s">
        <v>1</v>
      </c>
      <c r="F1860" s="3" t="s">
        <v>1</v>
      </c>
      <c r="G1860" s="3" t="s">
        <v>136</v>
      </c>
      <c r="H1860">
        <v>2270.4151457328317</v>
      </c>
      <c r="I1860">
        <v>4598.3847684756829</v>
      </c>
      <c r="J1860">
        <v>2.0253497591038321</v>
      </c>
      <c r="K1860">
        <v>842.6265368067227</v>
      </c>
      <c r="L1860">
        <v>1789.3899987203399</v>
      </c>
      <c r="M1860">
        <v>2.1235860972306178</v>
      </c>
      <c r="N1860">
        <v>0.3711332433587799</v>
      </c>
      <c r="O1860">
        <v>0.38913446542958696</v>
      </c>
      <c r="P1860">
        <v>1.048503394381745</v>
      </c>
      <c r="Q1860">
        <v>0.70727236945139016</v>
      </c>
      <c r="R1860">
        <v>0.69794718357173369</v>
      </c>
      <c r="S1860">
        <v>0.29272763054860979</v>
      </c>
      <c r="T1860">
        <v>0.30205281642826631</v>
      </c>
      <c r="U1860">
        <v>0.22450479677278598</v>
      </c>
      <c r="V1860">
        <v>0.21732281733980743</v>
      </c>
    </row>
    <row r="1861" spans="1:22" x14ac:dyDescent="0.25">
      <c r="A1861" t="str">
        <f t="shared" si="33"/>
        <v>LengyelországKokszgy.</v>
      </c>
      <c r="B1861" t="s">
        <v>17</v>
      </c>
      <c r="C1861">
        <v>10</v>
      </c>
      <c r="D1861" s="267" t="s">
        <v>156</v>
      </c>
      <c r="E1861" s="3" t="s">
        <v>1</v>
      </c>
      <c r="F1861" s="3" t="s">
        <v>1</v>
      </c>
      <c r="G1861" s="3" t="s">
        <v>136</v>
      </c>
      <c r="H1861">
        <v>6560.1561049201518</v>
      </c>
      <c r="I1861">
        <v>35362.625947460547</v>
      </c>
      <c r="J1861">
        <v>5.3905159239943075</v>
      </c>
      <c r="K1861">
        <v>885.93331147540982</v>
      </c>
      <c r="L1861">
        <v>4235.1242486790525</v>
      </c>
      <c r="M1861">
        <v>4.7804097597662167</v>
      </c>
      <c r="N1861">
        <v>0.13504759601847816</v>
      </c>
      <c r="O1861">
        <v>0.11976271940243692</v>
      </c>
      <c r="P1861">
        <v>0.88681859531990592</v>
      </c>
      <c r="Q1861">
        <v>0.63641379460144976</v>
      </c>
      <c r="R1861">
        <v>0.6399866656392359</v>
      </c>
      <c r="S1861">
        <v>0.36358620539855019</v>
      </c>
      <c r="T1861">
        <v>0.36001333436076427</v>
      </c>
      <c r="U1861">
        <v>0.23745689545819759</v>
      </c>
      <c r="V1861">
        <v>0.1661187126142431</v>
      </c>
    </row>
    <row r="1862" spans="1:22" x14ac:dyDescent="0.25">
      <c r="A1862" t="str">
        <f t="shared" si="33"/>
        <v>LengyelországVegyi a. gy.</v>
      </c>
      <c r="B1862" t="s">
        <v>17</v>
      </c>
      <c r="C1862">
        <v>11</v>
      </c>
      <c r="D1862" s="267" t="s">
        <v>157</v>
      </c>
      <c r="E1862" s="3" t="s">
        <v>2289</v>
      </c>
      <c r="F1862" s="3" t="s">
        <v>1</v>
      </c>
      <c r="G1862" s="3" t="s">
        <v>0</v>
      </c>
      <c r="H1862">
        <v>5199.3059767566019</v>
      </c>
      <c r="I1862">
        <v>21264.858223791191</v>
      </c>
      <c r="J1862">
        <v>4.0899416804579944</v>
      </c>
      <c r="K1862">
        <v>1575.9764001501055</v>
      </c>
      <c r="L1862">
        <v>4939.6201662046087</v>
      </c>
      <c r="M1862">
        <v>3.1343236902114331</v>
      </c>
      <c r="N1862">
        <v>0.30311283990507154</v>
      </c>
      <c r="O1862">
        <v>0.23229029388393221</v>
      </c>
      <c r="P1862">
        <v>0.76634923798239818</v>
      </c>
      <c r="Q1862">
        <v>0.59880711037069001</v>
      </c>
      <c r="R1862">
        <v>0.63321351829494776</v>
      </c>
      <c r="S1862">
        <v>0.40119288962930999</v>
      </c>
      <c r="T1862">
        <v>0.36678648170505224</v>
      </c>
      <c r="U1862">
        <v>0.20119390358192946</v>
      </c>
      <c r="V1862">
        <v>0.1143143744925495</v>
      </c>
    </row>
    <row r="1863" spans="1:22" x14ac:dyDescent="0.25">
      <c r="A1863" t="str">
        <f t="shared" si="33"/>
        <v>LengyelországGyógyszergy.</v>
      </c>
      <c r="B1863" t="s">
        <v>17</v>
      </c>
      <c r="C1863">
        <v>12</v>
      </c>
      <c r="D1863" s="267" t="s">
        <v>158</v>
      </c>
      <c r="E1863" s="3" t="s">
        <v>135</v>
      </c>
      <c r="F1863" s="3" t="s">
        <v>2289</v>
      </c>
      <c r="G1863" s="3" t="s">
        <v>0</v>
      </c>
      <c r="H1863">
        <v>1074.4092927470508</v>
      </c>
      <c r="I1863">
        <v>4437.2714411282486</v>
      </c>
      <c r="J1863">
        <v>4.1299637587674134</v>
      </c>
      <c r="K1863">
        <v>390.35150041019273</v>
      </c>
      <c r="L1863">
        <v>1791.6123833182123</v>
      </c>
      <c r="M1863">
        <v>4.5897412497083625</v>
      </c>
      <c r="N1863">
        <v>0.36331731589191824</v>
      </c>
      <c r="O1863">
        <v>0.4037644320588748</v>
      </c>
      <c r="P1863">
        <v>1.1113272459025569</v>
      </c>
      <c r="Q1863">
        <v>0.25001290978404833</v>
      </c>
      <c r="R1863">
        <v>0.26813933105428761</v>
      </c>
      <c r="S1863">
        <v>0.74998709021595156</v>
      </c>
      <c r="T1863">
        <v>0.73186066894571233</v>
      </c>
      <c r="U1863">
        <v>0.70565635869057552</v>
      </c>
      <c r="V1863">
        <v>0.49372713698969534</v>
      </c>
    </row>
    <row r="1864" spans="1:22" x14ac:dyDescent="0.25">
      <c r="A1864" t="str">
        <f t="shared" si="33"/>
        <v>LengyelországGumigy.</v>
      </c>
      <c r="B1864" t="s">
        <v>17</v>
      </c>
      <c r="C1864">
        <v>13</v>
      </c>
      <c r="D1864" s="267" t="s">
        <v>159</v>
      </c>
      <c r="E1864" s="3" t="s">
        <v>1</v>
      </c>
      <c r="F1864" s="3" t="s">
        <v>1</v>
      </c>
      <c r="G1864" s="3" t="s">
        <v>136</v>
      </c>
      <c r="H1864">
        <v>4774.4435711742299</v>
      </c>
      <c r="I1864">
        <v>23779.977887664325</v>
      </c>
      <c r="J1864">
        <v>4.9806804778752181</v>
      </c>
      <c r="K1864">
        <v>1533.5985917083735</v>
      </c>
      <c r="L1864">
        <v>6815.3127668089992</v>
      </c>
      <c r="M1864">
        <v>4.4440004077057651</v>
      </c>
      <c r="N1864">
        <v>0.32120991040034413</v>
      </c>
      <c r="O1864">
        <v>0.28659878486869361</v>
      </c>
      <c r="P1864">
        <v>0.89224764114994926</v>
      </c>
      <c r="Q1864">
        <v>0.69220468526557311</v>
      </c>
      <c r="R1864">
        <v>0.60440466900724399</v>
      </c>
      <c r="S1864">
        <v>0.30779531473442684</v>
      </c>
      <c r="T1864">
        <v>0.3955953309927559</v>
      </c>
      <c r="U1864">
        <v>8.0039768995653252E-2</v>
      </c>
      <c r="V1864">
        <v>5.4530913806553942E-2</v>
      </c>
    </row>
    <row r="1865" spans="1:22" x14ac:dyDescent="0.25">
      <c r="A1865" t="str">
        <f t="shared" si="33"/>
        <v>LengyelországNemfémgy.</v>
      </c>
      <c r="B1865" t="s">
        <v>17</v>
      </c>
      <c r="C1865">
        <v>14</v>
      </c>
      <c r="D1865" s="267" t="s">
        <v>160</v>
      </c>
      <c r="E1865" s="3" t="s">
        <v>1</v>
      </c>
      <c r="F1865" s="3" t="s">
        <v>1</v>
      </c>
      <c r="G1865" s="3" t="s">
        <v>136</v>
      </c>
      <c r="H1865">
        <v>5486.4050817643911</v>
      </c>
      <c r="I1865">
        <v>16310.973854654241</v>
      </c>
      <c r="J1865">
        <v>2.9729802323325241</v>
      </c>
      <c r="K1865">
        <v>2216.0963261148468</v>
      </c>
      <c r="L1865">
        <v>5306.3136248535684</v>
      </c>
      <c r="M1865">
        <v>2.39444177688627</v>
      </c>
      <c r="N1865">
        <v>0.40392502797153379</v>
      </c>
      <c r="O1865">
        <v>0.32532169275346134</v>
      </c>
      <c r="P1865">
        <v>0.80540117651830201</v>
      </c>
      <c r="Q1865">
        <v>0.67485350256578169</v>
      </c>
      <c r="R1865">
        <v>0.65976594213746131</v>
      </c>
      <c r="S1865">
        <v>0.3251464974342182</v>
      </c>
      <c r="T1865">
        <v>0.34023405786253869</v>
      </c>
      <c r="U1865">
        <v>0.16282501982273748</v>
      </c>
      <c r="V1865">
        <v>0.12159949579690366</v>
      </c>
    </row>
    <row r="1866" spans="1:22" x14ac:dyDescent="0.25">
      <c r="A1866" t="str">
        <f t="shared" si="33"/>
        <v>LengyelországFémalapa. Gy.</v>
      </c>
      <c r="B1866" t="s">
        <v>17</v>
      </c>
      <c r="C1866">
        <v>15</v>
      </c>
      <c r="D1866" s="267" t="s">
        <v>161</v>
      </c>
      <c r="E1866" s="3" t="s">
        <v>1</v>
      </c>
      <c r="F1866" s="3" t="s">
        <v>1</v>
      </c>
      <c r="G1866" s="3" t="s">
        <v>136</v>
      </c>
      <c r="H1866">
        <v>4769.8912072573066</v>
      </c>
      <c r="I1866">
        <v>16081.562311956577</v>
      </c>
      <c r="J1866">
        <v>3.3714736066702651</v>
      </c>
      <c r="K1866">
        <v>1055.7271665714293</v>
      </c>
      <c r="L1866">
        <v>2741.6817989087053</v>
      </c>
      <c r="M1866">
        <v>2.5969605459832659</v>
      </c>
      <c r="N1866">
        <v>0.2213314980780188</v>
      </c>
      <c r="O1866">
        <v>0.17048603523242739</v>
      </c>
      <c r="P1866">
        <v>0.7702746184473549</v>
      </c>
      <c r="Q1866">
        <v>0.67186772400113837</v>
      </c>
      <c r="R1866">
        <v>0.678057521564429</v>
      </c>
      <c r="S1866">
        <v>0.32813227599886174</v>
      </c>
      <c r="T1866">
        <v>0.32194247843557094</v>
      </c>
      <c r="U1866">
        <v>3.2292128512501364E-2</v>
      </c>
      <c r="V1866">
        <v>1.9630721824408798E-2</v>
      </c>
    </row>
    <row r="1867" spans="1:22" x14ac:dyDescent="0.25">
      <c r="A1867" t="str">
        <f t="shared" si="33"/>
        <v>LengyelországFémfeldolg.</v>
      </c>
      <c r="B1867" t="s">
        <v>17</v>
      </c>
      <c r="C1867">
        <v>16</v>
      </c>
      <c r="D1867" s="267" t="s">
        <v>162</v>
      </c>
      <c r="E1867" s="3" t="s">
        <v>2289</v>
      </c>
      <c r="F1867" s="3" t="s">
        <v>2289</v>
      </c>
      <c r="G1867" s="3" t="s">
        <v>136</v>
      </c>
      <c r="H1867">
        <v>5543.5581695920546</v>
      </c>
      <c r="I1867">
        <v>29583.209932981437</v>
      </c>
      <c r="J1867">
        <v>5.3365021215531758</v>
      </c>
      <c r="K1867">
        <v>2034.7010119397426</v>
      </c>
      <c r="L1867">
        <v>10481.876955865637</v>
      </c>
      <c r="M1867">
        <v>5.1515563684086159</v>
      </c>
      <c r="N1867">
        <v>0.36703881328433402</v>
      </c>
      <c r="O1867">
        <v>0.35431844548348707</v>
      </c>
      <c r="P1867">
        <v>0.96534326250942604</v>
      </c>
      <c r="Q1867">
        <v>0.55971664382966213</v>
      </c>
      <c r="R1867">
        <v>0.55582161107257133</v>
      </c>
      <c r="S1867">
        <v>0.44028335617033787</v>
      </c>
      <c r="T1867">
        <v>0.4441783889274285</v>
      </c>
      <c r="U1867">
        <v>4.0803448290286537E-2</v>
      </c>
      <c r="V1867">
        <v>3.305599304439092E-2</v>
      </c>
    </row>
    <row r="1868" spans="1:22" x14ac:dyDescent="0.25">
      <c r="A1868" t="str">
        <f t="shared" si="33"/>
        <v>LengyelországSzámítógép gy.</v>
      </c>
      <c r="B1868" t="s">
        <v>17</v>
      </c>
      <c r="C1868">
        <v>17</v>
      </c>
      <c r="D1868" s="267" t="s">
        <v>163</v>
      </c>
      <c r="E1868" s="3" t="s">
        <v>2289</v>
      </c>
      <c r="F1868" s="3" t="s">
        <v>2289</v>
      </c>
      <c r="G1868" s="3" t="s">
        <v>136</v>
      </c>
      <c r="H1868">
        <v>2373.8381530803094</v>
      </c>
      <c r="I1868">
        <v>12541.271987102227</v>
      </c>
      <c r="J1868">
        <v>5.2831200690024227</v>
      </c>
      <c r="K1868">
        <v>723.04331710746453</v>
      </c>
      <c r="L1868">
        <v>2337.5781995288899</v>
      </c>
      <c r="M1868">
        <v>3.2329711709118252</v>
      </c>
      <c r="N1868">
        <v>0.30458829561284045</v>
      </c>
      <c r="O1868">
        <v>0.18639083834023507</v>
      </c>
      <c r="P1868">
        <v>0.61194353501079646</v>
      </c>
      <c r="Q1868">
        <v>0.31702039615162475</v>
      </c>
      <c r="R1868">
        <v>0.31184060019444859</v>
      </c>
      <c r="S1868">
        <v>0.68297960384837542</v>
      </c>
      <c r="T1868">
        <v>0.6881593998055513</v>
      </c>
      <c r="U1868">
        <v>0.23537604971275816</v>
      </c>
      <c r="V1868">
        <v>0.16002338728959792</v>
      </c>
    </row>
    <row r="1869" spans="1:22" x14ac:dyDescent="0.25">
      <c r="A1869" t="str">
        <f t="shared" si="33"/>
        <v>LengyelországVillamos b. gy.</v>
      </c>
      <c r="B1869" t="s">
        <v>17</v>
      </c>
      <c r="C1869">
        <v>18</v>
      </c>
      <c r="D1869" s="267" t="s">
        <v>164</v>
      </c>
      <c r="E1869" s="3" t="s">
        <v>2289</v>
      </c>
      <c r="F1869" s="3" t="s">
        <v>2289</v>
      </c>
      <c r="G1869" s="3" t="s">
        <v>136</v>
      </c>
      <c r="H1869">
        <v>3424.8146981486125</v>
      </c>
      <c r="I1869">
        <v>15771.244100455024</v>
      </c>
      <c r="J1869">
        <v>4.6049919456899806</v>
      </c>
      <c r="K1869">
        <v>1174.1179040840036</v>
      </c>
      <c r="L1869">
        <v>4007.7002248300737</v>
      </c>
      <c r="M1869">
        <v>3.4133711877570843</v>
      </c>
      <c r="N1869">
        <v>0.34282669503804358</v>
      </c>
      <c r="O1869">
        <v>0.25411439955548248</v>
      </c>
      <c r="P1869">
        <v>0.74123282472878416</v>
      </c>
      <c r="Q1869">
        <v>0.33888326538137803</v>
      </c>
      <c r="R1869">
        <v>0.34628359658069746</v>
      </c>
      <c r="S1869">
        <v>0.66111673461862208</v>
      </c>
      <c r="T1869">
        <v>0.65371640341930248</v>
      </c>
      <c r="U1869">
        <v>0.15585757297757982</v>
      </c>
      <c r="V1869">
        <v>9.3713409820842253E-2</v>
      </c>
    </row>
    <row r="1870" spans="1:22" x14ac:dyDescent="0.25">
      <c r="A1870" t="str">
        <f t="shared" si="33"/>
        <v>LengyelországEgyéb gépgy.</v>
      </c>
      <c r="B1870" t="s">
        <v>17</v>
      </c>
      <c r="C1870">
        <v>19</v>
      </c>
      <c r="D1870" s="267" t="s">
        <v>165</v>
      </c>
      <c r="E1870" s="3" t="s">
        <v>2289</v>
      </c>
      <c r="F1870" s="3" t="s">
        <v>2289</v>
      </c>
      <c r="G1870" s="3" t="s">
        <v>136</v>
      </c>
      <c r="H1870">
        <v>3856.3641713382367</v>
      </c>
      <c r="I1870">
        <v>14287.250388032502</v>
      </c>
      <c r="J1870">
        <v>3.7048498931247296</v>
      </c>
      <c r="K1870">
        <v>1466.5180556409475</v>
      </c>
      <c r="L1870">
        <v>4902.2100254737516</v>
      </c>
      <c r="M1870">
        <v>3.342754633410375</v>
      </c>
      <c r="N1870">
        <v>0.38028515733565588</v>
      </c>
      <c r="O1870">
        <v>0.3431178072990177</v>
      </c>
      <c r="P1870">
        <v>0.90226452618598341</v>
      </c>
      <c r="Q1870">
        <v>0.29926363858548893</v>
      </c>
      <c r="R1870">
        <v>0.31755066529816578</v>
      </c>
      <c r="S1870">
        <v>0.7007363614145109</v>
      </c>
      <c r="T1870">
        <v>0.68244933470183411</v>
      </c>
      <c r="U1870">
        <v>3.9141765646196959E-2</v>
      </c>
      <c r="V1870">
        <v>3.9300659292045424E-2</v>
      </c>
    </row>
    <row r="1871" spans="1:22" x14ac:dyDescent="0.25">
      <c r="A1871" t="str">
        <f t="shared" si="33"/>
        <v>LengyelországKözúti jármű gy.</v>
      </c>
      <c r="B1871" t="s">
        <v>17</v>
      </c>
      <c r="C1871">
        <v>20</v>
      </c>
      <c r="D1871" s="267" t="s">
        <v>166</v>
      </c>
      <c r="E1871" s="3" t="s">
        <v>2289</v>
      </c>
      <c r="F1871" s="3" t="s">
        <v>2289</v>
      </c>
      <c r="G1871" s="3" t="s">
        <v>136</v>
      </c>
      <c r="H1871">
        <v>7161.8539728655096</v>
      </c>
      <c r="I1871">
        <v>37198.618378211366</v>
      </c>
      <c r="J1871">
        <v>5.1939928570378164</v>
      </c>
      <c r="K1871">
        <v>1126.4149566063081</v>
      </c>
      <c r="L1871">
        <v>7653.8925550728845</v>
      </c>
      <c r="M1871">
        <v>6.794913819444238</v>
      </c>
      <c r="N1871">
        <v>0.15727979945891321</v>
      </c>
      <c r="O1871">
        <v>0.20575744177520469</v>
      </c>
      <c r="P1871">
        <v>1.3082254840295335</v>
      </c>
      <c r="Q1871">
        <v>0.24443668959918283</v>
      </c>
      <c r="R1871">
        <v>0.28090972565076577</v>
      </c>
      <c r="S1871">
        <v>0.75556331040081692</v>
      </c>
      <c r="T1871">
        <v>0.71909027434923423</v>
      </c>
      <c r="U1871">
        <v>0.15542092541648547</v>
      </c>
      <c r="V1871">
        <v>0.18963880915597262</v>
      </c>
    </row>
    <row r="1872" spans="1:22" x14ac:dyDescent="0.25">
      <c r="A1872" t="str">
        <f t="shared" si="33"/>
        <v>LengyelországEgyéb jármű gy.</v>
      </c>
      <c r="B1872" t="s">
        <v>17</v>
      </c>
      <c r="C1872">
        <v>21</v>
      </c>
      <c r="D1872" s="267" t="s">
        <v>167</v>
      </c>
      <c r="E1872" s="3" t="s">
        <v>2289</v>
      </c>
      <c r="F1872" s="3" t="s">
        <v>2289</v>
      </c>
      <c r="G1872" s="3" t="s">
        <v>136</v>
      </c>
      <c r="H1872">
        <v>2213.2191738131382</v>
      </c>
      <c r="I1872">
        <v>6722.6288909525274</v>
      </c>
      <c r="J1872">
        <v>3.0374889981502204</v>
      </c>
      <c r="K1872">
        <v>647.21312945398302</v>
      </c>
      <c r="L1872">
        <v>2085.7079451033396</v>
      </c>
      <c r="M1872">
        <v>3.2225983222295458</v>
      </c>
      <c r="N1872">
        <v>0.29243065355289893</v>
      </c>
      <c r="O1872">
        <v>0.31025183435461307</v>
      </c>
      <c r="P1872">
        <v>1.0609415619915181</v>
      </c>
      <c r="Q1872">
        <v>0.29742039783359714</v>
      </c>
      <c r="R1872">
        <v>0.30539166939038664</v>
      </c>
      <c r="S1872">
        <v>0.70257960216640303</v>
      </c>
      <c r="T1872">
        <v>0.69460833060961336</v>
      </c>
      <c r="U1872">
        <v>7.1115337697071429E-2</v>
      </c>
      <c r="V1872">
        <v>7.2211043289652263E-2</v>
      </c>
    </row>
    <row r="1873" spans="1:22" x14ac:dyDescent="0.25">
      <c r="A1873" t="str">
        <f t="shared" si="33"/>
        <v>LengyelországBútorgy.</v>
      </c>
      <c r="B1873" t="s">
        <v>17</v>
      </c>
      <c r="C1873">
        <v>22</v>
      </c>
      <c r="D1873" s="267" t="s">
        <v>168</v>
      </c>
      <c r="E1873" s="3" t="s">
        <v>2289</v>
      </c>
      <c r="F1873" s="3" t="s">
        <v>2289</v>
      </c>
      <c r="G1873" s="3" t="s">
        <v>136</v>
      </c>
      <c r="H1873">
        <v>4201.8106633900579</v>
      </c>
      <c r="I1873">
        <v>14425.948317674121</v>
      </c>
      <c r="J1873">
        <v>3.4332694815037521</v>
      </c>
      <c r="K1873">
        <v>1403.6612295739144</v>
      </c>
      <c r="L1873">
        <v>5116.6701391684528</v>
      </c>
      <c r="M1873">
        <v>3.6452315069795249</v>
      </c>
      <c r="N1873">
        <v>0.33406103749601801</v>
      </c>
      <c r="O1873">
        <v>0.3546851843978745</v>
      </c>
      <c r="P1873">
        <v>1.0617376604480622</v>
      </c>
      <c r="Q1873">
        <v>0.16653754014946448</v>
      </c>
      <c r="R1873">
        <v>0.21224716768117102</v>
      </c>
      <c r="S1873">
        <v>0.83346245985053558</v>
      </c>
      <c r="T1873">
        <v>0.78775283231882887</v>
      </c>
      <c r="U1873">
        <v>0.21714791550837251</v>
      </c>
      <c r="V1873">
        <v>0.19974351501195045</v>
      </c>
    </row>
    <row r="1874" spans="1:22" x14ac:dyDescent="0.25">
      <c r="A1874" t="str">
        <f t="shared" si="33"/>
        <v>LengyelországGépjavítás</v>
      </c>
      <c r="B1874" t="s">
        <v>17</v>
      </c>
      <c r="C1874">
        <v>23</v>
      </c>
      <c r="D1874" s="267" t="s">
        <v>169</v>
      </c>
      <c r="E1874" s="3" t="s">
        <v>2289</v>
      </c>
      <c r="F1874" s="3" t="s">
        <v>2289</v>
      </c>
      <c r="G1874" s="3" t="s">
        <v>136</v>
      </c>
      <c r="H1874">
        <v>3394.7355831131999</v>
      </c>
      <c r="I1874">
        <v>10289.188032606318</v>
      </c>
      <c r="J1874">
        <v>3.0309247305707516</v>
      </c>
      <c r="K1874">
        <v>1412.1409122755806</v>
      </c>
      <c r="L1874">
        <v>4746.2727061896994</v>
      </c>
      <c r="M1874">
        <v>3.3610475165267784</v>
      </c>
      <c r="N1874">
        <v>0.41597964781120089</v>
      </c>
      <c r="O1874">
        <v>0.46128739130326085</v>
      </c>
      <c r="P1874">
        <v>1.1089181735944533</v>
      </c>
      <c r="Q1874">
        <v>0.53915669152581258</v>
      </c>
      <c r="R1874">
        <v>0.59198429262085062</v>
      </c>
      <c r="S1874">
        <v>0.46084330847418736</v>
      </c>
      <c r="T1874">
        <v>0.40801570737914949</v>
      </c>
      <c r="U1874">
        <v>3.8466531241988171E-2</v>
      </c>
      <c r="V1874">
        <v>3.5497731883332578E-2</v>
      </c>
    </row>
    <row r="1875" spans="1:22" x14ac:dyDescent="0.25">
      <c r="A1875" t="str">
        <f t="shared" si="33"/>
        <v>LengyelországVillamosene., gáz, gőzellátás</v>
      </c>
      <c r="B1875" t="s">
        <v>17</v>
      </c>
      <c r="C1875">
        <v>24</v>
      </c>
      <c r="D1875" s="267" t="s">
        <v>170</v>
      </c>
      <c r="E1875" s="3" t="s">
        <v>1</v>
      </c>
      <c r="F1875" s="3" t="s">
        <v>1</v>
      </c>
      <c r="G1875" s="3" t="s">
        <v>136</v>
      </c>
      <c r="H1875">
        <v>10718.294448185061</v>
      </c>
      <c r="I1875">
        <v>35748.487701312028</v>
      </c>
      <c r="J1875">
        <v>3.3352776296759932</v>
      </c>
      <c r="K1875">
        <v>4000.9084315670184</v>
      </c>
      <c r="L1875">
        <v>16044.256830705097</v>
      </c>
      <c r="M1875">
        <v>4.01015347017605</v>
      </c>
      <c r="N1875">
        <v>0.37327845870519971</v>
      </c>
      <c r="O1875">
        <v>0.44880938642101625</v>
      </c>
      <c r="P1875">
        <v>1.2023447267163836</v>
      </c>
      <c r="Q1875">
        <v>0.63374278492001324</v>
      </c>
      <c r="R1875">
        <v>0.64815529674704786</v>
      </c>
      <c r="S1875">
        <v>0.36625721507998682</v>
      </c>
      <c r="T1875">
        <v>0.35184470325295214</v>
      </c>
      <c r="U1875">
        <v>0.33867452171267809</v>
      </c>
      <c r="V1875">
        <v>0.31790688284057522</v>
      </c>
    </row>
    <row r="1876" spans="1:22" x14ac:dyDescent="0.25">
      <c r="A1876" t="str">
        <f t="shared" si="33"/>
        <v>LengyelországVízellátás</v>
      </c>
      <c r="B1876" t="s">
        <v>17</v>
      </c>
      <c r="C1876">
        <v>25</v>
      </c>
      <c r="D1876" s="267" t="s">
        <v>171</v>
      </c>
      <c r="E1876" s="3" t="s">
        <v>1</v>
      </c>
      <c r="F1876" s="3" t="s">
        <v>1</v>
      </c>
      <c r="G1876" s="3" t="s">
        <v>136</v>
      </c>
      <c r="H1876">
        <v>777.97555800803809</v>
      </c>
      <c r="I1876">
        <v>2322.0598492922309</v>
      </c>
      <c r="J1876">
        <v>2.984746532703074</v>
      </c>
      <c r="K1876">
        <v>516.6912190358355</v>
      </c>
      <c r="L1876">
        <v>1493.5150797641577</v>
      </c>
      <c r="M1876">
        <v>2.8905369875476321</v>
      </c>
      <c r="N1876">
        <v>0.66414839607402809</v>
      </c>
      <c r="O1876">
        <v>0.64318543736906031</v>
      </c>
      <c r="P1876">
        <v>0.96843633316155564</v>
      </c>
      <c r="Q1876">
        <v>0.72114506318326044</v>
      </c>
      <c r="R1876">
        <v>0.70145054906940352</v>
      </c>
      <c r="S1876">
        <v>0.27885493681673951</v>
      </c>
      <c r="T1876">
        <v>0.29854945093059637</v>
      </c>
      <c r="U1876">
        <v>0.1841528159870324</v>
      </c>
      <c r="V1876">
        <v>0.1922741266301006</v>
      </c>
    </row>
    <row r="1877" spans="1:22" x14ac:dyDescent="0.25">
      <c r="A1877" t="str">
        <f t="shared" si="33"/>
        <v>LengyelországSzennyvíz k.</v>
      </c>
      <c r="B1877" t="s">
        <v>17</v>
      </c>
      <c r="C1877">
        <v>26</v>
      </c>
      <c r="D1877" s="267" t="s">
        <v>172</v>
      </c>
      <c r="E1877" s="3" t="s">
        <v>1</v>
      </c>
      <c r="F1877" s="3" t="s">
        <v>2289</v>
      </c>
      <c r="G1877" s="3" t="s">
        <v>0</v>
      </c>
      <c r="H1877">
        <v>2054.6689069114027</v>
      </c>
      <c r="I1877">
        <v>8682.9353872738775</v>
      </c>
      <c r="J1877">
        <v>4.2259535626721227</v>
      </c>
      <c r="K1877">
        <v>1094.3463496842785</v>
      </c>
      <c r="L1877">
        <v>4014.5710583014156</v>
      </c>
      <c r="M1877">
        <v>3.6684647958661616</v>
      </c>
      <c r="N1877">
        <v>0.53261444995014307</v>
      </c>
      <c r="O1877">
        <v>0.46235182910440192</v>
      </c>
      <c r="P1877">
        <v>0.86807976979911405</v>
      </c>
      <c r="Q1877">
        <v>0.6020736625514107</v>
      </c>
      <c r="R1877">
        <v>0.57153054804736858</v>
      </c>
      <c r="S1877">
        <v>0.39792633744858941</v>
      </c>
      <c r="T1877">
        <v>0.4284694519526312</v>
      </c>
      <c r="U1877">
        <v>0.22212807316961442</v>
      </c>
      <c r="V1877">
        <v>0.20795856203167401</v>
      </c>
    </row>
    <row r="1878" spans="1:22" x14ac:dyDescent="0.25">
      <c r="A1878" t="str">
        <f t="shared" si="33"/>
        <v>LengyelországÉpítőipar</v>
      </c>
      <c r="B1878" t="s">
        <v>17</v>
      </c>
      <c r="C1878">
        <v>27</v>
      </c>
      <c r="D1878" s="267" t="s">
        <v>139</v>
      </c>
      <c r="E1878" s="3" t="s">
        <v>2289</v>
      </c>
      <c r="F1878" s="3" t="s">
        <v>2289</v>
      </c>
      <c r="G1878" s="3" t="s">
        <v>136</v>
      </c>
      <c r="H1878">
        <v>29859.73586343128</v>
      </c>
      <c r="I1878">
        <v>99199.632341456745</v>
      </c>
      <c r="J1878">
        <v>3.3221872020289664</v>
      </c>
      <c r="K1878">
        <v>13169.201640926934</v>
      </c>
      <c r="L1878">
        <v>34763.583191631988</v>
      </c>
      <c r="M1878">
        <v>2.6397639082079616</v>
      </c>
      <c r="N1878">
        <v>0.4410354365208915</v>
      </c>
      <c r="O1878">
        <v>0.35044064550533477</v>
      </c>
      <c r="P1878">
        <v>0.79458614090011948</v>
      </c>
      <c r="Q1878">
        <v>0.30442626838547909</v>
      </c>
      <c r="R1878">
        <v>0.38787287395358971</v>
      </c>
      <c r="S1878">
        <v>0.69557373161452096</v>
      </c>
      <c r="T1878">
        <v>0.61212712604641006</v>
      </c>
      <c r="U1878">
        <v>0.10369806350869228</v>
      </c>
      <c r="V1878">
        <v>0.10202172156372651</v>
      </c>
    </row>
    <row r="1879" spans="1:22" x14ac:dyDescent="0.25">
      <c r="A1879" t="str">
        <f t="shared" si="33"/>
        <v>LengyelországGépj. Ker. jav.</v>
      </c>
      <c r="B1879" t="s">
        <v>17</v>
      </c>
      <c r="C1879">
        <v>28</v>
      </c>
      <c r="D1879" s="267" t="s">
        <v>173</v>
      </c>
      <c r="E1879" s="3" t="s">
        <v>2289</v>
      </c>
      <c r="F1879" s="3" t="s">
        <v>2289</v>
      </c>
      <c r="G1879" s="3" t="s">
        <v>136</v>
      </c>
      <c r="H1879">
        <v>7654.8462045609795</v>
      </c>
      <c r="I1879">
        <v>27448.59975393027</v>
      </c>
      <c r="J1879">
        <v>3.5857806963614238</v>
      </c>
      <c r="K1879">
        <v>4640.923202072714</v>
      </c>
      <c r="L1879">
        <v>20350.453673698838</v>
      </c>
      <c r="M1879">
        <v>4.3850011705882102</v>
      </c>
      <c r="N1879">
        <v>0.60627255963777793</v>
      </c>
      <c r="O1879">
        <v>0.74140225206879362</v>
      </c>
      <c r="P1879">
        <v>1.2228860440455196</v>
      </c>
      <c r="Q1879">
        <v>0.50340126336653235</v>
      </c>
      <c r="R1879">
        <v>0.34994178471515558</v>
      </c>
      <c r="S1879">
        <v>0.49659873663346765</v>
      </c>
      <c r="T1879">
        <v>0.65005821528484453</v>
      </c>
      <c r="U1879">
        <v>0.41301213903970413</v>
      </c>
      <c r="V1879">
        <v>0.25909881011270247</v>
      </c>
    </row>
    <row r="1880" spans="1:22" x14ac:dyDescent="0.25">
      <c r="A1880" t="str">
        <f t="shared" si="33"/>
        <v>LengyelországNagyker.</v>
      </c>
      <c r="B1880" t="s">
        <v>17</v>
      </c>
      <c r="C1880">
        <v>29</v>
      </c>
      <c r="D1880" s="267" t="s">
        <v>174</v>
      </c>
      <c r="E1880" s="3" t="s">
        <v>2289</v>
      </c>
      <c r="F1880" s="3" t="s">
        <v>2289</v>
      </c>
      <c r="G1880" s="3" t="s">
        <v>136</v>
      </c>
      <c r="H1880">
        <v>26992.290219190698</v>
      </c>
      <c r="I1880">
        <v>65245.989440086632</v>
      </c>
      <c r="J1880">
        <v>2.4172083550620211</v>
      </c>
      <c r="K1880">
        <v>13142.452858813211</v>
      </c>
      <c r="L1880">
        <v>36231.795902016493</v>
      </c>
      <c r="M1880">
        <v>2.7568518823120431</v>
      </c>
      <c r="N1880">
        <v>0.48689654535017285</v>
      </c>
      <c r="O1880">
        <v>0.55531069745347372</v>
      </c>
      <c r="P1880">
        <v>1.1405106541762333</v>
      </c>
      <c r="Q1880">
        <v>0.52135465436500716</v>
      </c>
      <c r="R1880">
        <v>0.5282518790842442</v>
      </c>
      <c r="S1880">
        <v>0.47864534563499272</v>
      </c>
      <c r="T1880">
        <v>0.47174812091575558</v>
      </c>
      <c r="U1880">
        <v>0.31528288408323518</v>
      </c>
      <c r="V1880">
        <v>0.20079349297998442</v>
      </c>
    </row>
    <row r="1881" spans="1:22" x14ac:dyDescent="0.25">
      <c r="A1881" t="str">
        <f t="shared" si="33"/>
        <v>LengyelországKisker.</v>
      </c>
      <c r="B1881" t="s">
        <v>17</v>
      </c>
      <c r="C1881">
        <v>30</v>
      </c>
      <c r="D1881" s="267" t="s">
        <v>175</v>
      </c>
      <c r="E1881" s="3" t="s">
        <v>2289</v>
      </c>
      <c r="F1881" s="3" t="s">
        <v>2289</v>
      </c>
      <c r="G1881" s="3" t="s">
        <v>136</v>
      </c>
      <c r="H1881">
        <v>20664.772934144225</v>
      </c>
      <c r="I1881">
        <v>53459.029437619189</v>
      </c>
      <c r="J1881">
        <v>2.5869642801295578</v>
      </c>
      <c r="K1881">
        <v>12225.372937190243</v>
      </c>
      <c r="L1881">
        <v>34530.128893985631</v>
      </c>
      <c r="M1881">
        <v>2.8244642573596361</v>
      </c>
      <c r="N1881">
        <v>0.59160451344666676</v>
      </c>
      <c r="O1881">
        <v>0.64591761685981408</v>
      </c>
      <c r="P1881">
        <v>1.0918064385559216</v>
      </c>
      <c r="Q1881">
        <v>0.50938967283559111</v>
      </c>
      <c r="R1881">
        <v>0.2794767608167989</v>
      </c>
      <c r="S1881">
        <v>0.49061032716440883</v>
      </c>
      <c r="T1881">
        <v>0.72052323918320116</v>
      </c>
      <c r="U1881">
        <v>0.38252538373397527</v>
      </c>
      <c r="V1881">
        <v>0.44483511630538608</v>
      </c>
    </row>
    <row r="1882" spans="1:22" x14ac:dyDescent="0.25">
      <c r="A1882" t="str">
        <f t="shared" si="33"/>
        <v>LengyelországSzf. Szállítás</v>
      </c>
      <c r="B1882" t="s">
        <v>17</v>
      </c>
      <c r="C1882">
        <v>31</v>
      </c>
      <c r="D1882" s="267" t="s">
        <v>176</v>
      </c>
      <c r="E1882" s="3" t="s">
        <v>2289</v>
      </c>
      <c r="F1882" s="3" t="s">
        <v>1</v>
      </c>
      <c r="G1882" s="3" t="s">
        <v>0</v>
      </c>
      <c r="H1882">
        <v>9459.2527224719743</v>
      </c>
      <c r="I1882">
        <v>44400.787400302768</v>
      </c>
      <c r="J1882">
        <v>4.6939001106103833</v>
      </c>
      <c r="K1882">
        <v>4868.7343651732499</v>
      </c>
      <c r="L1882">
        <v>16696.843477710696</v>
      </c>
      <c r="M1882">
        <v>3.4294012006786803</v>
      </c>
      <c r="N1882">
        <v>0.51470602467431592</v>
      </c>
      <c r="O1882">
        <v>0.37604836434943134</v>
      </c>
      <c r="P1882">
        <v>0.73060804871553375</v>
      </c>
      <c r="Q1882">
        <v>0.59014512111052553</v>
      </c>
      <c r="R1882">
        <v>0.62845880451863623</v>
      </c>
      <c r="S1882">
        <v>0.40985487888947447</v>
      </c>
      <c r="T1882">
        <v>0.37154119548136383</v>
      </c>
      <c r="U1882">
        <v>0.23046847168966475</v>
      </c>
      <c r="V1882">
        <v>0.18284441520985903</v>
      </c>
    </row>
    <row r="1883" spans="1:22" x14ac:dyDescent="0.25">
      <c r="A1883" t="str">
        <f t="shared" si="33"/>
        <v>LengyelországVízi szállítás</v>
      </c>
      <c r="B1883" t="s">
        <v>17</v>
      </c>
      <c r="C1883">
        <v>32</v>
      </c>
      <c r="D1883" s="267" t="s">
        <v>140</v>
      </c>
      <c r="E1883" s="3" t="s">
        <v>1</v>
      </c>
      <c r="F1883" s="3" t="s">
        <v>1</v>
      </c>
      <c r="G1883" s="3" t="s">
        <v>136</v>
      </c>
      <c r="H1883">
        <v>475.1103249283114</v>
      </c>
      <c r="I1883">
        <v>1045.0347582091201</v>
      </c>
      <c r="J1883">
        <v>2.1995622982236887</v>
      </c>
      <c r="K1883">
        <v>61.701332830188811</v>
      </c>
      <c r="L1883">
        <v>428.24199088878896</v>
      </c>
      <c r="M1883">
        <v>6.9405630518124175</v>
      </c>
      <c r="N1883">
        <v>0.12986737941234769</v>
      </c>
      <c r="O1883">
        <v>0.40978731810094893</v>
      </c>
      <c r="P1883">
        <v>3.1554291767127678</v>
      </c>
      <c r="Q1883">
        <v>0.62936988904059343</v>
      </c>
      <c r="R1883">
        <v>0.81414973506001542</v>
      </c>
      <c r="S1883">
        <v>0.37063011095940662</v>
      </c>
      <c r="T1883">
        <v>0.18585026493998466</v>
      </c>
      <c r="U1883">
        <v>0.12128131561535663</v>
      </c>
      <c r="V1883">
        <v>5.4319294983213549E-2</v>
      </c>
    </row>
    <row r="1884" spans="1:22" x14ac:dyDescent="0.25">
      <c r="A1884" t="str">
        <f t="shared" si="33"/>
        <v>LengyelországLégi szállítás</v>
      </c>
      <c r="B1884" t="s">
        <v>17</v>
      </c>
      <c r="C1884">
        <v>33</v>
      </c>
      <c r="D1884" s="267" t="s">
        <v>141</v>
      </c>
      <c r="E1884" s="3" t="s">
        <v>1</v>
      </c>
      <c r="F1884" s="3" t="s">
        <v>2289</v>
      </c>
      <c r="G1884" s="3" t="s">
        <v>0</v>
      </c>
      <c r="H1884">
        <v>632.07838890611151</v>
      </c>
      <c r="I1884">
        <v>1882.5552908064601</v>
      </c>
      <c r="J1884">
        <v>2.9783573111310622</v>
      </c>
      <c r="K1884">
        <v>58.480709145906076</v>
      </c>
      <c r="L1884">
        <v>320.09925667568257</v>
      </c>
      <c r="M1884">
        <v>5.4735871255776489</v>
      </c>
      <c r="N1884">
        <v>9.2521291935188696E-2</v>
      </c>
      <c r="O1884">
        <v>0.17003445170450029</v>
      </c>
      <c r="P1884">
        <v>1.8377872611594062</v>
      </c>
      <c r="Q1884">
        <v>0.65165221186392208</v>
      </c>
      <c r="R1884">
        <v>0.3610123860014075</v>
      </c>
      <c r="S1884">
        <v>0.34834778813607792</v>
      </c>
      <c r="T1884">
        <v>0.6389876139985925</v>
      </c>
      <c r="U1884">
        <v>0.12156627616210887</v>
      </c>
      <c r="V1884">
        <v>0.10173846413040614</v>
      </c>
    </row>
    <row r="1885" spans="1:22" x14ac:dyDescent="0.25">
      <c r="A1885" t="str">
        <f t="shared" si="33"/>
        <v>LengyelországRaktározás</v>
      </c>
      <c r="B1885" t="s">
        <v>17</v>
      </c>
      <c r="C1885">
        <v>34</v>
      </c>
      <c r="D1885" s="267" t="s">
        <v>177</v>
      </c>
      <c r="E1885" s="3" t="s">
        <v>1</v>
      </c>
      <c r="F1885" s="3" t="s">
        <v>2289</v>
      </c>
      <c r="G1885" s="3" t="s">
        <v>0</v>
      </c>
      <c r="H1885">
        <v>5361.3463174856133</v>
      </c>
      <c r="I1885">
        <v>20381.559258746594</v>
      </c>
      <c r="J1885">
        <v>3.8015748380726175</v>
      </c>
      <c r="K1885">
        <v>2462.9938924158614</v>
      </c>
      <c r="L1885">
        <v>9259.5434918842529</v>
      </c>
      <c r="M1885">
        <v>3.7594666882433487</v>
      </c>
      <c r="N1885">
        <v>0.4593983948365728</v>
      </c>
      <c r="O1885">
        <v>0.45430986777474291</v>
      </c>
      <c r="P1885">
        <v>0.98892349838610105</v>
      </c>
      <c r="Q1885">
        <v>0.62960592195863885</v>
      </c>
      <c r="R1885">
        <v>0.53172371635782667</v>
      </c>
      <c r="S1885">
        <v>0.37039407804136121</v>
      </c>
      <c r="T1885">
        <v>0.46827628364217322</v>
      </c>
      <c r="U1885">
        <v>0.26736503043171977</v>
      </c>
      <c r="V1885">
        <v>0.33866076621035568</v>
      </c>
    </row>
    <row r="1886" spans="1:22" x14ac:dyDescent="0.25">
      <c r="A1886" t="str">
        <f t="shared" si="33"/>
        <v>LengyelországPostai tev.</v>
      </c>
      <c r="B1886" t="s">
        <v>17</v>
      </c>
      <c r="C1886">
        <v>35</v>
      </c>
      <c r="D1886" s="267" t="s">
        <v>178</v>
      </c>
      <c r="E1886" s="3" t="s">
        <v>1</v>
      </c>
      <c r="F1886" s="3" t="s">
        <v>1</v>
      </c>
      <c r="G1886" s="3" t="s">
        <v>136</v>
      </c>
      <c r="H1886">
        <v>1058.7196916770149</v>
      </c>
      <c r="I1886">
        <v>3409.9200309787025</v>
      </c>
      <c r="J1886">
        <v>3.2207958893986186</v>
      </c>
      <c r="K1886">
        <v>492.46912964973325</v>
      </c>
      <c r="L1886">
        <v>1965.8269567582654</v>
      </c>
      <c r="M1886">
        <v>3.9917770239861574</v>
      </c>
      <c r="N1886">
        <v>0.4651553508650253</v>
      </c>
      <c r="O1886">
        <v>0.57650236336892657</v>
      </c>
      <c r="P1886">
        <v>1.2393759682584216</v>
      </c>
      <c r="Q1886">
        <v>0.6296662171609968</v>
      </c>
      <c r="R1886">
        <v>0.77777967128738767</v>
      </c>
      <c r="S1886">
        <v>0.37033378283900314</v>
      </c>
      <c r="T1886">
        <v>0.22222032871261224</v>
      </c>
      <c r="U1886">
        <v>0.26683255835951059</v>
      </c>
      <c r="V1886">
        <v>0.19647564589454439</v>
      </c>
    </row>
    <row r="1887" spans="1:22" x14ac:dyDescent="0.25">
      <c r="A1887" t="str">
        <f t="shared" si="33"/>
        <v>LengyelországVendéglátás</v>
      </c>
      <c r="B1887" t="s">
        <v>17</v>
      </c>
      <c r="C1887">
        <v>36</v>
      </c>
      <c r="D1887" s="267" t="s">
        <v>179</v>
      </c>
      <c r="E1887" s="3" t="s">
        <v>135</v>
      </c>
      <c r="F1887" s="3" t="s">
        <v>135</v>
      </c>
      <c r="G1887" s="3" t="s">
        <v>136</v>
      </c>
      <c r="H1887">
        <v>4520.6473096193713</v>
      </c>
      <c r="I1887">
        <v>13562.698846122395</v>
      </c>
      <c r="J1887">
        <v>3.0001674355932768</v>
      </c>
      <c r="K1887">
        <v>1856.8381359154021</v>
      </c>
      <c r="L1887">
        <v>6164.3902849913193</v>
      </c>
      <c r="M1887">
        <v>3.3198317967291953</v>
      </c>
      <c r="N1887">
        <v>0.4107460743430002</v>
      </c>
      <c r="O1887">
        <v>0.45451059224497425</v>
      </c>
      <c r="P1887">
        <v>1.1065488403558734</v>
      </c>
      <c r="Q1887">
        <v>0.22845866865885756</v>
      </c>
      <c r="R1887">
        <v>0.23961659396202561</v>
      </c>
      <c r="S1887">
        <v>0.77154133134114256</v>
      </c>
      <c r="T1887">
        <v>0.76038340603797427</v>
      </c>
      <c r="U1887">
        <v>0.76458840004399409</v>
      </c>
      <c r="V1887">
        <v>0.75125473808104581</v>
      </c>
    </row>
    <row r="1888" spans="1:22" x14ac:dyDescent="0.25">
      <c r="A1888" t="str">
        <f t="shared" si="33"/>
        <v>LengyelországKiadói tev.</v>
      </c>
      <c r="B1888" t="s">
        <v>17</v>
      </c>
      <c r="C1888">
        <v>37</v>
      </c>
      <c r="D1888" s="267" t="s">
        <v>180</v>
      </c>
      <c r="E1888" s="3" t="s">
        <v>2289</v>
      </c>
      <c r="F1888" s="3" t="s">
        <v>2289</v>
      </c>
      <c r="G1888" s="3" t="s">
        <v>136</v>
      </c>
      <c r="H1888">
        <v>2466.9956182392261</v>
      </c>
      <c r="I1888">
        <v>4603.500822111966</v>
      </c>
      <c r="J1888">
        <v>1.8660352649501795</v>
      </c>
      <c r="K1888">
        <v>1166.4580829861138</v>
      </c>
      <c r="L1888">
        <v>2514.8343643091916</v>
      </c>
      <c r="M1888">
        <v>2.1559577673560772</v>
      </c>
      <c r="N1888">
        <v>0.47282535662493491</v>
      </c>
      <c r="O1888">
        <v>0.5462873716085167</v>
      </c>
      <c r="P1888">
        <v>1.1553681797185318</v>
      </c>
      <c r="Q1888">
        <v>0.43927166142350282</v>
      </c>
      <c r="R1888">
        <v>0.46766665204565477</v>
      </c>
      <c r="S1888">
        <v>0.56072833857649718</v>
      </c>
      <c r="T1888">
        <v>0.53233334795434528</v>
      </c>
      <c r="U1888">
        <v>0.32752423783330592</v>
      </c>
      <c r="V1888">
        <v>0.38302799585284047</v>
      </c>
    </row>
    <row r="1889" spans="1:22" x14ac:dyDescent="0.25">
      <c r="A1889" t="str">
        <f t="shared" si="33"/>
        <v>LengyelországMűsorszolgáltatás</v>
      </c>
      <c r="B1889" t="s">
        <v>17</v>
      </c>
      <c r="C1889">
        <v>38</v>
      </c>
      <c r="D1889" s="267" t="s">
        <v>181</v>
      </c>
      <c r="E1889" s="3" t="s">
        <v>2289</v>
      </c>
      <c r="F1889" s="3" t="s">
        <v>2289</v>
      </c>
      <c r="G1889" s="3" t="s">
        <v>136</v>
      </c>
      <c r="H1889">
        <v>2057.6160647277452</v>
      </c>
      <c r="I1889">
        <v>5233.9904157795045</v>
      </c>
      <c r="J1889">
        <v>2.5437157618965438</v>
      </c>
      <c r="K1889">
        <v>800.71265744139362</v>
      </c>
      <c r="L1889">
        <v>2397.0897513117661</v>
      </c>
      <c r="M1889">
        <v>2.993695340063006</v>
      </c>
      <c r="N1889">
        <v>0.38914580381026548</v>
      </c>
      <c r="O1889">
        <v>0.45798512432980154</v>
      </c>
      <c r="P1889">
        <v>1.1768985296655026</v>
      </c>
      <c r="Q1889">
        <v>0.53301444963477951</v>
      </c>
      <c r="R1889">
        <v>0.51001033594912759</v>
      </c>
      <c r="S1889">
        <v>0.46698555036522055</v>
      </c>
      <c r="T1889">
        <v>0.48998966405087258</v>
      </c>
      <c r="U1889">
        <v>0.30430457505635328</v>
      </c>
      <c r="V1889">
        <v>0.33921902725761793</v>
      </c>
    </row>
    <row r="1890" spans="1:22" x14ac:dyDescent="0.25">
      <c r="A1890" t="str">
        <f t="shared" si="33"/>
        <v>LengyelországTávközlés</v>
      </c>
      <c r="B1890" t="s">
        <v>17</v>
      </c>
      <c r="C1890">
        <v>39</v>
      </c>
      <c r="D1890" s="267" t="s">
        <v>142</v>
      </c>
      <c r="E1890" s="3" t="s">
        <v>2289</v>
      </c>
      <c r="F1890" s="3" t="s">
        <v>2289</v>
      </c>
      <c r="G1890" s="3" t="s">
        <v>136</v>
      </c>
      <c r="H1890">
        <v>5940.5243708042553</v>
      </c>
      <c r="I1890">
        <v>15579.118422835541</v>
      </c>
      <c r="J1890">
        <v>2.6225156990183964</v>
      </c>
      <c r="K1890">
        <v>2459.1058303193049</v>
      </c>
      <c r="L1890">
        <v>6870.3641381648531</v>
      </c>
      <c r="M1890">
        <v>2.793846467873554</v>
      </c>
      <c r="N1890">
        <v>0.41395433750007155</v>
      </c>
      <c r="O1890">
        <v>0.44099826137109394</v>
      </c>
      <c r="P1890">
        <v>1.0653306933183608</v>
      </c>
      <c r="Q1890">
        <v>0.39109379744213979</v>
      </c>
      <c r="R1890">
        <v>0.43234291892888821</v>
      </c>
      <c r="S1890">
        <v>0.60890620255786032</v>
      </c>
      <c r="T1890">
        <v>0.56765708107111179</v>
      </c>
      <c r="U1890">
        <v>0.55907937051803502</v>
      </c>
      <c r="V1890">
        <v>0.5203027033657055</v>
      </c>
    </row>
    <row r="1891" spans="1:22" x14ac:dyDescent="0.25">
      <c r="A1891" t="str">
        <f t="shared" si="33"/>
        <v>LengyelországInfotech.</v>
      </c>
      <c r="B1891" t="s">
        <v>17</v>
      </c>
      <c r="C1891">
        <v>40</v>
      </c>
      <c r="D1891" s="267" t="s">
        <v>182</v>
      </c>
      <c r="E1891" s="3" t="s">
        <v>1</v>
      </c>
      <c r="F1891" s="3" t="s">
        <v>2289</v>
      </c>
      <c r="G1891" s="3" t="s">
        <v>0</v>
      </c>
      <c r="H1891">
        <v>1703.0361378738503</v>
      </c>
      <c r="I1891">
        <v>12103.478519513872</v>
      </c>
      <c r="J1891">
        <v>7.1070004037755883</v>
      </c>
      <c r="K1891">
        <v>940.05985440657867</v>
      </c>
      <c r="L1891">
        <v>6824.7636233045778</v>
      </c>
      <c r="M1891">
        <v>7.2599245583280139</v>
      </c>
      <c r="N1891">
        <v>0.55199054999513586</v>
      </c>
      <c r="O1891">
        <v>0.56386795021789238</v>
      </c>
      <c r="P1891">
        <v>1.0215173977577354</v>
      </c>
      <c r="Q1891">
        <v>0.61727463199469002</v>
      </c>
      <c r="R1891">
        <v>0.54005708510311023</v>
      </c>
      <c r="S1891">
        <v>0.38272536800530987</v>
      </c>
      <c r="T1891">
        <v>0.45994291489688971</v>
      </c>
      <c r="U1891">
        <v>3.6280048370091404E-2</v>
      </c>
      <c r="V1891">
        <v>4.8613948808902976E-2</v>
      </c>
    </row>
    <row r="1892" spans="1:22" x14ac:dyDescent="0.25">
      <c r="A1892" t="str">
        <f t="shared" si="33"/>
        <v>LengyelországPénzügyi tev.</v>
      </c>
      <c r="B1892" t="s">
        <v>17</v>
      </c>
      <c r="C1892">
        <v>41</v>
      </c>
      <c r="D1892" s="267" t="s">
        <v>183</v>
      </c>
      <c r="E1892" s="3" t="s">
        <v>2289</v>
      </c>
      <c r="F1892" s="3" t="s">
        <v>2289</v>
      </c>
      <c r="G1892" s="3" t="s">
        <v>136</v>
      </c>
      <c r="H1892">
        <v>9698.0981547830052</v>
      </c>
      <c r="I1892">
        <v>25763.950765768823</v>
      </c>
      <c r="J1892">
        <v>2.6565982685030156</v>
      </c>
      <c r="K1892">
        <v>6379.2713448573795</v>
      </c>
      <c r="L1892">
        <v>15621.324071352778</v>
      </c>
      <c r="M1892">
        <v>2.4487630682061887</v>
      </c>
      <c r="N1892">
        <v>0.6577858094487512</v>
      </c>
      <c r="O1892">
        <v>0.60632486893694859</v>
      </c>
      <c r="P1892">
        <v>0.92176641731610354</v>
      </c>
      <c r="Q1892">
        <v>0.57229482569828938</v>
      </c>
      <c r="R1892">
        <v>0.57551060708641721</v>
      </c>
      <c r="S1892">
        <v>0.42770517430171062</v>
      </c>
      <c r="T1892">
        <v>0.42448939291358279</v>
      </c>
      <c r="U1892">
        <v>0.40157850310481907</v>
      </c>
      <c r="V1892">
        <v>0.39560305931745432</v>
      </c>
    </row>
    <row r="1893" spans="1:22" x14ac:dyDescent="0.25">
      <c r="A1893" t="str">
        <f t="shared" si="33"/>
        <v>LengyelországBiztosítás</v>
      </c>
      <c r="B1893" t="s">
        <v>17</v>
      </c>
      <c r="C1893">
        <v>42</v>
      </c>
      <c r="D1893" s="267" t="s">
        <v>184</v>
      </c>
      <c r="E1893" s="3" t="s">
        <v>135</v>
      </c>
      <c r="F1893" s="3" t="s">
        <v>135</v>
      </c>
      <c r="G1893" s="3" t="s">
        <v>136</v>
      </c>
      <c r="H1893">
        <v>1581.5179679085625</v>
      </c>
      <c r="I1893">
        <v>8343.7765858254752</v>
      </c>
      <c r="J1893">
        <v>5.2758025865867886</v>
      </c>
      <c r="K1893">
        <v>283.52864779948669</v>
      </c>
      <c r="L1893">
        <v>2303.8618078991362</v>
      </c>
      <c r="M1893">
        <v>8.1256755738081274</v>
      </c>
      <c r="N1893">
        <v>0.17927627352500575</v>
      </c>
      <c r="O1893">
        <v>0.27611738931420682</v>
      </c>
      <c r="P1893">
        <v>1.5401780943181727</v>
      </c>
      <c r="Q1893">
        <v>0.17156330042413842</v>
      </c>
      <c r="R1893">
        <v>0.29685657549259215</v>
      </c>
      <c r="S1893">
        <v>0.82843669957586152</v>
      </c>
      <c r="T1893">
        <v>0.70314342450740774</v>
      </c>
      <c r="U1893">
        <v>0.75542001952546312</v>
      </c>
      <c r="V1893">
        <v>0.66545753561256293</v>
      </c>
    </row>
    <row r="1894" spans="1:22" x14ac:dyDescent="0.25">
      <c r="A1894" t="str">
        <f t="shared" si="33"/>
        <v>LengyelországEgyéb pénzügy</v>
      </c>
      <c r="B1894" t="s">
        <v>17</v>
      </c>
      <c r="C1894">
        <v>43</v>
      </c>
      <c r="D1894" s="267" t="s">
        <v>185</v>
      </c>
      <c r="E1894" s="3" t="s">
        <v>2289</v>
      </c>
      <c r="F1894" s="3" t="s">
        <v>2289</v>
      </c>
      <c r="G1894" s="3" t="s">
        <v>136</v>
      </c>
      <c r="H1894">
        <v>791.97167975918944</v>
      </c>
      <c r="I1894">
        <v>4867.263266604441</v>
      </c>
      <c r="J1894">
        <v>6.1457541866704171</v>
      </c>
      <c r="K1894">
        <v>392.79554984480239</v>
      </c>
      <c r="L1894">
        <v>2144.6833399733628</v>
      </c>
      <c r="M1894">
        <v>5.4600499950183998</v>
      </c>
      <c r="N1894">
        <v>0.49597171197363726</v>
      </c>
      <c r="O1894">
        <v>0.44063434059311996</v>
      </c>
      <c r="P1894">
        <v>0.8884263556880867</v>
      </c>
      <c r="Q1894">
        <v>0.44008124092105172</v>
      </c>
      <c r="R1894">
        <v>0.49373600070204654</v>
      </c>
      <c r="S1894">
        <v>0.55991875907894817</v>
      </c>
      <c r="T1894">
        <v>0.5062639992979534</v>
      </c>
      <c r="U1894">
        <v>0.54368730797575149</v>
      </c>
      <c r="V1894">
        <v>0.49062265961789026</v>
      </c>
    </row>
    <row r="1895" spans="1:22" x14ac:dyDescent="0.25">
      <c r="A1895" t="str">
        <f t="shared" si="33"/>
        <v>LengyelországIngatlanügyletek</v>
      </c>
      <c r="B1895" t="s">
        <v>17</v>
      </c>
      <c r="C1895">
        <v>44</v>
      </c>
      <c r="D1895" s="267" t="s">
        <v>143</v>
      </c>
      <c r="E1895" s="3" t="s">
        <v>135</v>
      </c>
      <c r="F1895" s="3" t="s">
        <v>135</v>
      </c>
      <c r="G1895" s="3" t="s">
        <v>136</v>
      </c>
      <c r="H1895">
        <v>16880.832872127496</v>
      </c>
      <c r="I1895">
        <v>43276.772484736895</v>
      </c>
      <c r="J1895">
        <v>2.5636633460303142</v>
      </c>
      <c r="K1895">
        <v>9451.2474676660895</v>
      </c>
      <c r="L1895">
        <v>24867.858789289054</v>
      </c>
      <c r="M1895">
        <v>2.6311721150424998</v>
      </c>
      <c r="N1895">
        <v>0.55988040040792997</v>
      </c>
      <c r="O1895">
        <v>0.57462369214477804</v>
      </c>
      <c r="P1895">
        <v>1.0263329306153708</v>
      </c>
      <c r="Q1895">
        <v>0.23663431609786412</v>
      </c>
      <c r="R1895">
        <v>0.21728957484625711</v>
      </c>
      <c r="S1895">
        <v>0.76336568390213588</v>
      </c>
      <c r="T1895">
        <v>0.78271042515374289</v>
      </c>
      <c r="U1895">
        <v>0.73921123293449131</v>
      </c>
      <c r="V1895">
        <v>0.74899872029122438</v>
      </c>
    </row>
    <row r="1896" spans="1:22" x14ac:dyDescent="0.25">
      <c r="A1896" t="str">
        <f t="shared" si="33"/>
        <v>LengyelországJogi tev.</v>
      </c>
      <c r="B1896" t="s">
        <v>17</v>
      </c>
      <c r="C1896">
        <v>45</v>
      </c>
      <c r="D1896" s="267" t="s">
        <v>186</v>
      </c>
      <c r="E1896" s="3" t="s">
        <v>1</v>
      </c>
      <c r="F1896" s="3" t="s">
        <v>1</v>
      </c>
      <c r="G1896" s="3" t="s">
        <v>136</v>
      </c>
      <c r="H1896">
        <v>4236.4001078151123</v>
      </c>
      <c r="I1896">
        <v>16361.444700438087</v>
      </c>
      <c r="J1896">
        <v>3.8621103493636642</v>
      </c>
      <c r="K1896">
        <v>2350.2629394725236</v>
      </c>
      <c r="L1896">
        <v>9587.8812768076132</v>
      </c>
      <c r="M1896">
        <v>4.0794930285372448</v>
      </c>
      <c r="N1896">
        <v>0.55477832113564263</v>
      </c>
      <c r="O1896">
        <v>0.58600456453279415</v>
      </c>
      <c r="P1896">
        <v>1.0562859834415137</v>
      </c>
      <c r="Q1896">
        <v>0.7835102591040698</v>
      </c>
      <c r="R1896">
        <v>0.75641220425477262</v>
      </c>
      <c r="S1896">
        <v>0.21648974089593026</v>
      </c>
      <c r="T1896">
        <v>0.2435877957452274</v>
      </c>
      <c r="U1896">
        <v>0.11514794777357296</v>
      </c>
      <c r="V1896">
        <v>0.10434038636363653</v>
      </c>
    </row>
    <row r="1897" spans="1:22" x14ac:dyDescent="0.25">
      <c r="A1897" t="str">
        <f t="shared" si="33"/>
        <v>LengyelországMérnöki tev.</v>
      </c>
      <c r="B1897" t="s">
        <v>17</v>
      </c>
      <c r="C1897">
        <v>46</v>
      </c>
      <c r="D1897" s="267" t="s">
        <v>187</v>
      </c>
      <c r="E1897" s="3" t="s">
        <v>2289</v>
      </c>
      <c r="F1897" s="3" t="s">
        <v>2289</v>
      </c>
      <c r="G1897" s="3" t="s">
        <v>136</v>
      </c>
      <c r="H1897">
        <v>3649.0775500311188</v>
      </c>
      <c r="I1897">
        <v>10667.275361011729</v>
      </c>
      <c r="J1897">
        <v>2.923279983710064</v>
      </c>
      <c r="K1897">
        <v>1810.1522896799477</v>
      </c>
      <c r="L1897">
        <v>5767.7850898995957</v>
      </c>
      <c r="M1897">
        <v>3.1863535033946762</v>
      </c>
      <c r="N1897">
        <v>0.49605750079619737</v>
      </c>
      <c r="O1897">
        <v>0.54069899713853031</v>
      </c>
      <c r="P1897">
        <v>1.0899925840667284</v>
      </c>
      <c r="Q1897">
        <v>0.37938151886525845</v>
      </c>
      <c r="R1897">
        <v>0.45139176930265967</v>
      </c>
      <c r="S1897">
        <v>0.6206184811347415</v>
      </c>
      <c r="T1897">
        <v>0.54860823069734044</v>
      </c>
      <c r="U1897">
        <v>3.1761886629251328E-2</v>
      </c>
      <c r="V1897">
        <v>3.9010183230843785E-2</v>
      </c>
    </row>
    <row r="1898" spans="1:22" x14ac:dyDescent="0.25">
      <c r="A1898" t="str">
        <f t="shared" si="33"/>
        <v>LengyelországK+F</v>
      </c>
      <c r="B1898" t="s">
        <v>17</v>
      </c>
      <c r="C1898">
        <v>47</v>
      </c>
      <c r="D1898" s="267" t="s">
        <v>188</v>
      </c>
      <c r="E1898" s="3" t="s">
        <v>2289</v>
      </c>
      <c r="F1898" s="3" t="s">
        <v>2289</v>
      </c>
      <c r="G1898" s="3" t="s">
        <v>136</v>
      </c>
      <c r="H1898">
        <v>1182.0358530933775</v>
      </c>
      <c r="I1898">
        <v>4181.246327077969</v>
      </c>
      <c r="J1898">
        <v>3.537326144664465</v>
      </c>
      <c r="K1898">
        <v>696.21591949085348</v>
      </c>
      <c r="L1898">
        <v>2765.7967349314417</v>
      </c>
      <c r="M1898">
        <v>3.9726134630102741</v>
      </c>
      <c r="N1898">
        <v>0.58899729451425908</v>
      </c>
      <c r="O1898">
        <v>0.66147663126661493</v>
      </c>
      <c r="P1898">
        <v>1.1230554663449328</v>
      </c>
      <c r="Q1898">
        <v>0.56749792687703715</v>
      </c>
      <c r="R1898">
        <v>9.7457307930657683E-2</v>
      </c>
      <c r="S1898">
        <v>0.43250207312296285</v>
      </c>
      <c r="T1898">
        <v>0.90254269206934223</v>
      </c>
      <c r="U1898">
        <v>0.29053753133570764</v>
      </c>
      <c r="V1898">
        <v>0.38548424366128781</v>
      </c>
    </row>
    <row r="1899" spans="1:22" x14ac:dyDescent="0.25">
      <c r="A1899" t="str">
        <f t="shared" si="33"/>
        <v>LengyelországMarketing</v>
      </c>
      <c r="B1899" t="s">
        <v>17</v>
      </c>
      <c r="C1899">
        <v>48</v>
      </c>
      <c r="D1899" s="267" t="s">
        <v>13</v>
      </c>
      <c r="E1899" s="3" t="s">
        <v>1</v>
      </c>
      <c r="F1899" s="3" t="s">
        <v>1</v>
      </c>
      <c r="G1899" s="3" t="s">
        <v>136</v>
      </c>
      <c r="H1899">
        <v>3473.9262271334137</v>
      </c>
      <c r="I1899">
        <v>11816.303722452845</v>
      </c>
      <c r="J1899">
        <v>3.4014262105396886</v>
      </c>
      <c r="K1899">
        <v>1577.8631148634806</v>
      </c>
      <c r="L1899">
        <v>5767.7850898995994</v>
      </c>
      <c r="M1899">
        <v>3.6554407258570323</v>
      </c>
      <c r="N1899">
        <v>0.45420167605732059</v>
      </c>
      <c r="O1899">
        <v>0.48812092388416656</v>
      </c>
      <c r="P1899">
        <v>1.0746788257614561</v>
      </c>
      <c r="Q1899">
        <v>0.89029197265139792</v>
      </c>
      <c r="R1899">
        <v>0.82651557917051099</v>
      </c>
      <c r="S1899">
        <v>0.10970802734860202</v>
      </c>
      <c r="T1899">
        <v>0.17348442082948912</v>
      </c>
      <c r="U1899">
        <v>1.6036455649075743E-2</v>
      </c>
      <c r="V1899">
        <v>1.8982904615254502E-2</v>
      </c>
    </row>
    <row r="1900" spans="1:22" x14ac:dyDescent="0.25">
      <c r="A1900" t="str">
        <f t="shared" si="33"/>
        <v>LengyelországEgyéb tudományos</v>
      </c>
      <c r="B1900" t="s">
        <v>17</v>
      </c>
      <c r="C1900">
        <v>49</v>
      </c>
      <c r="D1900" s="267" t="s">
        <v>189</v>
      </c>
      <c r="E1900" s="3" t="s">
        <v>1</v>
      </c>
      <c r="F1900" s="3" t="s">
        <v>2289</v>
      </c>
      <c r="G1900" s="3" t="s">
        <v>0</v>
      </c>
      <c r="H1900">
        <v>2766.079814091117</v>
      </c>
      <c r="I1900">
        <v>3734.5198574187534</v>
      </c>
      <c r="J1900">
        <v>1.350112834197392</v>
      </c>
      <c r="K1900">
        <v>1520.520611298811</v>
      </c>
      <c r="L1900">
        <v>2361.5594154426226</v>
      </c>
      <c r="M1900">
        <v>1.5531255531126316</v>
      </c>
      <c r="N1900">
        <v>0.54970236345057388</v>
      </c>
      <c r="O1900">
        <v>0.63235958184860175</v>
      </c>
      <c r="P1900">
        <v>1.1503672239631182</v>
      </c>
      <c r="Q1900">
        <v>0.66182365060790549</v>
      </c>
      <c r="R1900">
        <v>0.53134069504962389</v>
      </c>
      <c r="S1900">
        <v>0.33817634939209451</v>
      </c>
      <c r="T1900">
        <v>0.46865930495037611</v>
      </c>
      <c r="U1900">
        <v>0.20358570983195182</v>
      </c>
      <c r="V1900">
        <v>0.16757523700156171</v>
      </c>
    </row>
    <row r="1901" spans="1:22" x14ac:dyDescent="0.25">
      <c r="A1901" t="str">
        <f t="shared" si="33"/>
        <v>LengyelországAminisztratív</v>
      </c>
      <c r="B1901" t="s">
        <v>17</v>
      </c>
      <c r="C1901">
        <v>50</v>
      </c>
      <c r="D1901" s="267" t="s">
        <v>190</v>
      </c>
      <c r="E1901" s="3" t="s">
        <v>1</v>
      </c>
      <c r="F1901" s="3" t="s">
        <v>1</v>
      </c>
      <c r="G1901" s="3" t="s">
        <v>136</v>
      </c>
      <c r="H1901">
        <v>4407.3280118295334</v>
      </c>
      <c r="I1901">
        <v>19767.872044197531</v>
      </c>
      <c r="J1901">
        <v>4.4852282360512703</v>
      </c>
      <c r="K1901">
        <v>2126.7308571784156</v>
      </c>
      <c r="L1901">
        <v>10195.187773475558</v>
      </c>
      <c r="M1901">
        <v>4.7938307468777488</v>
      </c>
      <c r="N1901">
        <v>0.48254426524872712</v>
      </c>
      <c r="O1901">
        <v>0.51574533418067903</v>
      </c>
      <c r="P1901">
        <v>1.0688041933621124</v>
      </c>
      <c r="Q1901">
        <v>0.69416587330006629</v>
      </c>
      <c r="R1901">
        <v>0.66583620633473306</v>
      </c>
      <c r="S1901">
        <v>0.3058341266999336</v>
      </c>
      <c r="T1901">
        <v>0.33416379366526683</v>
      </c>
      <c r="U1901">
        <v>0.26511646154047197</v>
      </c>
      <c r="V1901">
        <v>0.28005823363093951</v>
      </c>
    </row>
    <row r="1902" spans="1:22" x14ac:dyDescent="0.25">
      <c r="A1902" t="str">
        <f t="shared" si="33"/>
        <v>LengyelországKözigazgatás és védelem</v>
      </c>
      <c r="B1902" t="s">
        <v>17</v>
      </c>
      <c r="C1902">
        <v>51</v>
      </c>
      <c r="D1902" s="267" t="s">
        <v>201</v>
      </c>
      <c r="E1902" s="3" t="s">
        <v>135</v>
      </c>
      <c r="F1902" s="3" t="s">
        <v>135</v>
      </c>
      <c r="G1902" s="3" t="s">
        <v>136</v>
      </c>
      <c r="H1902">
        <v>13610.382117226041</v>
      </c>
      <c r="I1902">
        <v>35875.546025881471</v>
      </c>
      <c r="J1902">
        <v>2.6358955771326524</v>
      </c>
      <c r="K1902">
        <v>9660.0155098999967</v>
      </c>
      <c r="L1902">
        <v>27601.190267621394</v>
      </c>
      <c r="M1902">
        <v>2.8572614856916654</v>
      </c>
      <c r="N1902">
        <v>0.70975343871306551</v>
      </c>
      <c r="O1902">
        <v>0.76935944745507812</v>
      </c>
      <c r="P1902">
        <v>1.0839812891221647</v>
      </c>
      <c r="Q1902">
        <v>8.8191627514763574E-2</v>
      </c>
      <c r="R1902">
        <v>6.5765675435557433E-2</v>
      </c>
      <c r="S1902">
        <v>0.91180837248523638</v>
      </c>
      <c r="T1902">
        <v>0.93423432456444266</v>
      </c>
      <c r="U1902">
        <v>0.90563828138399183</v>
      </c>
      <c r="V1902">
        <v>0.93038262655135784</v>
      </c>
    </row>
    <row r="1903" spans="1:22" x14ac:dyDescent="0.25">
      <c r="A1903" t="str">
        <f t="shared" si="33"/>
        <v>LengyelországOktatás</v>
      </c>
      <c r="B1903" t="s">
        <v>17</v>
      </c>
      <c r="C1903">
        <v>52</v>
      </c>
      <c r="D1903" s="267" t="s">
        <v>144</v>
      </c>
      <c r="E1903" s="3" t="s">
        <v>135</v>
      </c>
      <c r="F1903" s="3" t="s">
        <v>135</v>
      </c>
      <c r="G1903" s="3" t="s">
        <v>136</v>
      </c>
      <c r="H1903">
        <v>10183.948939925518</v>
      </c>
      <c r="I1903">
        <v>30572.717784428198</v>
      </c>
      <c r="J1903">
        <v>3.0020493980060938</v>
      </c>
      <c r="K1903">
        <v>7999.1843009619324</v>
      </c>
      <c r="L1903">
        <v>23547.83212792769</v>
      </c>
      <c r="M1903">
        <v>2.9437791707206911</v>
      </c>
      <c r="N1903">
        <v>0.78546979645603332</v>
      </c>
      <c r="O1903">
        <v>0.77022371036707316</v>
      </c>
      <c r="P1903">
        <v>0.98058985061201709</v>
      </c>
      <c r="Q1903">
        <v>6.7293887080069906E-2</v>
      </c>
      <c r="R1903">
        <v>7.3062373692136792E-2</v>
      </c>
      <c r="S1903">
        <v>0.93270611291993011</v>
      </c>
      <c r="T1903">
        <v>0.92693762630786314</v>
      </c>
      <c r="U1903">
        <v>0.92670765792467302</v>
      </c>
      <c r="V1903">
        <v>0.8817266756831037</v>
      </c>
    </row>
    <row r="1904" spans="1:22" x14ac:dyDescent="0.25">
      <c r="A1904" t="str">
        <f t="shared" si="33"/>
        <v>LengyelországEgészségügy</v>
      </c>
      <c r="B1904" t="s">
        <v>17</v>
      </c>
      <c r="C1904">
        <v>53</v>
      </c>
      <c r="D1904" s="267" t="s">
        <v>191</v>
      </c>
      <c r="E1904" s="3" t="s">
        <v>135</v>
      </c>
      <c r="F1904" s="3" t="s">
        <v>135</v>
      </c>
      <c r="G1904" s="3" t="s">
        <v>136</v>
      </c>
      <c r="H1904">
        <v>7419.4601204997343</v>
      </c>
      <c r="I1904">
        <v>34231.76410813407</v>
      </c>
      <c r="J1904">
        <v>4.6137809964842029</v>
      </c>
      <c r="K1904">
        <v>4530.5433872859085</v>
      </c>
      <c r="L1904">
        <v>20218.847051338249</v>
      </c>
      <c r="M1904">
        <v>4.4627863200865754</v>
      </c>
      <c r="N1904">
        <v>0.61062979161626063</v>
      </c>
      <c r="O1904">
        <v>0.5906457811367628</v>
      </c>
      <c r="P1904">
        <v>0.96727311579966868</v>
      </c>
      <c r="Q1904">
        <v>8.5330386167969424E-2</v>
      </c>
      <c r="R1904">
        <v>0.11366147360646119</v>
      </c>
      <c r="S1904">
        <v>0.9146696138320306</v>
      </c>
      <c r="T1904">
        <v>0.88633852639353883</v>
      </c>
      <c r="U1904">
        <v>0.90051896788030028</v>
      </c>
      <c r="V1904">
        <v>0.87647662234600854</v>
      </c>
    </row>
    <row r="1905" spans="1:22" x14ac:dyDescent="0.25">
      <c r="A1905" t="str">
        <f t="shared" si="33"/>
        <v>LengyelországEgyéb szolgáltatás</v>
      </c>
      <c r="B1905" t="s">
        <v>17</v>
      </c>
      <c r="C1905">
        <v>54</v>
      </c>
      <c r="D1905" s="267" t="s">
        <v>192</v>
      </c>
      <c r="E1905" s="3" t="s">
        <v>2289</v>
      </c>
      <c r="F1905" s="3" t="s">
        <v>135</v>
      </c>
      <c r="G1905" s="3" t="s">
        <v>0</v>
      </c>
      <c r="H1905">
        <v>6495.5514371359859</v>
      </c>
      <c r="I1905">
        <v>20176.578506180471</v>
      </c>
      <c r="J1905">
        <v>3.1062148766659163</v>
      </c>
      <c r="K1905">
        <v>3400.1291557738996</v>
      </c>
      <c r="L1905">
        <v>10887.880703365812</v>
      </c>
      <c r="M1905">
        <v>3.2021962121281931</v>
      </c>
      <c r="N1905">
        <v>0.52345504283668365</v>
      </c>
      <c r="O1905">
        <v>0.53962968498502595</v>
      </c>
      <c r="P1905">
        <v>1.0308997732846157</v>
      </c>
      <c r="Q1905">
        <v>0.34944703455241755</v>
      </c>
      <c r="R1905">
        <v>0.27166555555115068</v>
      </c>
      <c r="S1905">
        <v>0.65055296544758245</v>
      </c>
      <c r="T1905">
        <v>0.72833444444884921</v>
      </c>
      <c r="U1905">
        <v>0.57710583424384798</v>
      </c>
      <c r="V1905">
        <v>0.6716994184430618</v>
      </c>
    </row>
    <row r="1906" spans="1:22" x14ac:dyDescent="0.25">
      <c r="A1906" t="str">
        <f t="shared" si="33"/>
        <v>LengyelországHáztartási</v>
      </c>
      <c r="B1906" t="s">
        <v>17</v>
      </c>
      <c r="C1906">
        <v>55</v>
      </c>
      <c r="D1906" s="267" t="s">
        <v>193</v>
      </c>
      <c r="E1906" s="3" t="s">
        <v>135</v>
      </c>
      <c r="F1906" s="3" t="s">
        <v>135</v>
      </c>
      <c r="G1906" s="3" t="s">
        <v>136</v>
      </c>
      <c r="H1906">
        <v>282.94697421142348</v>
      </c>
      <c r="I1906">
        <v>831.97793076984772</v>
      </c>
      <c r="J1906">
        <v>2.9404022894698905</v>
      </c>
      <c r="K1906">
        <v>281.94697421142348</v>
      </c>
      <c r="L1906">
        <v>830.97793076984772</v>
      </c>
      <c r="M1906">
        <v>2.9472844427361102</v>
      </c>
      <c r="N1906">
        <v>0.99646576888554117</v>
      </c>
      <c r="O1906">
        <v>0.99879804504060021</v>
      </c>
      <c r="P1906">
        <v>1.0023405481933088</v>
      </c>
      <c r="Q1906">
        <v>4.168528786330972E-3</v>
      </c>
      <c r="R1906">
        <v>1.3083148279766348E-3</v>
      </c>
      <c r="S1906">
        <v>0.99583147121366911</v>
      </c>
      <c r="T1906">
        <v>0.99869168517202334</v>
      </c>
      <c r="U1906">
        <v>0.99580363545725237</v>
      </c>
      <c r="V1906">
        <v>0.99867065154222512</v>
      </c>
    </row>
    <row r="1907" spans="1:22" x14ac:dyDescent="0.25">
      <c r="A1907" t="str">
        <f t="shared" si="33"/>
        <v>LengyelországTerületen kívüli</v>
      </c>
      <c r="B1907" t="s">
        <v>17</v>
      </c>
      <c r="C1907">
        <v>56</v>
      </c>
      <c r="D1907" s="267" t="s">
        <v>194</v>
      </c>
      <c r="E1907" s="3">
        <v>0</v>
      </c>
      <c r="F1907" s="3">
        <v>0</v>
      </c>
      <c r="G1907" s="3" t="s">
        <v>136</v>
      </c>
      <c r="H1907">
        <v>2</v>
      </c>
      <c r="I1907">
        <v>2</v>
      </c>
      <c r="J1907">
        <v>1</v>
      </c>
      <c r="K1907">
        <v>1</v>
      </c>
      <c r="L1907">
        <v>1</v>
      </c>
      <c r="M1907">
        <v>1</v>
      </c>
      <c r="N1907">
        <v>0.5</v>
      </c>
      <c r="O1907">
        <v>0.5</v>
      </c>
      <c r="P1907">
        <v>1</v>
      </c>
      <c r="Q1907">
        <v>1</v>
      </c>
      <c r="R1907">
        <v>1</v>
      </c>
      <c r="S1907">
        <v>0</v>
      </c>
      <c r="T1907">
        <v>0</v>
      </c>
      <c r="U1907">
        <v>0</v>
      </c>
      <c r="V1907">
        <v>0</v>
      </c>
    </row>
    <row r="1908" spans="1:22" x14ac:dyDescent="0.25">
      <c r="A1908" t="str">
        <f>CONCATENATE(B1908,D1908)</f>
        <v>PortugáliaNövényterm.</v>
      </c>
      <c r="B1908" t="s">
        <v>102</v>
      </c>
      <c r="C1908">
        <v>1</v>
      </c>
      <c r="D1908" s="267" t="s">
        <v>147</v>
      </c>
      <c r="E1908" s="3" t="s">
        <v>1</v>
      </c>
      <c r="F1908" s="3" t="s">
        <v>1</v>
      </c>
      <c r="G1908" s="3" t="s">
        <v>136</v>
      </c>
      <c r="H1908">
        <v>5189.1542291651767</v>
      </c>
      <c r="I1908">
        <v>8365.7409515604813</v>
      </c>
      <c r="J1908">
        <v>1.6121588571296617</v>
      </c>
      <c r="K1908">
        <v>2791.3039199999994</v>
      </c>
      <c r="L1908">
        <v>3212.5078146522701</v>
      </c>
      <c r="M1908">
        <v>1.1508986146704765</v>
      </c>
      <c r="N1908">
        <v>0.5379111502047339</v>
      </c>
      <c r="O1908">
        <v>0.38400756528960334</v>
      </c>
      <c r="P1908">
        <v>0.71388660588918174</v>
      </c>
      <c r="Q1908">
        <v>0.60942213505822607</v>
      </c>
      <c r="R1908">
        <v>0.62315225760191006</v>
      </c>
      <c r="S1908">
        <v>0.39057786494177388</v>
      </c>
      <c r="T1908">
        <v>0.37684774239808994</v>
      </c>
      <c r="U1908">
        <v>0.31392040975327812</v>
      </c>
      <c r="V1908">
        <v>0.25145707860874739</v>
      </c>
    </row>
    <row r="1909" spans="1:22" x14ac:dyDescent="0.25">
      <c r="A1909" t="str">
        <f t="shared" ref="A1909:A1963" si="34">CONCATENATE(B1909,D1909)</f>
        <v>PortugáliaErdőgazd.</v>
      </c>
      <c r="B1909" t="s">
        <v>102</v>
      </c>
      <c r="C1909">
        <v>2</v>
      </c>
      <c r="D1909" s="267" t="s">
        <v>148</v>
      </c>
      <c r="E1909" s="3" t="s">
        <v>1</v>
      </c>
      <c r="F1909" s="3" t="s">
        <v>1</v>
      </c>
      <c r="G1909" s="3" t="s">
        <v>136</v>
      </c>
      <c r="H1909">
        <v>889.24207743793681</v>
      </c>
      <c r="I1909">
        <v>1555.395433103301</v>
      </c>
      <c r="J1909">
        <v>1.7491248700069046</v>
      </c>
      <c r="K1909">
        <v>623.70707999999991</v>
      </c>
      <c r="L1909">
        <v>1098.4180729253055</v>
      </c>
      <c r="M1909">
        <v>1.7611120799291002</v>
      </c>
      <c r="N1909">
        <v>0.70139177601335501</v>
      </c>
      <c r="O1909">
        <v>0.70619859718487066</v>
      </c>
      <c r="P1909">
        <v>1.0068532613810175</v>
      </c>
      <c r="Q1909">
        <v>0.78739180283860255</v>
      </c>
      <c r="R1909">
        <v>0.73140744312896699</v>
      </c>
      <c r="S1909">
        <v>0.21260819716139745</v>
      </c>
      <c r="T1909">
        <v>0.26859255687103301</v>
      </c>
      <c r="U1909">
        <v>4.6434504997507335E-2</v>
      </c>
      <c r="V1909">
        <v>4.8971076587277673E-2</v>
      </c>
    </row>
    <row r="1910" spans="1:22" x14ac:dyDescent="0.25">
      <c r="A1910" t="str">
        <f t="shared" si="34"/>
        <v>PortugáliaHalászat</v>
      </c>
      <c r="B1910" t="s">
        <v>102</v>
      </c>
      <c r="C1910">
        <v>3</v>
      </c>
      <c r="D1910" s="267" t="s">
        <v>149</v>
      </c>
      <c r="E1910" s="3" t="s">
        <v>135</v>
      </c>
      <c r="F1910" s="3" t="s">
        <v>135</v>
      </c>
      <c r="G1910" s="3" t="s">
        <v>136</v>
      </c>
      <c r="H1910">
        <v>472.60612271215592</v>
      </c>
      <c r="I1910">
        <v>731.65504010186601</v>
      </c>
      <c r="J1910">
        <v>1.5481285682527766</v>
      </c>
      <c r="K1910">
        <v>272.46199999999999</v>
      </c>
      <c r="L1910">
        <v>375.49319308393149</v>
      </c>
      <c r="M1910">
        <v>1.3781488540931635</v>
      </c>
      <c r="N1910">
        <v>0.57650967032846689</v>
      </c>
      <c r="O1910">
        <v>0.51321069698590849</v>
      </c>
      <c r="P1910">
        <v>0.8902031022194411</v>
      </c>
      <c r="Q1910">
        <v>0.19886926877036273</v>
      </c>
      <c r="R1910">
        <v>0.18745871878555284</v>
      </c>
      <c r="S1910">
        <v>0.80113073122963718</v>
      </c>
      <c r="T1910">
        <v>0.81254128121444724</v>
      </c>
      <c r="U1910">
        <v>0.81084591732137667</v>
      </c>
      <c r="V1910">
        <v>0.71033621276092163</v>
      </c>
    </row>
    <row r="1911" spans="1:22" x14ac:dyDescent="0.25">
      <c r="A1911" t="str">
        <f t="shared" si="34"/>
        <v>PortugáliaBányászat</v>
      </c>
      <c r="B1911" t="s">
        <v>102</v>
      </c>
      <c r="C1911">
        <v>4</v>
      </c>
      <c r="D1911" s="267" t="s">
        <v>150</v>
      </c>
      <c r="E1911" s="3" t="s">
        <v>1</v>
      </c>
      <c r="F1911" s="3" t="s">
        <v>1</v>
      </c>
      <c r="G1911" s="3" t="s">
        <v>136</v>
      </c>
      <c r="H1911">
        <v>1033.9702114068748</v>
      </c>
      <c r="I1911">
        <v>1550.0766655965099</v>
      </c>
      <c r="J1911">
        <v>1.499150215833968</v>
      </c>
      <c r="K1911">
        <v>580.75967999999989</v>
      </c>
      <c r="L1911">
        <v>759.98582405514662</v>
      </c>
      <c r="M1911">
        <v>1.3086063826868055</v>
      </c>
      <c r="N1911">
        <v>0.56167931492899337</v>
      </c>
      <c r="O1911">
        <v>0.49028918434991359</v>
      </c>
      <c r="P1911">
        <v>0.8728987721612913</v>
      </c>
      <c r="Q1911">
        <v>0.93487237810034673</v>
      </c>
      <c r="R1911">
        <v>0.94333392289020879</v>
      </c>
      <c r="S1911">
        <v>6.5127621899653279E-2</v>
      </c>
      <c r="T1911">
        <v>5.6666077109791151E-2</v>
      </c>
      <c r="U1911">
        <v>3.9455464654031113E-3</v>
      </c>
      <c r="V1911">
        <v>1.9387690950196043E-3</v>
      </c>
    </row>
    <row r="1912" spans="1:22" x14ac:dyDescent="0.25">
      <c r="A1912" t="str">
        <f t="shared" si="34"/>
        <v>PortugáliaÉlelmiszergy.</v>
      </c>
      <c r="B1912" t="s">
        <v>102</v>
      </c>
      <c r="C1912">
        <v>5</v>
      </c>
      <c r="D1912" s="267" t="s">
        <v>151</v>
      </c>
      <c r="E1912" s="3" t="s">
        <v>135</v>
      </c>
      <c r="F1912" s="3" t="s">
        <v>2289</v>
      </c>
      <c r="G1912" s="3" t="s">
        <v>0</v>
      </c>
      <c r="H1912">
        <v>10941.334989581546</v>
      </c>
      <c r="I1912">
        <v>21616.549962555007</v>
      </c>
      <c r="J1912">
        <v>1.9756775551738899</v>
      </c>
      <c r="K1912">
        <v>2277.96704</v>
      </c>
      <c r="L1912">
        <v>4768.9915917380531</v>
      </c>
      <c r="M1912">
        <v>2.0935296727287387</v>
      </c>
      <c r="N1912">
        <v>0.20819827216414671</v>
      </c>
      <c r="O1912">
        <v>0.22061761011813069</v>
      </c>
      <c r="P1912">
        <v>1.0596514938615456</v>
      </c>
      <c r="Q1912">
        <v>0.3110450348442747</v>
      </c>
      <c r="R1912">
        <v>0.30133885310388286</v>
      </c>
      <c r="S1912">
        <v>0.6889549651557253</v>
      </c>
      <c r="T1912">
        <v>0.69866114689611691</v>
      </c>
      <c r="U1912">
        <v>0.6382922383542603</v>
      </c>
      <c r="V1912">
        <v>0.55164237799781957</v>
      </c>
    </row>
    <row r="1913" spans="1:22" x14ac:dyDescent="0.25">
      <c r="A1913" t="str">
        <f t="shared" si="34"/>
        <v>PortugáliaTextilgy.</v>
      </c>
      <c r="B1913" t="s">
        <v>102</v>
      </c>
      <c r="C1913">
        <v>6</v>
      </c>
      <c r="D1913" s="267" t="s">
        <v>152</v>
      </c>
      <c r="E1913" s="3" t="s">
        <v>2289</v>
      </c>
      <c r="F1913" s="3" t="s">
        <v>2289</v>
      </c>
      <c r="G1913" s="3" t="s">
        <v>136</v>
      </c>
      <c r="H1913">
        <v>10746.363005019408</v>
      </c>
      <c r="I1913">
        <v>12907.281067025833</v>
      </c>
      <c r="J1913">
        <v>1.2010836653291075</v>
      </c>
      <c r="K1913">
        <v>3520.9479199999996</v>
      </c>
      <c r="L1913">
        <v>4842.739952632417</v>
      </c>
      <c r="M1913">
        <v>1.3754080045104495</v>
      </c>
      <c r="N1913">
        <v>0.32764088821077758</v>
      </c>
      <c r="O1913">
        <v>0.37519442921283713</v>
      </c>
      <c r="P1913">
        <v>1.1451392140393279</v>
      </c>
      <c r="Q1913">
        <v>0.31268243494743175</v>
      </c>
      <c r="R1913">
        <v>0.24011316781713662</v>
      </c>
      <c r="S1913">
        <v>0.68731756505256836</v>
      </c>
      <c r="T1913">
        <v>0.75988683218286346</v>
      </c>
      <c r="U1913">
        <v>0.39835817546642538</v>
      </c>
      <c r="V1913">
        <v>0.40204782148575191</v>
      </c>
    </row>
    <row r="1914" spans="1:22" x14ac:dyDescent="0.25">
      <c r="A1914" t="str">
        <f t="shared" si="34"/>
        <v>PortugáliaFafeldolg.</v>
      </c>
      <c r="B1914" t="s">
        <v>102</v>
      </c>
      <c r="C1914">
        <v>7</v>
      </c>
      <c r="D1914" s="267" t="s">
        <v>153</v>
      </c>
      <c r="E1914" s="3" t="s">
        <v>1</v>
      </c>
      <c r="F1914" s="3" t="s">
        <v>2289</v>
      </c>
      <c r="G1914" s="3" t="s">
        <v>0</v>
      </c>
      <c r="H1914">
        <v>2581.0925111053371</v>
      </c>
      <c r="I1914">
        <v>3775.6427896996406</v>
      </c>
      <c r="J1914">
        <v>1.4628080060883772</v>
      </c>
      <c r="K1914">
        <v>906.60575999999992</v>
      </c>
      <c r="L1914">
        <v>1198.1259607653328</v>
      </c>
      <c r="M1914">
        <v>1.3215512338740634</v>
      </c>
      <c r="N1914">
        <v>0.35124884369671489</v>
      </c>
      <c r="O1914">
        <v>0.31733032691385671</v>
      </c>
      <c r="P1914">
        <v>0.90343450977408757</v>
      </c>
      <c r="Q1914">
        <v>0.63890044466423423</v>
      </c>
      <c r="R1914">
        <v>0.54541267147702943</v>
      </c>
      <c r="S1914">
        <v>0.36109955533576588</v>
      </c>
      <c r="T1914">
        <v>0.45458732852297057</v>
      </c>
      <c r="U1914">
        <v>2.6047280201126528E-2</v>
      </c>
      <c r="V1914">
        <v>2.227516995992871E-2</v>
      </c>
    </row>
    <row r="1915" spans="1:22" x14ac:dyDescent="0.25">
      <c r="A1915" t="str">
        <f t="shared" si="34"/>
        <v>PortugáliaPapírgy.</v>
      </c>
      <c r="B1915" t="s">
        <v>102</v>
      </c>
      <c r="C1915">
        <v>8</v>
      </c>
      <c r="D1915" s="267" t="s">
        <v>154</v>
      </c>
      <c r="E1915" s="3" t="s">
        <v>2289</v>
      </c>
      <c r="F1915" s="3" t="s">
        <v>2289</v>
      </c>
      <c r="G1915" s="3" t="s">
        <v>136</v>
      </c>
      <c r="H1915">
        <v>3145.3197995389846</v>
      </c>
      <c r="I1915">
        <v>5024.2698067813235</v>
      </c>
      <c r="J1915">
        <v>1.5973796392715742</v>
      </c>
      <c r="K1915">
        <v>944.56571999999994</v>
      </c>
      <c r="L1915">
        <v>1115.7992867525413</v>
      </c>
      <c r="M1915">
        <v>1.1812828510784208</v>
      </c>
      <c r="N1915">
        <v>0.30030832481277314</v>
      </c>
      <c r="O1915">
        <v>0.22208188048470889</v>
      </c>
      <c r="P1915">
        <v>0.7395129010265219</v>
      </c>
      <c r="Q1915">
        <v>0.51699448580791296</v>
      </c>
      <c r="R1915">
        <v>0.4591159103765336</v>
      </c>
      <c r="S1915">
        <v>0.48300551419208698</v>
      </c>
      <c r="T1915">
        <v>0.54088408962346635</v>
      </c>
      <c r="U1915">
        <v>0.17759801272521625</v>
      </c>
      <c r="V1915">
        <v>0.13764445396602201</v>
      </c>
    </row>
    <row r="1916" spans="1:22" x14ac:dyDescent="0.25">
      <c r="A1916" t="str">
        <f t="shared" si="34"/>
        <v>PortugáliaNyomdai tev.</v>
      </c>
      <c r="B1916" t="s">
        <v>102</v>
      </c>
      <c r="C1916">
        <v>9</v>
      </c>
      <c r="D1916" s="267" t="s">
        <v>155</v>
      </c>
      <c r="E1916" s="3" t="s">
        <v>1</v>
      </c>
      <c r="F1916" s="3" t="s">
        <v>1</v>
      </c>
      <c r="G1916" s="3" t="s">
        <v>136</v>
      </c>
      <c r="H1916">
        <v>1130.3016847371691</v>
      </c>
      <c r="I1916">
        <v>1282.4655508370627</v>
      </c>
      <c r="J1916">
        <v>1.1346223474268964</v>
      </c>
      <c r="K1916">
        <v>507.97999999999996</v>
      </c>
      <c r="L1916">
        <v>549.85665659109316</v>
      </c>
      <c r="M1916">
        <v>1.0824376089434489</v>
      </c>
      <c r="N1916">
        <v>0.44941983795956331</v>
      </c>
      <c r="O1916">
        <v>0.42874965041532914</v>
      </c>
      <c r="P1916">
        <v>0.9540069534133605</v>
      </c>
      <c r="Q1916">
        <v>0.91050420155214429</v>
      </c>
      <c r="R1916">
        <v>0.88493623009780609</v>
      </c>
      <c r="S1916">
        <v>8.9495798447855698E-2</v>
      </c>
      <c r="T1916">
        <v>0.11506376990219408</v>
      </c>
      <c r="U1916">
        <v>4.6970979629199994E-2</v>
      </c>
      <c r="V1916">
        <v>4.8581654590559437E-2</v>
      </c>
    </row>
    <row r="1917" spans="1:22" x14ac:dyDescent="0.25">
      <c r="A1917" t="str">
        <f t="shared" si="34"/>
        <v>PortugáliaKokszgy.</v>
      </c>
      <c r="B1917" t="s">
        <v>102</v>
      </c>
      <c r="C1917">
        <v>10</v>
      </c>
      <c r="D1917" s="267" t="s">
        <v>156</v>
      </c>
      <c r="E1917" s="3" t="s">
        <v>2289</v>
      </c>
      <c r="F1917" s="3" t="s">
        <v>2289</v>
      </c>
      <c r="G1917" s="3" t="s">
        <v>136</v>
      </c>
      <c r="H1917">
        <v>3242.9441775613445</v>
      </c>
      <c r="I1917">
        <v>12770.975347310863</v>
      </c>
      <c r="J1917">
        <v>3.9380805367160172</v>
      </c>
      <c r="K1917">
        <v>190.53868</v>
      </c>
      <c r="L1917">
        <v>287.27145154461601</v>
      </c>
      <c r="M1917">
        <v>1.5076804958689543</v>
      </c>
      <c r="N1917">
        <v>5.8754844230245989E-2</v>
      </c>
      <c r="O1917">
        <v>2.2494088644929199E-2</v>
      </c>
      <c r="P1917">
        <v>0.38284653698987475</v>
      </c>
      <c r="Q1917">
        <v>0.5343825602479253</v>
      </c>
      <c r="R1917">
        <v>0.44569785999687828</v>
      </c>
      <c r="S1917">
        <v>0.46561743975207454</v>
      </c>
      <c r="T1917">
        <v>0.55430214000312161</v>
      </c>
      <c r="U1917">
        <v>0.42219558689522302</v>
      </c>
      <c r="V1917">
        <v>0.3159264994875724</v>
      </c>
    </row>
    <row r="1918" spans="1:22" x14ac:dyDescent="0.25">
      <c r="A1918" t="str">
        <f t="shared" si="34"/>
        <v>PortugáliaVegyi a. gy.</v>
      </c>
      <c r="B1918" t="s">
        <v>102</v>
      </c>
      <c r="C1918">
        <v>11</v>
      </c>
      <c r="D1918" s="267" t="s">
        <v>157</v>
      </c>
      <c r="E1918" s="3" t="s">
        <v>1</v>
      </c>
      <c r="F1918" s="3" t="s">
        <v>1</v>
      </c>
      <c r="G1918" s="3" t="s">
        <v>136</v>
      </c>
      <c r="H1918">
        <v>2621.6385762691989</v>
      </c>
      <c r="I1918">
        <v>6256.5890541532999</v>
      </c>
      <c r="J1918">
        <v>2.3865185349297562</v>
      </c>
      <c r="K1918">
        <v>638.39232000000004</v>
      </c>
      <c r="L1918">
        <v>963.07877164573949</v>
      </c>
      <c r="M1918">
        <v>1.5086001843595791</v>
      </c>
      <c r="N1918">
        <v>0.24350889774763815</v>
      </c>
      <c r="O1918">
        <v>0.15393032262625922</v>
      </c>
      <c r="P1918">
        <v>0.63213428359314328</v>
      </c>
      <c r="Q1918">
        <v>0.71917212153110943</v>
      </c>
      <c r="R1918">
        <v>0.64007621017769678</v>
      </c>
      <c r="S1918">
        <v>0.28082787846889062</v>
      </c>
      <c r="T1918">
        <v>0.35992378982230322</v>
      </c>
      <c r="U1918">
        <v>0.17504554743510944</v>
      </c>
      <c r="V1918">
        <v>0.13697006518314017</v>
      </c>
    </row>
    <row r="1919" spans="1:22" x14ac:dyDescent="0.25">
      <c r="A1919" t="str">
        <f t="shared" si="34"/>
        <v>PortugáliaGyógyszergy.</v>
      </c>
      <c r="B1919" t="s">
        <v>102</v>
      </c>
      <c r="C1919">
        <v>12</v>
      </c>
      <c r="D1919" s="267" t="s">
        <v>158</v>
      </c>
      <c r="E1919" s="3" t="s">
        <v>135</v>
      </c>
      <c r="F1919" s="3" t="s">
        <v>2289</v>
      </c>
      <c r="G1919" s="3" t="s">
        <v>0</v>
      </c>
      <c r="H1919">
        <v>807.87290389333407</v>
      </c>
      <c r="I1919">
        <v>1523.4119436745395</v>
      </c>
      <c r="J1919">
        <v>1.885707437807173</v>
      </c>
      <c r="K1919">
        <v>313.19276000000002</v>
      </c>
      <c r="L1919">
        <v>661.97481071204288</v>
      </c>
      <c r="M1919">
        <v>2.1136338231830227</v>
      </c>
      <c r="N1919">
        <v>0.38767578228041649</v>
      </c>
      <c r="O1919">
        <v>0.4345343447389084</v>
      </c>
      <c r="P1919">
        <v>1.1208704917878978</v>
      </c>
      <c r="Q1919">
        <v>0.25327873542919482</v>
      </c>
      <c r="R1919">
        <v>0.28187879011920863</v>
      </c>
      <c r="S1919">
        <v>0.74672126457080512</v>
      </c>
      <c r="T1919">
        <v>0.71812120988079131</v>
      </c>
      <c r="U1919">
        <v>0.68113651696371802</v>
      </c>
      <c r="V1919">
        <v>0.56551208557965782</v>
      </c>
    </row>
    <row r="1920" spans="1:22" x14ac:dyDescent="0.25">
      <c r="A1920" t="str">
        <f t="shared" si="34"/>
        <v>PortugáliaGumigy.</v>
      </c>
      <c r="B1920" t="s">
        <v>102</v>
      </c>
      <c r="C1920">
        <v>13</v>
      </c>
      <c r="D1920" s="267" t="s">
        <v>159</v>
      </c>
      <c r="E1920" s="3" t="s">
        <v>1</v>
      </c>
      <c r="F1920" s="3" t="s">
        <v>2289</v>
      </c>
      <c r="G1920" s="3" t="s">
        <v>0</v>
      </c>
      <c r="H1920">
        <v>2454.4670105465593</v>
      </c>
      <c r="I1920">
        <v>4642.9411243257655</v>
      </c>
      <c r="J1920">
        <v>1.8916290601485322</v>
      </c>
      <c r="K1920">
        <v>870.12356</v>
      </c>
      <c r="L1920">
        <v>1445.4722757897721</v>
      </c>
      <c r="M1920">
        <v>1.6612264536197274</v>
      </c>
      <c r="N1920">
        <v>0.3545061132462487</v>
      </c>
      <c r="O1920">
        <v>0.31132685879140443</v>
      </c>
      <c r="P1920">
        <v>0.87819884385223312</v>
      </c>
      <c r="Q1920">
        <v>0.72096624149511501</v>
      </c>
      <c r="R1920">
        <v>0.46163251673216893</v>
      </c>
      <c r="S1920">
        <v>0.27903375850488493</v>
      </c>
      <c r="T1920">
        <v>0.53836748326783102</v>
      </c>
      <c r="U1920">
        <v>7.7794900149676854E-2</v>
      </c>
      <c r="V1920">
        <v>6.0611749868493409E-2</v>
      </c>
    </row>
    <row r="1921" spans="1:22" x14ac:dyDescent="0.25">
      <c r="A1921" t="str">
        <f t="shared" si="34"/>
        <v>PortugáliaNemfémgy.</v>
      </c>
      <c r="B1921" t="s">
        <v>102</v>
      </c>
      <c r="C1921">
        <v>14</v>
      </c>
      <c r="D1921" s="267" t="s">
        <v>160</v>
      </c>
      <c r="E1921" s="3" t="s">
        <v>1</v>
      </c>
      <c r="F1921" s="3" t="s">
        <v>2289</v>
      </c>
      <c r="G1921" s="3" t="s">
        <v>0</v>
      </c>
      <c r="H1921">
        <v>3711.3018532626493</v>
      </c>
      <c r="I1921">
        <v>4781.6925369312557</v>
      </c>
      <c r="J1921">
        <v>1.2884138035626538</v>
      </c>
      <c r="K1921">
        <v>1448.85132</v>
      </c>
      <c r="L1921">
        <v>1673.9142880380605</v>
      </c>
      <c r="M1921">
        <v>1.1553388984302824</v>
      </c>
      <c r="N1921">
        <v>0.39038897327262606</v>
      </c>
      <c r="O1921">
        <v>0.35006731928279261</v>
      </c>
      <c r="P1921">
        <v>0.89671415754441652</v>
      </c>
      <c r="Q1921">
        <v>0.77835324370955761</v>
      </c>
      <c r="R1921">
        <v>0.5721392028056479</v>
      </c>
      <c r="S1921">
        <v>0.22164675629044239</v>
      </c>
      <c r="T1921">
        <v>0.42786079719435194</v>
      </c>
      <c r="U1921">
        <v>6.0463848125328623E-2</v>
      </c>
      <c r="V1921">
        <v>7.4367672948608812E-2</v>
      </c>
    </row>
    <row r="1922" spans="1:22" x14ac:dyDescent="0.25">
      <c r="A1922" t="str">
        <f t="shared" si="34"/>
        <v>PortugáliaFémalapa. Gy.</v>
      </c>
      <c r="B1922" t="s">
        <v>102</v>
      </c>
      <c r="C1922">
        <v>15</v>
      </c>
      <c r="D1922" s="267" t="s">
        <v>161</v>
      </c>
      <c r="E1922" s="3" t="s">
        <v>1</v>
      </c>
      <c r="F1922" s="3" t="s">
        <v>1</v>
      </c>
      <c r="G1922" s="3" t="s">
        <v>136</v>
      </c>
      <c r="H1922">
        <v>1586.8371777683128</v>
      </c>
      <c r="I1922">
        <v>3430.0551629338956</v>
      </c>
      <c r="J1922">
        <v>2.161567179663535</v>
      </c>
      <c r="K1922">
        <v>279.75843999999995</v>
      </c>
      <c r="L1922">
        <v>459.1229230681015</v>
      </c>
      <c r="M1922">
        <v>1.6411405606497576</v>
      </c>
      <c r="N1922">
        <v>0.17629939852647331</v>
      </c>
      <c r="O1922">
        <v>0.13385292692359821</v>
      </c>
      <c r="P1922">
        <v>0.75923643553156372</v>
      </c>
      <c r="Q1922">
        <v>0.81888421096207786</v>
      </c>
      <c r="R1922">
        <v>0.68964486896147037</v>
      </c>
      <c r="S1922">
        <v>0.18111578903792222</v>
      </c>
      <c r="T1922">
        <v>0.31035513103852963</v>
      </c>
      <c r="U1922">
        <v>5.4978536199061529E-3</v>
      </c>
      <c r="V1922">
        <v>6.1583875659044756E-3</v>
      </c>
    </row>
    <row r="1923" spans="1:22" x14ac:dyDescent="0.25">
      <c r="A1923" t="str">
        <f t="shared" si="34"/>
        <v>PortugáliaFémfeldolg.</v>
      </c>
      <c r="B1923" t="s">
        <v>102</v>
      </c>
      <c r="C1923">
        <v>16</v>
      </c>
      <c r="D1923" s="267" t="s">
        <v>162</v>
      </c>
      <c r="E1923" s="3" t="s">
        <v>1</v>
      </c>
      <c r="F1923" s="3" t="s">
        <v>2289</v>
      </c>
      <c r="G1923" s="3" t="s">
        <v>0</v>
      </c>
      <c r="H1923">
        <v>3942.5712034423505</v>
      </c>
      <c r="I1923">
        <v>7083.6619280889263</v>
      </c>
      <c r="J1923">
        <v>1.7967112228446291</v>
      </c>
      <c r="K1923">
        <v>1458.1796799999997</v>
      </c>
      <c r="L1923">
        <v>2528.7397756459586</v>
      </c>
      <c r="M1923">
        <v>1.7341757057305578</v>
      </c>
      <c r="N1923">
        <v>0.36985500191520426</v>
      </c>
      <c r="O1923">
        <v>0.35698199622129306</v>
      </c>
      <c r="P1923">
        <v>0.96519445288761418</v>
      </c>
      <c r="Q1923">
        <v>0.69591849669445272</v>
      </c>
      <c r="R1923">
        <v>0.51880389873764132</v>
      </c>
      <c r="S1923">
        <v>0.30408150330554723</v>
      </c>
      <c r="T1923">
        <v>0.48119610126235857</v>
      </c>
      <c r="U1923">
        <v>4.8796732820996114E-2</v>
      </c>
      <c r="V1923">
        <v>4.7198086990189757E-2</v>
      </c>
    </row>
    <row r="1924" spans="1:22" x14ac:dyDescent="0.25">
      <c r="A1924" t="str">
        <f t="shared" si="34"/>
        <v>PortugáliaSzámítógép gy.</v>
      </c>
      <c r="B1924" t="s">
        <v>102</v>
      </c>
      <c r="C1924">
        <v>17</v>
      </c>
      <c r="D1924" s="267" t="s">
        <v>163</v>
      </c>
      <c r="E1924" s="3" t="s">
        <v>2289</v>
      </c>
      <c r="F1924" s="3" t="s">
        <v>2289</v>
      </c>
      <c r="G1924" s="3" t="s">
        <v>136</v>
      </c>
      <c r="H1924">
        <v>2391.1080598668805</v>
      </c>
      <c r="I1924">
        <v>2151.1230253898793</v>
      </c>
      <c r="J1924">
        <v>0.89963438352913183</v>
      </c>
      <c r="K1924">
        <v>652.80047999999988</v>
      </c>
      <c r="L1924">
        <v>552.45645559654861</v>
      </c>
      <c r="M1924">
        <v>0.84628684034752655</v>
      </c>
      <c r="N1924">
        <v>0.27301170154407117</v>
      </c>
      <c r="O1924">
        <v>0.2568223430626051</v>
      </c>
      <c r="P1924">
        <v>0.94070086230771799</v>
      </c>
      <c r="Q1924">
        <v>0.29582005744922157</v>
      </c>
      <c r="R1924">
        <v>0.26266815519203773</v>
      </c>
      <c r="S1924">
        <v>0.70417994255077843</v>
      </c>
      <c r="T1924">
        <v>0.73733184480796232</v>
      </c>
      <c r="U1924">
        <v>0.17744178001692332</v>
      </c>
      <c r="V1924">
        <v>0.20760623341412171</v>
      </c>
    </row>
    <row r="1925" spans="1:22" x14ac:dyDescent="0.25">
      <c r="A1925" t="str">
        <f t="shared" si="34"/>
        <v>PortugáliaVillamos b. gy.</v>
      </c>
      <c r="B1925" t="s">
        <v>102</v>
      </c>
      <c r="C1925">
        <v>18</v>
      </c>
      <c r="D1925" s="267" t="s">
        <v>164</v>
      </c>
      <c r="E1925" s="3" t="s">
        <v>2289</v>
      </c>
      <c r="F1925" s="3" t="s">
        <v>2289</v>
      </c>
      <c r="G1925" s="3" t="s">
        <v>136</v>
      </c>
      <c r="H1925">
        <v>1777.0063603149065</v>
      </c>
      <c r="I1925">
        <v>3317.2601947866706</v>
      </c>
      <c r="J1925">
        <v>1.8667688922614847</v>
      </c>
      <c r="K1925">
        <v>643.10267999999985</v>
      </c>
      <c r="L1925">
        <v>787.44246230628187</v>
      </c>
      <c r="M1925">
        <v>1.2244428250653256</v>
      </c>
      <c r="N1925">
        <v>0.36190229498448978</v>
      </c>
      <c r="O1925">
        <v>0.23737735844291269</v>
      </c>
      <c r="P1925">
        <v>0.65591559305554026</v>
      </c>
      <c r="Q1925">
        <v>0.41575871989004165</v>
      </c>
      <c r="R1925">
        <v>0.29748082832345085</v>
      </c>
      <c r="S1925">
        <v>0.58424128010995824</v>
      </c>
      <c r="T1925">
        <v>0.70251917167654909</v>
      </c>
      <c r="U1925">
        <v>0.20619001994104852</v>
      </c>
      <c r="V1925">
        <v>0.18250398065426773</v>
      </c>
    </row>
    <row r="1926" spans="1:22" x14ac:dyDescent="0.25">
      <c r="A1926" t="str">
        <f t="shared" si="34"/>
        <v>PortugáliaEgyéb gépgy.</v>
      </c>
      <c r="B1926" t="s">
        <v>102</v>
      </c>
      <c r="C1926">
        <v>19</v>
      </c>
      <c r="D1926" s="267" t="s">
        <v>165</v>
      </c>
      <c r="E1926" s="3" t="s">
        <v>2289</v>
      </c>
      <c r="F1926" s="3" t="s">
        <v>2289</v>
      </c>
      <c r="G1926" s="3" t="s">
        <v>136</v>
      </c>
      <c r="H1926">
        <v>2028.2255511960902</v>
      </c>
      <c r="I1926">
        <v>3106.4830840739605</v>
      </c>
      <c r="J1926">
        <v>1.5316260473308787</v>
      </c>
      <c r="K1926">
        <v>566.90567999999996</v>
      </c>
      <c r="L1926">
        <v>1002.5596260197061</v>
      </c>
      <c r="M1926">
        <v>1.7684769466760435</v>
      </c>
      <c r="N1926">
        <v>0.27950820344694055</v>
      </c>
      <c r="O1926">
        <v>0.32273139717371685</v>
      </c>
      <c r="P1926">
        <v>1.1546401615184845</v>
      </c>
      <c r="Q1926">
        <v>0.36182002073420572</v>
      </c>
      <c r="R1926">
        <v>0.30556883908691512</v>
      </c>
      <c r="S1926">
        <v>0.63817997926579439</v>
      </c>
      <c r="T1926">
        <v>0.69443116091308488</v>
      </c>
      <c r="U1926">
        <v>1.7569733464781082E-2</v>
      </c>
      <c r="V1926">
        <v>2.7047822430747354E-2</v>
      </c>
    </row>
    <row r="1927" spans="1:22" x14ac:dyDescent="0.25">
      <c r="A1927" t="str">
        <f t="shared" si="34"/>
        <v>PortugáliaKözúti jármű gy.</v>
      </c>
      <c r="B1927" t="s">
        <v>102</v>
      </c>
      <c r="C1927">
        <v>20</v>
      </c>
      <c r="D1927" s="267" t="s">
        <v>166</v>
      </c>
      <c r="E1927" s="3" t="s">
        <v>2289</v>
      </c>
      <c r="F1927" s="3" t="s">
        <v>2289</v>
      </c>
      <c r="G1927" s="3" t="s">
        <v>136</v>
      </c>
      <c r="H1927">
        <v>6369.2381097830639</v>
      </c>
      <c r="I1927">
        <v>8660.0740011921662</v>
      </c>
      <c r="J1927">
        <v>1.3596718872686528</v>
      </c>
      <c r="K1927">
        <v>1272.3513599999999</v>
      </c>
      <c r="L1927">
        <v>1576.8289519865148</v>
      </c>
      <c r="M1927">
        <v>1.2393030742597035</v>
      </c>
      <c r="N1927">
        <v>0.19976507991523906</v>
      </c>
      <c r="O1927">
        <v>0.18208030921784787</v>
      </c>
      <c r="P1927">
        <v>0.91147216167663092</v>
      </c>
      <c r="Q1927">
        <v>0.27911219931729769</v>
      </c>
      <c r="R1927">
        <v>0.26179437724703486</v>
      </c>
      <c r="S1927">
        <v>0.72088780068270242</v>
      </c>
      <c r="T1927">
        <v>0.73820562275296508</v>
      </c>
      <c r="U1927">
        <v>0.31515894383671678</v>
      </c>
      <c r="V1927">
        <v>0.28015691402952003</v>
      </c>
    </row>
    <row r="1928" spans="1:22" x14ac:dyDescent="0.25">
      <c r="A1928" t="str">
        <f t="shared" si="34"/>
        <v>PortugáliaEgyéb jármű gy.</v>
      </c>
      <c r="B1928" t="s">
        <v>102</v>
      </c>
      <c r="C1928">
        <v>21</v>
      </c>
      <c r="D1928" s="267" t="s">
        <v>167</v>
      </c>
      <c r="E1928" s="3" t="s">
        <v>2289</v>
      </c>
      <c r="F1928" s="3" t="s">
        <v>2289</v>
      </c>
      <c r="G1928" s="3" t="s">
        <v>136</v>
      </c>
      <c r="H1928">
        <v>348.10483362098256</v>
      </c>
      <c r="I1928">
        <v>615.88789197665164</v>
      </c>
      <c r="J1928">
        <v>1.7692598105294681</v>
      </c>
      <c r="K1928">
        <v>107.78411999999999</v>
      </c>
      <c r="L1928">
        <v>180.34502510764236</v>
      </c>
      <c r="M1928">
        <v>1.673205896264147</v>
      </c>
      <c r="N1928">
        <v>0.30963120758430956</v>
      </c>
      <c r="O1928">
        <v>0.2928211894681626</v>
      </c>
      <c r="P1928">
        <v>0.94570954831298859</v>
      </c>
      <c r="Q1928">
        <v>0.16013246647442222</v>
      </c>
      <c r="R1928">
        <v>0.32142047874940821</v>
      </c>
      <c r="S1928">
        <v>0.83986753352557775</v>
      </c>
      <c r="T1928">
        <v>0.67857952125059184</v>
      </c>
      <c r="U1928">
        <v>0.1180290149519123</v>
      </c>
      <c r="V1928">
        <v>0.21757840656882646</v>
      </c>
    </row>
    <row r="1929" spans="1:22" x14ac:dyDescent="0.25">
      <c r="A1929" t="str">
        <f t="shared" si="34"/>
        <v>PortugáliaBútorgy.</v>
      </c>
      <c r="B1929" t="s">
        <v>102</v>
      </c>
      <c r="C1929">
        <v>22</v>
      </c>
      <c r="D1929" s="267" t="s">
        <v>168</v>
      </c>
      <c r="E1929" s="3" t="s">
        <v>2289</v>
      </c>
      <c r="F1929" s="3" t="s">
        <v>2289</v>
      </c>
      <c r="G1929" s="3" t="s">
        <v>136</v>
      </c>
      <c r="H1929">
        <v>1792.7999493191423</v>
      </c>
      <c r="I1929">
        <v>3122.2470862722121</v>
      </c>
      <c r="J1929">
        <v>1.7415479554525637</v>
      </c>
      <c r="K1929">
        <v>730.93703999999991</v>
      </c>
      <c r="L1929">
        <v>1253.5576567005855</v>
      </c>
      <c r="M1929">
        <v>1.7150008661492728</v>
      </c>
      <c r="N1929">
        <v>0.4077069727035581</v>
      </c>
      <c r="O1929">
        <v>0.40149213757366753</v>
      </c>
      <c r="P1929">
        <v>0.98475661309229223</v>
      </c>
      <c r="Q1929">
        <v>0.20117851554554186</v>
      </c>
      <c r="R1929">
        <v>0.19763407877991193</v>
      </c>
      <c r="S1929">
        <v>0.79882148445445811</v>
      </c>
      <c r="T1929">
        <v>0.8023659212200881</v>
      </c>
      <c r="U1929">
        <v>0.48547555172920753</v>
      </c>
      <c r="V1929">
        <v>0.42596328863758864</v>
      </c>
    </row>
    <row r="1930" spans="1:22" x14ac:dyDescent="0.25">
      <c r="A1930" t="str">
        <f t="shared" si="34"/>
        <v>PortugáliaGépjavítás</v>
      </c>
      <c r="B1930" t="s">
        <v>102</v>
      </c>
      <c r="C1930">
        <v>23</v>
      </c>
      <c r="D1930" s="267" t="s">
        <v>169</v>
      </c>
      <c r="E1930" s="3" t="s">
        <v>2289</v>
      </c>
      <c r="F1930" s="3" t="s">
        <v>2289</v>
      </c>
      <c r="G1930" s="3" t="s">
        <v>136</v>
      </c>
      <c r="H1930">
        <v>1385.9541156707096</v>
      </c>
      <c r="I1930">
        <v>2180.4768295840649</v>
      </c>
      <c r="J1930">
        <v>1.5732676896946616</v>
      </c>
      <c r="K1930">
        <v>518.04723999999999</v>
      </c>
      <c r="L1930">
        <v>897.35807323032748</v>
      </c>
      <c r="M1930">
        <v>1.732193522023836</v>
      </c>
      <c r="N1930">
        <v>0.37378383176076474</v>
      </c>
      <c r="O1930">
        <v>0.4115421274169202</v>
      </c>
      <c r="P1930">
        <v>1.1010163962370694</v>
      </c>
      <c r="Q1930">
        <v>0.56148669211691149</v>
      </c>
      <c r="R1930">
        <v>0.54810355145277401</v>
      </c>
      <c r="S1930">
        <v>0.43851330788308845</v>
      </c>
      <c r="T1930">
        <v>0.45189644854722594</v>
      </c>
      <c r="U1930">
        <v>5.2971482910549567E-2</v>
      </c>
      <c r="V1930">
        <v>5.4960737717641969E-2</v>
      </c>
    </row>
    <row r="1931" spans="1:22" x14ac:dyDescent="0.25">
      <c r="A1931" t="str">
        <f t="shared" si="34"/>
        <v>PortugáliaVillamosene., gáz, gőzellátás</v>
      </c>
      <c r="B1931" t="s">
        <v>102</v>
      </c>
      <c r="C1931">
        <v>24</v>
      </c>
      <c r="D1931" s="267" t="s">
        <v>170</v>
      </c>
      <c r="E1931" s="3" t="s">
        <v>1</v>
      </c>
      <c r="F1931" s="3" t="s">
        <v>1</v>
      </c>
      <c r="G1931" s="3" t="s">
        <v>136</v>
      </c>
      <c r="H1931">
        <v>5642.2726143818709</v>
      </c>
      <c r="I1931">
        <v>19060.848909261171</v>
      </c>
      <c r="J1931">
        <v>3.3782218995721722</v>
      </c>
      <c r="K1931">
        <v>1957.9396399999998</v>
      </c>
      <c r="L1931">
        <v>4517.0432705689282</v>
      </c>
      <c r="M1931">
        <v>2.3070390824555389</v>
      </c>
      <c r="N1931">
        <v>0.34701259116925859</v>
      </c>
      <c r="O1931">
        <v>0.23698017292263485</v>
      </c>
      <c r="P1931">
        <v>0.68291519948636559</v>
      </c>
      <c r="Q1931">
        <v>0.72239923061175204</v>
      </c>
      <c r="R1931">
        <v>0.77482792645359277</v>
      </c>
      <c r="S1931">
        <v>0.27760076938824796</v>
      </c>
      <c r="T1931">
        <v>0.2251720735464072</v>
      </c>
      <c r="U1931">
        <v>0.26092204304446337</v>
      </c>
      <c r="V1931">
        <v>0.20007521011521473</v>
      </c>
    </row>
    <row r="1932" spans="1:22" x14ac:dyDescent="0.25">
      <c r="A1932" t="str">
        <f t="shared" si="34"/>
        <v>PortugáliaVízellátás</v>
      </c>
      <c r="B1932" t="s">
        <v>102</v>
      </c>
      <c r="C1932">
        <v>25</v>
      </c>
      <c r="D1932" s="267" t="s">
        <v>171</v>
      </c>
      <c r="E1932" s="3" t="s">
        <v>2289</v>
      </c>
      <c r="F1932" s="3" t="s">
        <v>2289</v>
      </c>
      <c r="G1932" s="3" t="s">
        <v>136</v>
      </c>
      <c r="H1932">
        <v>619.18143964831415</v>
      </c>
      <c r="I1932">
        <v>1921.3269637685239</v>
      </c>
      <c r="J1932">
        <v>3.1030112350586752</v>
      </c>
      <c r="K1932">
        <v>308.29767999999996</v>
      </c>
      <c r="L1932">
        <v>1040.6923795126172</v>
      </c>
      <c r="M1932">
        <v>3.3756088580122219</v>
      </c>
      <c r="N1932">
        <v>0.49791169479354624</v>
      </c>
      <c r="O1932">
        <v>0.5416529300517311</v>
      </c>
      <c r="P1932">
        <v>1.0878493831648637</v>
      </c>
      <c r="Q1932">
        <v>0.49563500285128942</v>
      </c>
      <c r="R1932">
        <v>0.49388002344833737</v>
      </c>
      <c r="S1932">
        <v>0.50436499714871064</v>
      </c>
      <c r="T1932">
        <v>0.50611997655166263</v>
      </c>
      <c r="U1932">
        <v>0.47455087971580595</v>
      </c>
      <c r="V1932">
        <v>0.444564081322399</v>
      </c>
    </row>
    <row r="1933" spans="1:22" x14ac:dyDescent="0.25">
      <c r="A1933" t="str">
        <f t="shared" si="34"/>
        <v>PortugáliaSzennyvíz k.</v>
      </c>
      <c r="B1933" t="s">
        <v>102</v>
      </c>
      <c r="C1933">
        <v>26</v>
      </c>
      <c r="D1933" s="267" t="s">
        <v>172</v>
      </c>
      <c r="E1933" s="3" t="s">
        <v>1</v>
      </c>
      <c r="F1933" s="3" t="s">
        <v>1</v>
      </c>
      <c r="G1933" s="3" t="s">
        <v>136</v>
      </c>
      <c r="H1933">
        <v>1226.7255685080938</v>
      </c>
      <c r="I1933">
        <v>3415.3959348939952</v>
      </c>
      <c r="J1933">
        <v>2.7841564752316161</v>
      </c>
      <c r="K1933">
        <v>370.64067999999997</v>
      </c>
      <c r="L1933">
        <v>1310.3539968904415</v>
      </c>
      <c r="M1933">
        <v>3.5353755472562849</v>
      </c>
      <c r="N1933">
        <v>0.30213822024657222</v>
      </c>
      <c r="O1933">
        <v>0.38366093474053148</v>
      </c>
      <c r="P1933">
        <v>1.269819271548728</v>
      </c>
      <c r="Q1933">
        <v>0.70444028837256434</v>
      </c>
      <c r="R1933">
        <v>0.61439354776359678</v>
      </c>
      <c r="S1933">
        <v>0.29555971162743555</v>
      </c>
      <c r="T1933">
        <v>0.38560645223640316</v>
      </c>
      <c r="U1933">
        <v>0.20297659074937566</v>
      </c>
      <c r="V1933">
        <v>0.1791037138741817</v>
      </c>
    </row>
    <row r="1934" spans="1:22" x14ac:dyDescent="0.25">
      <c r="A1934" t="str">
        <f t="shared" si="34"/>
        <v>PortugáliaÉpítőipar</v>
      </c>
      <c r="B1934" t="s">
        <v>102</v>
      </c>
      <c r="C1934">
        <v>27</v>
      </c>
      <c r="D1934" s="267" t="s">
        <v>139</v>
      </c>
      <c r="E1934" s="3" t="s">
        <v>2289</v>
      </c>
      <c r="F1934" s="3" t="s">
        <v>2289</v>
      </c>
      <c r="G1934" s="3" t="s">
        <v>136</v>
      </c>
      <c r="H1934">
        <v>26938.917510564919</v>
      </c>
      <c r="I1934">
        <v>24488.504532204846</v>
      </c>
      <c r="J1934">
        <v>0.90903817952599364</v>
      </c>
      <c r="K1934">
        <v>7943.4217999999992</v>
      </c>
      <c r="L1934">
        <v>9042.3392697033396</v>
      </c>
      <c r="M1934">
        <v>1.1383430840476507</v>
      </c>
      <c r="N1934">
        <v>0.29486789129090818</v>
      </c>
      <c r="O1934">
        <v>0.36924832456844209</v>
      </c>
      <c r="P1934">
        <v>1.2522500261113623</v>
      </c>
      <c r="Q1934">
        <v>0.38408535190659826</v>
      </c>
      <c r="R1934">
        <v>0.35843974344673757</v>
      </c>
      <c r="S1934">
        <v>0.61591464809340168</v>
      </c>
      <c r="T1934">
        <v>0.64156025655326243</v>
      </c>
      <c r="U1934">
        <v>1.1827810157131942E-2</v>
      </c>
      <c r="V1934">
        <v>1.3098155121183936E-2</v>
      </c>
    </row>
    <row r="1935" spans="1:22" x14ac:dyDescent="0.25">
      <c r="A1935" t="str">
        <f t="shared" si="34"/>
        <v>PortugáliaGépj. Ker. jav.</v>
      </c>
      <c r="B1935" t="s">
        <v>102</v>
      </c>
      <c r="C1935">
        <v>28</v>
      </c>
      <c r="D1935" s="267" t="s">
        <v>173</v>
      </c>
      <c r="E1935" s="3" t="s">
        <v>135</v>
      </c>
      <c r="F1935" s="3" t="s">
        <v>135</v>
      </c>
      <c r="G1935" s="3" t="s">
        <v>136</v>
      </c>
      <c r="H1935">
        <v>3590.495015258577</v>
      </c>
      <c r="I1935">
        <v>5465.1349681413631</v>
      </c>
      <c r="J1935">
        <v>1.5221118383164722</v>
      </c>
      <c r="K1935">
        <v>1530.6822799999998</v>
      </c>
      <c r="L1935">
        <v>2630.1466442982728</v>
      </c>
      <c r="M1935">
        <v>1.7182838520207298</v>
      </c>
      <c r="N1935">
        <v>0.42631511072847555</v>
      </c>
      <c r="O1935">
        <v>0.48125922957631162</v>
      </c>
      <c r="P1935">
        <v>1.1288814716277569</v>
      </c>
      <c r="Q1935">
        <v>0.23629362088364639</v>
      </c>
      <c r="R1935">
        <v>0.24036286233032014</v>
      </c>
      <c r="S1935">
        <v>0.76370637911635353</v>
      </c>
      <c r="T1935">
        <v>0.75963713766967988</v>
      </c>
      <c r="U1935">
        <v>0.73921803989289636</v>
      </c>
      <c r="V1935">
        <v>0.73436794056335664</v>
      </c>
    </row>
    <row r="1936" spans="1:22" x14ac:dyDescent="0.25">
      <c r="A1936" t="str">
        <f t="shared" si="34"/>
        <v>PortugáliaNagyker.</v>
      </c>
      <c r="B1936" t="s">
        <v>102</v>
      </c>
      <c r="C1936">
        <v>29</v>
      </c>
      <c r="D1936" s="267" t="s">
        <v>174</v>
      </c>
      <c r="E1936" s="3" t="s">
        <v>1</v>
      </c>
      <c r="F1936" s="3" t="s">
        <v>2289</v>
      </c>
      <c r="G1936" s="3" t="s">
        <v>0</v>
      </c>
      <c r="H1936">
        <v>13654.409827851807</v>
      </c>
      <c r="I1936">
        <v>24433.446558592812</v>
      </c>
      <c r="J1936">
        <v>1.7894179877884058</v>
      </c>
      <c r="K1936">
        <v>7401.82276</v>
      </c>
      <c r="L1936">
        <v>15521.426682995272</v>
      </c>
      <c r="M1936">
        <v>2.0969735680343784</v>
      </c>
      <c r="N1936">
        <v>0.54208295000066653</v>
      </c>
      <c r="O1936">
        <v>0.63525326424063822</v>
      </c>
      <c r="P1936">
        <v>1.1718746443507533</v>
      </c>
      <c r="Q1936">
        <v>0.67033829484768448</v>
      </c>
      <c r="R1936">
        <v>0.52960744934877246</v>
      </c>
      <c r="S1936">
        <v>0.32966170515231552</v>
      </c>
      <c r="T1936">
        <v>0.47039255065122754</v>
      </c>
      <c r="U1936">
        <v>5.9435320520711814E-2</v>
      </c>
      <c r="V1936">
        <v>8.2160530706641172E-2</v>
      </c>
    </row>
    <row r="1937" spans="1:22" x14ac:dyDescent="0.25">
      <c r="A1937" t="str">
        <f t="shared" si="34"/>
        <v>PortugáliaKisker.</v>
      </c>
      <c r="B1937" t="s">
        <v>102</v>
      </c>
      <c r="C1937">
        <v>30</v>
      </c>
      <c r="D1937" s="267" t="s">
        <v>175</v>
      </c>
      <c r="E1937" s="3" t="s">
        <v>135</v>
      </c>
      <c r="F1937" s="3" t="s">
        <v>135</v>
      </c>
      <c r="G1937" s="3" t="s">
        <v>136</v>
      </c>
      <c r="H1937">
        <v>10077.39960817435</v>
      </c>
      <c r="I1937">
        <v>17615.780063943326</v>
      </c>
      <c r="J1937">
        <v>1.7480481819589817</v>
      </c>
      <c r="K1937">
        <v>5742.4829999999993</v>
      </c>
      <c r="L1937">
        <v>11636.403618100223</v>
      </c>
      <c r="M1937">
        <v>2.026371452575519</v>
      </c>
      <c r="N1937">
        <v>0.56983777792655421</v>
      </c>
      <c r="O1937">
        <v>0.660567035683993</v>
      </c>
      <c r="P1937">
        <v>1.1592194502926283</v>
      </c>
      <c r="Q1937">
        <v>0.25847445715339057</v>
      </c>
      <c r="R1937">
        <v>0.24901267342884378</v>
      </c>
      <c r="S1937">
        <v>0.74152554284660954</v>
      </c>
      <c r="T1937">
        <v>0.75098732657115619</v>
      </c>
      <c r="U1937">
        <v>0.6855186623837537</v>
      </c>
      <c r="V1937">
        <v>0.69566339273298416</v>
      </c>
    </row>
    <row r="1938" spans="1:22" x14ac:dyDescent="0.25">
      <c r="A1938" t="str">
        <f t="shared" si="34"/>
        <v>PortugáliaSzf. Szállítás</v>
      </c>
      <c r="B1938" t="s">
        <v>102</v>
      </c>
      <c r="C1938">
        <v>31</v>
      </c>
      <c r="D1938" s="267" t="s">
        <v>176</v>
      </c>
      <c r="E1938" s="3" t="s">
        <v>1</v>
      </c>
      <c r="F1938" s="3" t="s">
        <v>2289</v>
      </c>
      <c r="G1938" s="3" t="s">
        <v>0</v>
      </c>
      <c r="H1938">
        <v>3943.4949251630178</v>
      </c>
      <c r="I1938">
        <v>9538.485356328727</v>
      </c>
      <c r="J1938">
        <v>2.4187898139451569</v>
      </c>
      <c r="K1938">
        <v>1819.6767199999999</v>
      </c>
      <c r="L1938">
        <v>3858.0504557076015</v>
      </c>
      <c r="M1938">
        <v>2.1201845433883451</v>
      </c>
      <c r="N1938">
        <v>0.46143757112221401</v>
      </c>
      <c r="O1938">
        <v>0.40447202166618712</v>
      </c>
      <c r="P1938">
        <v>0.87654765666894674</v>
      </c>
      <c r="Q1938">
        <v>0.64010228306034056</v>
      </c>
      <c r="R1938">
        <v>0.53882940673224877</v>
      </c>
      <c r="S1938">
        <v>0.35989771693965944</v>
      </c>
      <c r="T1938">
        <v>0.46117059326775106</v>
      </c>
      <c r="U1938">
        <v>0.29174513637585081</v>
      </c>
      <c r="V1938">
        <v>0.2380901566760357</v>
      </c>
    </row>
    <row r="1939" spans="1:22" x14ac:dyDescent="0.25">
      <c r="A1939" t="str">
        <f t="shared" si="34"/>
        <v>PortugáliaVízi szállítás</v>
      </c>
      <c r="B1939" t="s">
        <v>102</v>
      </c>
      <c r="C1939">
        <v>32</v>
      </c>
      <c r="D1939" s="267" t="s">
        <v>140</v>
      </c>
      <c r="E1939" s="3" t="s">
        <v>2289</v>
      </c>
      <c r="F1939" s="3" t="s">
        <v>2289</v>
      </c>
      <c r="G1939" s="3" t="s">
        <v>136</v>
      </c>
      <c r="H1939">
        <v>232.00831921316876</v>
      </c>
      <c r="I1939">
        <v>626.28270260718955</v>
      </c>
      <c r="J1939">
        <v>2.6993976109613653</v>
      </c>
      <c r="K1939">
        <v>67.145719999999997</v>
      </c>
      <c r="L1939">
        <v>157.70082151319022</v>
      </c>
      <c r="M1939">
        <v>2.348635497738206</v>
      </c>
      <c r="N1939">
        <v>0.28941082900698334</v>
      </c>
      <c r="O1939">
        <v>0.25180452989790086</v>
      </c>
      <c r="P1939">
        <v>0.87005911548605164</v>
      </c>
      <c r="Q1939">
        <v>0.29674416824910438</v>
      </c>
      <c r="R1939">
        <v>0.15117490773762704</v>
      </c>
      <c r="S1939">
        <v>0.70325583175089557</v>
      </c>
      <c r="T1939">
        <v>0.84882509226237302</v>
      </c>
      <c r="U1939">
        <v>0.44093532130911395</v>
      </c>
      <c r="V1939">
        <v>0.22510845559023313</v>
      </c>
    </row>
    <row r="1940" spans="1:22" x14ac:dyDescent="0.25">
      <c r="A1940" t="str">
        <f t="shared" si="34"/>
        <v>PortugáliaLégi szállítás</v>
      </c>
      <c r="B1940" t="s">
        <v>102</v>
      </c>
      <c r="C1940">
        <v>33</v>
      </c>
      <c r="D1940" s="267" t="s">
        <v>141</v>
      </c>
      <c r="E1940" s="3" t="s">
        <v>2289</v>
      </c>
      <c r="F1940" s="3" t="s">
        <v>2289</v>
      </c>
      <c r="G1940" s="3" t="s">
        <v>136</v>
      </c>
      <c r="H1940">
        <v>1768.6940414624387</v>
      </c>
      <c r="I1940">
        <v>5092.4349462688042</v>
      </c>
      <c r="J1940">
        <v>2.8792062543831163</v>
      </c>
      <c r="K1940">
        <v>582.51451999999995</v>
      </c>
      <c r="L1940">
        <v>1363.4738832376831</v>
      </c>
      <c r="M1940">
        <v>2.3406693505900646</v>
      </c>
      <c r="N1940">
        <v>0.32934725076494847</v>
      </c>
      <c r="O1940">
        <v>0.26774497811438752</v>
      </c>
      <c r="P1940">
        <v>0.81295646917506592</v>
      </c>
      <c r="Q1940">
        <v>0.26447912279800767</v>
      </c>
      <c r="R1940">
        <v>0.13756658306069683</v>
      </c>
      <c r="S1940">
        <v>0.73552087720199244</v>
      </c>
      <c r="T1940">
        <v>0.8624334169393032</v>
      </c>
      <c r="U1940">
        <v>0.32637162149840959</v>
      </c>
      <c r="V1940">
        <v>0.12560234028710107</v>
      </c>
    </row>
    <row r="1941" spans="1:22" x14ac:dyDescent="0.25">
      <c r="A1941" t="str">
        <f t="shared" si="34"/>
        <v>PortugáliaRaktározás</v>
      </c>
      <c r="B1941" t="s">
        <v>102</v>
      </c>
      <c r="C1941">
        <v>34</v>
      </c>
      <c r="D1941" s="267" t="s">
        <v>177</v>
      </c>
      <c r="E1941" s="3" t="s">
        <v>1</v>
      </c>
      <c r="F1941" s="3" t="s">
        <v>1</v>
      </c>
      <c r="G1941" s="3" t="s">
        <v>136</v>
      </c>
      <c r="H1941">
        <v>3124.6311948892107</v>
      </c>
      <c r="I1941">
        <v>7497.7354667424006</v>
      </c>
      <c r="J1941">
        <v>2.3995585395825398</v>
      </c>
      <c r="K1941">
        <v>1536.1315199999999</v>
      </c>
      <c r="L1941">
        <v>3808.0265818638841</v>
      </c>
      <c r="M1941">
        <v>2.4789717106149114</v>
      </c>
      <c r="N1941">
        <v>0.49162010624247965</v>
      </c>
      <c r="O1941">
        <v>0.50789022882376866</v>
      </c>
      <c r="P1941">
        <v>1.0330949088019279</v>
      </c>
      <c r="Q1941">
        <v>0.7050387037678254</v>
      </c>
      <c r="R1941">
        <v>0.61624326263575946</v>
      </c>
      <c r="S1941">
        <v>0.2949612962321746</v>
      </c>
      <c r="T1941">
        <v>0.38375673736424049</v>
      </c>
      <c r="U1941">
        <v>0.20773654273840131</v>
      </c>
      <c r="V1941">
        <v>0.16469130172373406</v>
      </c>
    </row>
    <row r="1942" spans="1:22" x14ac:dyDescent="0.25">
      <c r="A1942" t="str">
        <f t="shared" si="34"/>
        <v>PortugáliaPostai tev.</v>
      </c>
      <c r="B1942" t="s">
        <v>102</v>
      </c>
      <c r="C1942">
        <v>35</v>
      </c>
      <c r="D1942" s="267" t="s">
        <v>178</v>
      </c>
      <c r="E1942" s="3" t="s">
        <v>1</v>
      </c>
      <c r="F1942" s="3" t="s">
        <v>1</v>
      </c>
      <c r="G1942" s="3" t="s">
        <v>136</v>
      </c>
      <c r="H1942">
        <v>505.20919972422678</v>
      </c>
      <c r="I1942">
        <v>1248.0832565500618</v>
      </c>
      <c r="J1942">
        <v>2.4704286011247221</v>
      </c>
      <c r="K1942">
        <v>286.96251999999998</v>
      </c>
      <c r="L1942">
        <v>621.27007618998471</v>
      </c>
      <c r="M1942">
        <v>2.1649868289070806</v>
      </c>
      <c r="N1942">
        <v>0.56800731292431172</v>
      </c>
      <c r="O1942">
        <v>0.49777935320380207</v>
      </c>
      <c r="P1942">
        <v>0.87636081768217011</v>
      </c>
      <c r="Q1942">
        <v>0.80031052321289375</v>
      </c>
      <c r="R1942">
        <v>0.80410836186002155</v>
      </c>
      <c r="S1942">
        <v>0.19968947678710625</v>
      </c>
      <c r="T1942">
        <v>0.19589163813997837</v>
      </c>
      <c r="U1942">
        <v>0.15632710409413075</v>
      </c>
      <c r="V1942">
        <v>0.14436925231593592</v>
      </c>
    </row>
    <row r="1943" spans="1:22" x14ac:dyDescent="0.25">
      <c r="A1943" t="str">
        <f t="shared" si="34"/>
        <v>PortugáliaVendéglátás</v>
      </c>
      <c r="B1943" t="s">
        <v>102</v>
      </c>
      <c r="C1943">
        <v>36</v>
      </c>
      <c r="D1943" s="267" t="s">
        <v>179</v>
      </c>
      <c r="E1943" s="3" t="s">
        <v>135</v>
      </c>
      <c r="F1943" s="3" t="s">
        <v>135</v>
      </c>
      <c r="G1943" s="3" t="s">
        <v>136</v>
      </c>
      <c r="H1943">
        <v>8999.3737687944813</v>
      </c>
      <c r="I1943">
        <v>18030.177933612838</v>
      </c>
      <c r="J1943">
        <v>2.0034925092380163</v>
      </c>
      <c r="K1943">
        <v>4586.6899599999997</v>
      </c>
      <c r="L1943">
        <v>10269.647021476299</v>
      </c>
      <c r="M1943">
        <v>2.2390105088934984</v>
      </c>
      <c r="N1943">
        <v>0.50966768108959359</v>
      </c>
      <c r="O1943">
        <v>0.56958101352572155</v>
      </c>
      <c r="P1943">
        <v>1.1175537210992901</v>
      </c>
      <c r="Q1943">
        <v>0.11803073895002053</v>
      </c>
      <c r="R1943">
        <v>0.11812613253280105</v>
      </c>
      <c r="S1943">
        <v>0.88196926104997941</v>
      </c>
      <c r="T1943">
        <v>0.88187386746719887</v>
      </c>
      <c r="U1943">
        <v>0.84872206643365788</v>
      </c>
      <c r="V1943">
        <v>0.82921122872614761</v>
      </c>
    </row>
    <row r="1944" spans="1:22" x14ac:dyDescent="0.25">
      <c r="A1944" t="str">
        <f t="shared" si="34"/>
        <v>PortugáliaKiadói tev.</v>
      </c>
      <c r="B1944" t="s">
        <v>102</v>
      </c>
      <c r="C1944">
        <v>37</v>
      </c>
      <c r="D1944" s="267" t="s">
        <v>180</v>
      </c>
      <c r="E1944" s="3" t="s">
        <v>2289</v>
      </c>
      <c r="F1944" s="3" t="s">
        <v>2289</v>
      </c>
      <c r="G1944" s="3" t="s">
        <v>136</v>
      </c>
      <c r="H1944">
        <v>1094.0965649218738</v>
      </c>
      <c r="I1944">
        <v>1235.2293303045617</v>
      </c>
      <c r="J1944">
        <v>1.1289947979982606</v>
      </c>
      <c r="K1944">
        <v>343.20976000000002</v>
      </c>
      <c r="L1944">
        <v>470.74663596853412</v>
      </c>
      <c r="M1944">
        <v>1.371600376307871</v>
      </c>
      <c r="N1944">
        <v>0.3136923842042294</v>
      </c>
      <c r="O1944">
        <v>0.38110059761329135</v>
      </c>
      <c r="P1944">
        <v>1.2148863561991223</v>
      </c>
      <c r="Q1944">
        <v>0.27788497176557264</v>
      </c>
      <c r="R1944">
        <v>0.24565759832769296</v>
      </c>
      <c r="S1944">
        <v>0.72211502823442741</v>
      </c>
      <c r="T1944">
        <v>0.75434240167230704</v>
      </c>
      <c r="U1944">
        <v>0.54332020520801627</v>
      </c>
      <c r="V1944">
        <v>0.55754888824546189</v>
      </c>
    </row>
    <row r="1945" spans="1:22" x14ac:dyDescent="0.25">
      <c r="A1945" t="str">
        <f t="shared" si="34"/>
        <v>PortugáliaMűsorszolgáltatás</v>
      </c>
      <c r="B1945" t="s">
        <v>102</v>
      </c>
      <c r="C1945">
        <v>38</v>
      </c>
      <c r="D1945" s="267" t="s">
        <v>181</v>
      </c>
      <c r="E1945" s="3" t="s">
        <v>1</v>
      </c>
      <c r="F1945" s="3" t="s">
        <v>2289</v>
      </c>
      <c r="G1945" s="3" t="s">
        <v>0</v>
      </c>
      <c r="H1945">
        <v>1320.1938381344326</v>
      </c>
      <c r="I1945">
        <v>1725.2322708868251</v>
      </c>
      <c r="J1945">
        <v>1.3068022445285405</v>
      </c>
      <c r="K1945">
        <v>398.44103999999993</v>
      </c>
      <c r="L1945">
        <v>685.4785206549036</v>
      </c>
      <c r="M1945">
        <v>1.7204013940303533</v>
      </c>
      <c r="N1945">
        <v>0.3018049535536671</v>
      </c>
      <c r="O1945">
        <v>0.39732535277846703</v>
      </c>
      <c r="P1945">
        <v>1.3164971220653423</v>
      </c>
      <c r="Q1945">
        <v>0.61163070371934414</v>
      </c>
      <c r="R1945">
        <v>0.53444173148045659</v>
      </c>
      <c r="S1945">
        <v>0.38836929628065586</v>
      </c>
      <c r="T1945">
        <v>0.46555826851954329</v>
      </c>
      <c r="U1945">
        <v>0.16156845679232962</v>
      </c>
      <c r="V1945">
        <v>0.19667451096147473</v>
      </c>
    </row>
    <row r="1946" spans="1:22" x14ac:dyDescent="0.25">
      <c r="A1946" t="str">
        <f t="shared" si="34"/>
        <v>PortugáliaTávközlés</v>
      </c>
      <c r="B1946" t="s">
        <v>102</v>
      </c>
      <c r="C1946">
        <v>39</v>
      </c>
      <c r="D1946" s="267" t="s">
        <v>142</v>
      </c>
      <c r="E1946" s="3" t="s">
        <v>2289</v>
      </c>
      <c r="F1946" s="3" t="s">
        <v>2289</v>
      </c>
      <c r="G1946" s="3" t="s">
        <v>136</v>
      </c>
      <c r="H1946">
        <v>5126.2571379982837</v>
      </c>
      <c r="I1946">
        <v>7860.7515545438546</v>
      </c>
      <c r="J1946">
        <v>1.5334290385623037</v>
      </c>
      <c r="K1946">
        <v>2330.6122399999999</v>
      </c>
      <c r="L1946">
        <v>3358.6242642276238</v>
      </c>
      <c r="M1946">
        <v>1.4410909745447933</v>
      </c>
      <c r="N1946">
        <v>0.45464208627467806</v>
      </c>
      <c r="O1946">
        <v>0.42726503196582949</v>
      </c>
      <c r="P1946">
        <v>0.93978328198083194</v>
      </c>
      <c r="Q1946">
        <v>0.50366505296163488</v>
      </c>
      <c r="R1946">
        <v>0.45137547087760249</v>
      </c>
      <c r="S1946">
        <v>0.49633494703836512</v>
      </c>
      <c r="T1946">
        <v>0.54862452912239745</v>
      </c>
      <c r="U1946">
        <v>0.43937064237068219</v>
      </c>
      <c r="V1946">
        <v>0.44918888285255182</v>
      </c>
    </row>
    <row r="1947" spans="1:22" x14ac:dyDescent="0.25">
      <c r="A1947" t="str">
        <f t="shared" si="34"/>
        <v>PortugáliaInfotech.</v>
      </c>
      <c r="B1947" t="s">
        <v>102</v>
      </c>
      <c r="C1947">
        <v>40</v>
      </c>
      <c r="D1947" s="267" t="s">
        <v>182</v>
      </c>
      <c r="E1947" s="3" t="s">
        <v>2289</v>
      </c>
      <c r="F1947" s="3" t="s">
        <v>2289</v>
      </c>
      <c r="G1947" s="3" t="s">
        <v>136</v>
      </c>
      <c r="H1947">
        <v>1601.3376719251601</v>
      </c>
      <c r="I1947">
        <v>4393.8797906447198</v>
      </c>
      <c r="J1947">
        <v>2.7438808614065202</v>
      </c>
      <c r="K1947">
        <v>664.89963999999998</v>
      </c>
      <c r="L1947">
        <v>2278.6937655372176</v>
      </c>
      <c r="M1947">
        <v>3.4271243785561647</v>
      </c>
      <c r="N1947">
        <v>0.41521513648064268</v>
      </c>
      <c r="O1947">
        <v>0.51860630561375964</v>
      </c>
      <c r="P1947">
        <v>1.2490062621740117</v>
      </c>
      <c r="Q1947">
        <v>0.52117178333864689</v>
      </c>
      <c r="R1947">
        <v>0.54423104166377323</v>
      </c>
      <c r="S1947">
        <v>0.47882821666135306</v>
      </c>
      <c r="T1947">
        <v>0.45576895833622688</v>
      </c>
      <c r="U1947">
        <v>8.8032091969735497E-3</v>
      </c>
      <c r="V1947">
        <v>1.5274769195590442E-2</v>
      </c>
    </row>
    <row r="1948" spans="1:22" x14ac:dyDescent="0.25">
      <c r="A1948" t="str">
        <f t="shared" si="34"/>
        <v>PortugáliaPénzügyi tev.</v>
      </c>
      <c r="B1948" t="s">
        <v>102</v>
      </c>
      <c r="C1948">
        <v>41</v>
      </c>
      <c r="D1948" s="267" t="s">
        <v>183</v>
      </c>
      <c r="E1948" s="3" t="s">
        <v>1</v>
      </c>
      <c r="F1948" s="3" t="s">
        <v>1</v>
      </c>
      <c r="G1948" s="3" t="s">
        <v>136</v>
      </c>
      <c r="H1948">
        <v>6457.5341396010626</v>
      </c>
      <c r="I1948">
        <v>13074.65258641744</v>
      </c>
      <c r="J1948">
        <v>2.0247128863379378</v>
      </c>
      <c r="K1948">
        <v>4179.0129199999992</v>
      </c>
      <c r="L1948">
        <v>7093.2574121893749</v>
      </c>
      <c r="M1948">
        <v>1.6973523528109542</v>
      </c>
      <c r="N1948">
        <v>0.64715305094123321</v>
      </c>
      <c r="O1948">
        <v>0.54251976221212805</v>
      </c>
      <c r="P1948">
        <v>0.83831755320179013</v>
      </c>
      <c r="Q1948">
        <v>0.64355740837286501</v>
      </c>
      <c r="R1948">
        <v>0.68078070970577154</v>
      </c>
      <c r="S1948">
        <v>0.3564425916271351</v>
      </c>
      <c r="T1948">
        <v>0.31921929029422841</v>
      </c>
      <c r="U1948">
        <v>0.31794663598185252</v>
      </c>
      <c r="V1948">
        <v>0.28967973535958325</v>
      </c>
    </row>
    <row r="1949" spans="1:22" x14ac:dyDescent="0.25">
      <c r="A1949" t="str">
        <f t="shared" si="34"/>
        <v>PortugáliaBiztosítás</v>
      </c>
      <c r="B1949" t="s">
        <v>102</v>
      </c>
      <c r="C1949">
        <v>42</v>
      </c>
      <c r="D1949" s="267" t="s">
        <v>184</v>
      </c>
      <c r="E1949" s="3" t="s">
        <v>135</v>
      </c>
      <c r="F1949" s="3" t="s">
        <v>135</v>
      </c>
      <c r="G1949" s="3" t="s">
        <v>136</v>
      </c>
      <c r="H1949">
        <v>2188.8396448535659</v>
      </c>
      <c r="I1949">
        <v>4748.3728468390655</v>
      </c>
      <c r="J1949">
        <v>2.1693561965599053</v>
      </c>
      <c r="K1949">
        <v>1316.8688799999998</v>
      </c>
      <c r="L1949">
        <v>2433.4018208034618</v>
      </c>
      <c r="M1949">
        <v>1.8478694862949925</v>
      </c>
      <c r="N1949">
        <v>0.60162875937314209</v>
      </c>
      <c r="O1949">
        <v>0.51247067138448232</v>
      </c>
      <c r="P1949">
        <v>0.8518054753872526</v>
      </c>
      <c r="Q1949">
        <v>0.24388281833149297</v>
      </c>
      <c r="R1949">
        <v>0.24822490320458537</v>
      </c>
      <c r="S1949">
        <v>0.75611718166850694</v>
      </c>
      <c r="T1949">
        <v>0.75177509679541454</v>
      </c>
      <c r="U1949">
        <v>0.73700043127977033</v>
      </c>
      <c r="V1949">
        <v>0.7287749369133435</v>
      </c>
    </row>
    <row r="1950" spans="1:22" x14ac:dyDescent="0.25">
      <c r="A1950" t="str">
        <f t="shared" si="34"/>
        <v>PortugáliaEgyéb pénzügy</v>
      </c>
      <c r="B1950" t="s">
        <v>102</v>
      </c>
      <c r="C1950">
        <v>43</v>
      </c>
      <c r="D1950" s="267" t="s">
        <v>185</v>
      </c>
      <c r="E1950" s="3" t="s">
        <v>1</v>
      </c>
      <c r="F1950" s="3" t="s">
        <v>1</v>
      </c>
      <c r="G1950" s="3" t="s">
        <v>136</v>
      </c>
      <c r="H1950">
        <v>882.13035706742289</v>
      </c>
      <c r="I1950">
        <v>1759.0821307725612</v>
      </c>
      <c r="J1950">
        <v>1.9941294579414539</v>
      </c>
      <c r="K1950">
        <v>549.72672</v>
      </c>
      <c r="L1950">
        <v>1011.5513666164562</v>
      </c>
      <c r="M1950">
        <v>1.8400985977477249</v>
      </c>
      <c r="N1950">
        <v>0.62318082083415183</v>
      </c>
      <c r="O1950">
        <v>0.57504499018030431</v>
      </c>
      <c r="P1950">
        <v>0.9227578432381538</v>
      </c>
      <c r="Q1950">
        <v>0.8286760770240964</v>
      </c>
      <c r="R1950">
        <v>0.85108938034521986</v>
      </c>
      <c r="S1950">
        <v>0.1713239229759036</v>
      </c>
      <c r="T1950">
        <v>0.14891061965478014</v>
      </c>
      <c r="U1950">
        <v>9.377273180316123E-2</v>
      </c>
      <c r="V1950">
        <v>8.6873612102482414E-2</v>
      </c>
    </row>
    <row r="1951" spans="1:22" x14ac:dyDescent="0.25">
      <c r="A1951" t="str">
        <f t="shared" si="34"/>
        <v>PortugáliaIngatlanügyletek</v>
      </c>
      <c r="B1951" t="s">
        <v>102</v>
      </c>
      <c r="C1951">
        <v>44</v>
      </c>
      <c r="D1951" s="267" t="s">
        <v>143</v>
      </c>
      <c r="E1951" s="3" t="s">
        <v>135</v>
      </c>
      <c r="F1951" s="3" t="s">
        <v>135</v>
      </c>
      <c r="G1951" s="3" t="s">
        <v>136</v>
      </c>
      <c r="H1951">
        <v>10476.671836702491</v>
      </c>
      <c r="I1951">
        <v>27384.815383057059</v>
      </c>
      <c r="J1951">
        <v>2.61388500183054</v>
      </c>
      <c r="K1951">
        <v>7938.3419999999996</v>
      </c>
      <c r="L1951">
        <v>25722.272119285062</v>
      </c>
      <c r="M1951">
        <v>3.2402574894461669</v>
      </c>
      <c r="N1951">
        <v>0.75771601170038883</v>
      </c>
      <c r="O1951">
        <v>0.93928959386738797</v>
      </c>
      <c r="P1951">
        <v>1.2396327639421665</v>
      </c>
      <c r="Q1951">
        <v>0.2006122334210465</v>
      </c>
      <c r="R1951">
        <v>0.18138339307307788</v>
      </c>
      <c r="S1951">
        <v>0.7993877665789535</v>
      </c>
      <c r="T1951">
        <v>0.81861660692692217</v>
      </c>
      <c r="U1951">
        <v>0.68255629240101368</v>
      </c>
      <c r="V1951">
        <v>0.74239435116575192</v>
      </c>
    </row>
    <row r="1952" spans="1:22" x14ac:dyDescent="0.25">
      <c r="A1952" t="str">
        <f t="shared" si="34"/>
        <v>PortugáliaJogi tev.</v>
      </c>
      <c r="B1952" t="s">
        <v>102</v>
      </c>
      <c r="C1952">
        <v>45</v>
      </c>
      <c r="D1952" s="267" t="s">
        <v>186</v>
      </c>
      <c r="E1952" s="3" t="s">
        <v>1</v>
      </c>
      <c r="F1952" s="3" t="s">
        <v>1</v>
      </c>
      <c r="G1952" s="3" t="s">
        <v>136</v>
      </c>
      <c r="H1952">
        <v>3862.5875795931679</v>
      </c>
      <c r="I1952">
        <v>8017.6591897519666</v>
      </c>
      <c r="J1952">
        <v>2.0757223039060353</v>
      </c>
      <c r="K1952">
        <v>1903.3548800000001</v>
      </c>
      <c r="L1952">
        <v>4007.8109812912712</v>
      </c>
      <c r="M1952">
        <v>2.1056561881362192</v>
      </c>
      <c r="N1952">
        <v>0.49276678930357704</v>
      </c>
      <c r="O1952">
        <v>0.49987295374365448</v>
      </c>
      <c r="P1952">
        <v>1.0144209483965438</v>
      </c>
      <c r="Q1952">
        <v>0.75025982166490734</v>
      </c>
      <c r="R1952">
        <v>0.76586045680922832</v>
      </c>
      <c r="S1952">
        <v>0.2497401783350926</v>
      </c>
      <c r="T1952">
        <v>0.23413954319077168</v>
      </c>
      <c r="U1952">
        <v>5.674322735923916E-2</v>
      </c>
      <c r="V1952">
        <v>6.0133322860824616E-2</v>
      </c>
    </row>
    <row r="1953" spans="1:22" x14ac:dyDescent="0.25">
      <c r="A1953" t="str">
        <f t="shared" si="34"/>
        <v>PortugáliaMérnöki tev.</v>
      </c>
      <c r="B1953" t="s">
        <v>102</v>
      </c>
      <c r="C1953">
        <v>46</v>
      </c>
      <c r="D1953" s="267" t="s">
        <v>187</v>
      </c>
      <c r="E1953" s="3" t="s">
        <v>1</v>
      </c>
      <c r="F1953" s="3" t="s">
        <v>1</v>
      </c>
      <c r="G1953" s="3" t="s">
        <v>136</v>
      </c>
      <c r="H1953">
        <v>1857.6366294482041</v>
      </c>
      <c r="I1953">
        <v>2977.5906306812549</v>
      </c>
      <c r="J1953">
        <v>1.6028918591930028</v>
      </c>
      <c r="K1953">
        <v>866.33679999999993</v>
      </c>
      <c r="L1953">
        <v>1407.5804324990679</v>
      </c>
      <c r="M1953">
        <v>1.6247496729898441</v>
      </c>
      <c r="N1953">
        <v>0.46636505022908503</v>
      </c>
      <c r="O1953">
        <v>0.47272463111459412</v>
      </c>
      <c r="P1953">
        <v>1.0136364868730734</v>
      </c>
      <c r="Q1953">
        <v>0.81733980927649807</v>
      </c>
      <c r="R1953">
        <v>0.72893843164135907</v>
      </c>
      <c r="S1953">
        <v>0.18266019072350181</v>
      </c>
      <c r="T1953">
        <v>0.27106156835864093</v>
      </c>
      <c r="U1953">
        <v>0.1089370994104375</v>
      </c>
      <c r="V1953">
        <v>0.10270100521350922</v>
      </c>
    </row>
    <row r="1954" spans="1:22" x14ac:dyDescent="0.25">
      <c r="A1954" t="str">
        <f t="shared" si="34"/>
        <v>PortugáliaK+F</v>
      </c>
      <c r="B1954" t="s">
        <v>102</v>
      </c>
      <c r="C1954">
        <v>47</v>
      </c>
      <c r="D1954" s="267" t="s">
        <v>188</v>
      </c>
      <c r="E1954" s="3" t="s">
        <v>2289</v>
      </c>
      <c r="F1954" s="3" t="s">
        <v>2289</v>
      </c>
      <c r="G1954" s="3" t="s">
        <v>136</v>
      </c>
      <c r="H1954">
        <v>260.54756072814587</v>
      </c>
      <c r="I1954">
        <v>990.64980113604929</v>
      </c>
      <c r="J1954">
        <v>3.802184132399876</v>
      </c>
      <c r="K1954">
        <v>142.69619999999998</v>
      </c>
      <c r="L1954">
        <v>705.84382296923263</v>
      </c>
      <c r="M1954">
        <v>4.946479464549391</v>
      </c>
      <c r="N1954">
        <v>0.54767812679270689</v>
      </c>
      <c r="O1954">
        <v>0.712505894777136</v>
      </c>
      <c r="P1954">
        <v>1.3009573687919356</v>
      </c>
      <c r="Q1954">
        <v>9.7335101219619233E-2</v>
      </c>
      <c r="R1954">
        <v>9.0208930264906714E-2</v>
      </c>
      <c r="S1954">
        <v>0.9026648987803807</v>
      </c>
      <c r="T1954">
        <v>0.90979106973509316</v>
      </c>
      <c r="U1954">
        <v>6.5558968696339828E-2</v>
      </c>
      <c r="V1954">
        <v>7.5254955537218129E-2</v>
      </c>
    </row>
    <row r="1955" spans="1:22" x14ac:dyDescent="0.25">
      <c r="A1955" t="str">
        <f t="shared" si="34"/>
        <v>PortugáliaMarketing</v>
      </c>
      <c r="B1955" t="s">
        <v>102</v>
      </c>
      <c r="C1955">
        <v>48</v>
      </c>
      <c r="D1955" s="267" t="s">
        <v>13</v>
      </c>
      <c r="E1955" s="3" t="s">
        <v>1</v>
      </c>
      <c r="F1955" s="3" t="s">
        <v>1</v>
      </c>
      <c r="G1955" s="3" t="s">
        <v>136</v>
      </c>
      <c r="H1955">
        <v>1617.7777901875002</v>
      </c>
      <c r="I1955">
        <v>2084.4923656222782</v>
      </c>
      <c r="J1955">
        <v>1.2884911501849001</v>
      </c>
      <c r="K1955">
        <v>426.14903999999996</v>
      </c>
      <c r="L1955">
        <v>632.94489164626805</v>
      </c>
      <c r="M1955">
        <v>1.4852664965437166</v>
      </c>
      <c r="N1955">
        <v>0.2634163001771766</v>
      </c>
      <c r="O1955">
        <v>0.30364461970927709</v>
      </c>
      <c r="P1955">
        <v>1.1527176545454572</v>
      </c>
      <c r="Q1955">
        <v>0.9464485867021758</v>
      </c>
      <c r="R1955">
        <v>0.87784185933969561</v>
      </c>
      <c r="S1955">
        <v>5.355141329782416E-2</v>
      </c>
      <c r="T1955">
        <v>0.12215814066030438</v>
      </c>
      <c r="U1955">
        <v>6.1402894478720747E-3</v>
      </c>
      <c r="V1955">
        <v>8.2525855958629022E-3</v>
      </c>
    </row>
    <row r="1956" spans="1:22" x14ac:dyDescent="0.25">
      <c r="A1956" t="str">
        <f t="shared" si="34"/>
        <v>PortugáliaEgyéb tudományos</v>
      </c>
      <c r="B1956" t="s">
        <v>102</v>
      </c>
      <c r="C1956">
        <v>49</v>
      </c>
      <c r="D1956" s="267" t="s">
        <v>189</v>
      </c>
      <c r="E1956" s="3" t="s">
        <v>2289</v>
      </c>
      <c r="F1956" s="3" t="s">
        <v>2289</v>
      </c>
      <c r="G1956" s="3" t="s">
        <v>136</v>
      </c>
      <c r="H1956">
        <v>583.6228401704609</v>
      </c>
      <c r="I1956">
        <v>1032.202062935618</v>
      </c>
      <c r="J1956">
        <v>1.7686114933989541</v>
      </c>
      <c r="K1956">
        <v>259.25451999999996</v>
      </c>
      <c r="L1956">
        <v>496.29901159245537</v>
      </c>
      <c r="M1956">
        <v>1.9143311815448982</v>
      </c>
      <c r="N1956">
        <v>0.44421585680964526</v>
      </c>
      <c r="O1956">
        <v>0.48081575247094938</v>
      </c>
      <c r="P1956">
        <v>1.0823921413435447</v>
      </c>
      <c r="Q1956">
        <v>0.59391387092071379</v>
      </c>
      <c r="R1956">
        <v>0.51793314969777282</v>
      </c>
      <c r="S1956">
        <v>0.40608612907928632</v>
      </c>
      <c r="T1956">
        <v>0.48206685030222712</v>
      </c>
      <c r="U1956">
        <v>0.19292730712705863</v>
      </c>
      <c r="V1956">
        <v>0.13749706311094334</v>
      </c>
    </row>
    <row r="1957" spans="1:22" x14ac:dyDescent="0.25">
      <c r="A1957" t="str">
        <f t="shared" si="34"/>
        <v>PortugáliaAminisztratív</v>
      </c>
      <c r="B1957" t="s">
        <v>102</v>
      </c>
      <c r="C1957">
        <v>50</v>
      </c>
      <c r="D1957" s="267" t="s">
        <v>190</v>
      </c>
      <c r="E1957" s="3" t="s">
        <v>1</v>
      </c>
      <c r="F1957" s="3" t="s">
        <v>1</v>
      </c>
      <c r="G1957" s="3" t="s">
        <v>136</v>
      </c>
      <c r="H1957">
        <v>5192.6639295314599</v>
      </c>
      <c r="I1957">
        <v>10826.976883060255</v>
      </c>
      <c r="J1957">
        <v>2.0850524952107166</v>
      </c>
      <c r="K1957">
        <v>2963.0935199999999</v>
      </c>
      <c r="L1957">
        <v>6672.5243322294282</v>
      </c>
      <c r="M1957">
        <v>2.2518777376386785</v>
      </c>
      <c r="N1957">
        <v>0.57063071290796274</v>
      </c>
      <c r="O1957">
        <v>0.61628692887200776</v>
      </c>
      <c r="P1957">
        <v>1.0800100922212523</v>
      </c>
      <c r="Q1957">
        <v>0.87097963773468035</v>
      </c>
      <c r="R1957">
        <v>0.83021917932102207</v>
      </c>
      <c r="S1957">
        <v>0.12902036226531965</v>
      </c>
      <c r="T1957">
        <v>0.16978082067897801</v>
      </c>
      <c r="U1957">
        <v>9.7393863095997915E-2</v>
      </c>
      <c r="V1957">
        <v>9.2472751559969271E-2</v>
      </c>
    </row>
    <row r="1958" spans="1:22" x14ac:dyDescent="0.25">
      <c r="A1958" t="str">
        <f t="shared" si="34"/>
        <v>PortugáliaKözigazgatás és védelem</v>
      </c>
      <c r="B1958" t="s">
        <v>102</v>
      </c>
      <c r="C1958">
        <v>51</v>
      </c>
      <c r="D1958" s="267" t="s">
        <v>201</v>
      </c>
      <c r="E1958" s="3" t="s">
        <v>135</v>
      </c>
      <c r="F1958" s="3" t="s">
        <v>135</v>
      </c>
      <c r="G1958" s="3" t="s">
        <v>136</v>
      </c>
      <c r="H1958">
        <v>11700.441939850989</v>
      </c>
      <c r="I1958">
        <v>22350.64431373644</v>
      </c>
      <c r="J1958">
        <v>1.9102393250302379</v>
      </c>
      <c r="K1958">
        <v>8891.8666399999984</v>
      </c>
      <c r="L1958">
        <v>16031.184215407231</v>
      </c>
      <c r="M1958">
        <v>1.8029042567160267</v>
      </c>
      <c r="N1958">
        <v>0.75995989602023872</v>
      </c>
      <c r="O1958">
        <v>0.71725825843663293</v>
      </c>
      <c r="P1958">
        <v>0.9438106697376718</v>
      </c>
      <c r="Q1958">
        <v>8.4939479605747936E-2</v>
      </c>
      <c r="R1958">
        <v>8.9888479903893398E-2</v>
      </c>
      <c r="S1958">
        <v>0.91506052039425212</v>
      </c>
      <c r="T1958">
        <v>0.91011152009610663</v>
      </c>
      <c r="U1958">
        <v>0.89396668979958382</v>
      </c>
      <c r="V1958">
        <v>0.8837925824950118</v>
      </c>
    </row>
    <row r="1959" spans="1:22" x14ac:dyDescent="0.25">
      <c r="A1959" t="str">
        <f t="shared" si="34"/>
        <v>PortugáliaOktatás</v>
      </c>
      <c r="B1959" t="s">
        <v>102</v>
      </c>
      <c r="C1959">
        <v>52</v>
      </c>
      <c r="D1959" s="267" t="s">
        <v>144</v>
      </c>
      <c r="E1959" s="3" t="s">
        <v>135</v>
      </c>
      <c r="F1959" s="3" t="s">
        <v>135</v>
      </c>
      <c r="G1959" s="3" t="s">
        <v>136</v>
      </c>
      <c r="H1959">
        <v>8033.3804379471976</v>
      </c>
      <c r="I1959">
        <v>14588.182171076573</v>
      </c>
      <c r="J1959">
        <v>1.8159456387956587</v>
      </c>
      <c r="K1959">
        <v>6944.6407599999993</v>
      </c>
      <c r="L1959">
        <v>12437.534402377923</v>
      </c>
      <c r="M1959">
        <v>1.7909543246665973</v>
      </c>
      <c r="N1959">
        <v>0.8644730339416854</v>
      </c>
      <c r="O1959">
        <v>0.85257602739821448</v>
      </c>
      <c r="P1959">
        <v>0.9862378511805916</v>
      </c>
      <c r="Q1959">
        <v>3.5183394453132233E-2</v>
      </c>
      <c r="R1959">
        <v>3.8266343596341013E-2</v>
      </c>
      <c r="S1959">
        <v>0.96481660554686766</v>
      </c>
      <c r="T1959">
        <v>0.96173365640365904</v>
      </c>
      <c r="U1959">
        <v>0.88056227313613822</v>
      </c>
      <c r="V1959">
        <v>0.89313169509695967</v>
      </c>
    </row>
    <row r="1960" spans="1:22" x14ac:dyDescent="0.25">
      <c r="A1960" t="str">
        <f t="shared" si="34"/>
        <v>PortugáliaEgészségügy</v>
      </c>
      <c r="B1960" t="s">
        <v>102</v>
      </c>
      <c r="C1960">
        <v>53</v>
      </c>
      <c r="D1960" s="267" t="s">
        <v>191</v>
      </c>
      <c r="E1960" s="3" t="s">
        <v>135</v>
      </c>
      <c r="F1960" s="3" t="s">
        <v>135</v>
      </c>
      <c r="G1960" s="3" t="s">
        <v>136</v>
      </c>
      <c r="H1960">
        <v>8742.0586992446333</v>
      </c>
      <c r="I1960">
        <v>20814.360775970679</v>
      </c>
      <c r="J1960">
        <v>2.3809449801302716</v>
      </c>
      <c r="K1960">
        <v>5171.3287600000003</v>
      </c>
      <c r="L1960">
        <v>12197.824006163681</v>
      </c>
      <c r="M1960">
        <v>2.3587407748107818</v>
      </c>
      <c r="N1960">
        <v>0.59154587470876108</v>
      </c>
      <c r="O1960">
        <v>0.5860292390168218</v>
      </c>
      <c r="P1960">
        <v>0.99067420477802282</v>
      </c>
      <c r="Q1960">
        <v>6.3367295946457652E-2</v>
      </c>
      <c r="R1960">
        <v>7.1012854746629481E-2</v>
      </c>
      <c r="S1960">
        <v>0.93663270405354215</v>
      </c>
      <c r="T1960">
        <v>0.92898714525337034</v>
      </c>
      <c r="U1960">
        <v>0.93193887345124038</v>
      </c>
      <c r="V1960">
        <v>0.92288935299727337</v>
      </c>
    </row>
    <row r="1961" spans="1:22" x14ac:dyDescent="0.25">
      <c r="A1961" t="str">
        <f t="shared" si="34"/>
        <v>PortugáliaEgyéb szolgáltatás</v>
      </c>
      <c r="B1961" t="s">
        <v>102</v>
      </c>
      <c r="C1961">
        <v>54</v>
      </c>
      <c r="D1961" s="267" t="s">
        <v>192</v>
      </c>
      <c r="E1961" s="3" t="s">
        <v>135</v>
      </c>
      <c r="F1961" s="3" t="s">
        <v>135</v>
      </c>
      <c r="G1961" s="3" t="s">
        <v>136</v>
      </c>
      <c r="H1961">
        <v>3891.9580567857083</v>
      </c>
      <c r="I1961">
        <v>7981.9135285757193</v>
      </c>
      <c r="J1961">
        <v>2.050873470915004</v>
      </c>
      <c r="K1961">
        <v>1755.3941600000001</v>
      </c>
      <c r="L1961">
        <v>4338.2322838936443</v>
      </c>
      <c r="M1961">
        <v>2.4713721754056901</v>
      </c>
      <c r="N1961">
        <v>0.45103110937679158</v>
      </c>
      <c r="O1961">
        <v>0.54350780277968658</v>
      </c>
      <c r="P1961">
        <v>1.2050339577034361</v>
      </c>
      <c r="Q1961">
        <v>0.22589982550978441</v>
      </c>
      <c r="R1961">
        <v>0.19194183559047942</v>
      </c>
      <c r="S1961">
        <v>0.77410017449021562</v>
      </c>
      <c r="T1961">
        <v>0.80805816440952072</v>
      </c>
      <c r="U1961">
        <v>0.74420989873009868</v>
      </c>
      <c r="V1961">
        <v>0.77679684430478702</v>
      </c>
    </row>
    <row r="1962" spans="1:22" x14ac:dyDescent="0.25">
      <c r="A1962" t="str">
        <f t="shared" si="34"/>
        <v>PortugáliaHáztartási</v>
      </c>
      <c r="B1962" t="s">
        <v>102</v>
      </c>
      <c r="C1962">
        <v>55</v>
      </c>
      <c r="D1962" s="267" t="s">
        <v>193</v>
      </c>
      <c r="E1962" s="3" t="s">
        <v>135</v>
      </c>
      <c r="F1962" s="3" t="s">
        <v>135</v>
      </c>
      <c r="G1962" s="3" t="s">
        <v>136</v>
      </c>
      <c r="H1962">
        <v>672.08776</v>
      </c>
      <c r="I1962">
        <v>1550.4302706190431</v>
      </c>
      <c r="J1962">
        <v>2.3068866342976446</v>
      </c>
      <c r="K1962">
        <v>671.08776</v>
      </c>
      <c r="L1962">
        <v>1549.4302706190431</v>
      </c>
      <c r="M1962">
        <v>2.3088340496912698</v>
      </c>
      <c r="N1962">
        <v>0.99851209907468041</v>
      </c>
      <c r="O1962">
        <v>0.99935501775284563</v>
      </c>
      <c r="P1962">
        <v>1.000844174726522</v>
      </c>
      <c r="Q1962">
        <v>1.5133076451956079E-3</v>
      </c>
      <c r="R1962">
        <v>6.7343052668755027E-4</v>
      </c>
      <c r="S1962">
        <v>0.99848669235480436</v>
      </c>
      <c r="T1962">
        <v>0.99932656947331255</v>
      </c>
      <c r="U1962">
        <v>0.99826801796689768</v>
      </c>
      <c r="V1962">
        <v>0.99893613527774316</v>
      </c>
    </row>
    <row r="1963" spans="1:22" x14ac:dyDescent="0.25">
      <c r="A1963" t="str">
        <f t="shared" si="34"/>
        <v>PortugáliaTerületen kívüli</v>
      </c>
      <c r="B1963" t="s">
        <v>102</v>
      </c>
      <c r="C1963">
        <v>56</v>
      </c>
      <c r="D1963" s="267" t="s">
        <v>194</v>
      </c>
      <c r="E1963" s="3">
        <v>0</v>
      </c>
      <c r="F1963" s="3">
        <v>0</v>
      </c>
      <c r="G1963" s="3" t="s">
        <v>136</v>
      </c>
      <c r="H1963">
        <v>2</v>
      </c>
      <c r="I1963">
        <v>2</v>
      </c>
      <c r="J1963">
        <v>1</v>
      </c>
      <c r="K1963">
        <v>1</v>
      </c>
      <c r="L1963">
        <v>1</v>
      </c>
      <c r="M1963">
        <v>1</v>
      </c>
      <c r="N1963">
        <v>0.5</v>
      </c>
      <c r="O1963">
        <v>0.5</v>
      </c>
      <c r="P1963">
        <v>1</v>
      </c>
      <c r="Q1963">
        <v>1</v>
      </c>
      <c r="R1963">
        <v>1</v>
      </c>
      <c r="S1963">
        <v>0</v>
      </c>
      <c r="T1963">
        <v>0</v>
      </c>
      <c r="U1963">
        <v>0</v>
      </c>
      <c r="V1963">
        <v>0</v>
      </c>
    </row>
    <row r="1964" spans="1:22" x14ac:dyDescent="0.25">
      <c r="A1964" t="str">
        <f>CONCATENATE(B1964,D1964)</f>
        <v>RomániaNövényterm.</v>
      </c>
      <c r="B1964" t="s">
        <v>103</v>
      </c>
      <c r="C1964">
        <v>1</v>
      </c>
      <c r="D1964" s="267" t="s">
        <v>147</v>
      </c>
      <c r="E1964" s="3" t="s">
        <v>1</v>
      </c>
      <c r="F1964" s="3" t="s">
        <v>2289</v>
      </c>
      <c r="G1964" s="3" t="s">
        <v>0</v>
      </c>
      <c r="H1964">
        <v>7590.7068298852819</v>
      </c>
      <c r="I1964">
        <v>18590.089776834022</v>
      </c>
      <c r="J1964">
        <v>2.4490591184003048</v>
      </c>
      <c r="K1964">
        <v>3890.2112517542514</v>
      </c>
      <c r="L1964">
        <v>8547.6915844789055</v>
      </c>
      <c r="M1964">
        <v>2.1972306981078238</v>
      </c>
      <c r="N1964">
        <v>0.51249657494848133</v>
      </c>
      <c r="O1964">
        <v>0.45979829506421116</v>
      </c>
      <c r="P1964">
        <v>0.89717340083771746</v>
      </c>
      <c r="Q1964">
        <v>0.63153592546103188</v>
      </c>
      <c r="R1964">
        <v>0.51295504794962576</v>
      </c>
      <c r="S1964">
        <v>0.36846407453896807</v>
      </c>
      <c r="T1964">
        <v>0.48704495205037435</v>
      </c>
      <c r="U1964">
        <v>0.2761400196087192</v>
      </c>
      <c r="V1964">
        <v>0.32965544959634979</v>
      </c>
    </row>
    <row r="1965" spans="1:22" x14ac:dyDescent="0.25">
      <c r="A1965" t="str">
        <f t="shared" ref="A1965:A2019" si="35">CONCATENATE(B1965,D1965)</f>
        <v>RomániaErdőgazd.</v>
      </c>
      <c r="B1965" t="s">
        <v>103</v>
      </c>
      <c r="C1965">
        <v>2</v>
      </c>
      <c r="D1965" s="267" t="s">
        <v>148</v>
      </c>
      <c r="E1965" s="3" t="s">
        <v>2289</v>
      </c>
      <c r="F1965" s="3" t="s">
        <v>2289</v>
      </c>
      <c r="G1965" s="3" t="s">
        <v>136</v>
      </c>
      <c r="H1965">
        <v>304.88068646914155</v>
      </c>
      <c r="I1965">
        <v>1890.9858691609202</v>
      </c>
      <c r="J1965">
        <v>6.2023799902205878</v>
      </c>
      <c r="K1965">
        <v>177.88568339470703</v>
      </c>
      <c r="L1965">
        <v>753.65700579007637</v>
      </c>
      <c r="M1965">
        <v>4.2367490818122882</v>
      </c>
      <c r="N1965">
        <v>0.58345999366119805</v>
      </c>
      <c r="O1965">
        <v>0.39855242605514218</v>
      </c>
      <c r="P1965">
        <v>0.6830844109023394</v>
      </c>
      <c r="Q1965">
        <v>0.36170905591253111</v>
      </c>
      <c r="R1965">
        <v>0.56527328386597597</v>
      </c>
      <c r="S1965">
        <v>0.63829094408746889</v>
      </c>
      <c r="T1965">
        <v>0.43472671613402403</v>
      </c>
      <c r="U1965">
        <v>0.35453762569432634</v>
      </c>
      <c r="V1965">
        <v>0.35818188883796415</v>
      </c>
    </row>
    <row r="1966" spans="1:22" x14ac:dyDescent="0.25">
      <c r="A1966" t="str">
        <f t="shared" si="35"/>
        <v>RomániaHalászat</v>
      </c>
      <c r="B1966" t="s">
        <v>103</v>
      </c>
      <c r="C1966">
        <v>3</v>
      </c>
      <c r="D1966" s="267" t="s">
        <v>149</v>
      </c>
      <c r="E1966" s="3" t="s">
        <v>2289</v>
      </c>
      <c r="F1966" s="3" t="s">
        <v>2289</v>
      </c>
      <c r="G1966" s="3" t="s">
        <v>136</v>
      </c>
      <c r="H1966">
        <v>9.3283697378868755</v>
      </c>
      <c r="I1966">
        <v>148.5262201555235</v>
      </c>
      <c r="J1966">
        <v>15.921991122659836</v>
      </c>
      <c r="K1966">
        <v>1.3854098948395663</v>
      </c>
      <c r="L1966">
        <v>101.23161798323069</v>
      </c>
      <c r="M1966">
        <v>73.069795704724299</v>
      </c>
      <c r="N1966">
        <v>0.14851575717595844</v>
      </c>
      <c r="O1966">
        <v>0.68157405390933601</v>
      </c>
      <c r="P1966">
        <v>4.5892373096938188</v>
      </c>
      <c r="Q1966">
        <v>0.27639886073472558</v>
      </c>
      <c r="R1966">
        <v>0.56755201052181148</v>
      </c>
      <c r="S1966">
        <v>0.72360113926527447</v>
      </c>
      <c r="T1966">
        <v>0.43244798947818863</v>
      </c>
      <c r="U1966">
        <v>0.53647621504397136</v>
      </c>
      <c r="V1966">
        <v>0.26700340208373535</v>
      </c>
    </row>
    <row r="1967" spans="1:22" x14ac:dyDescent="0.25">
      <c r="A1967" t="str">
        <f t="shared" si="35"/>
        <v>RomániaBányászat</v>
      </c>
      <c r="B1967" t="s">
        <v>103</v>
      </c>
      <c r="C1967">
        <v>4</v>
      </c>
      <c r="D1967" s="267" t="s">
        <v>150</v>
      </c>
      <c r="E1967" s="3" t="s">
        <v>1</v>
      </c>
      <c r="F1967" s="3" t="s">
        <v>1</v>
      </c>
      <c r="G1967" s="3" t="s">
        <v>136</v>
      </c>
      <c r="H1967">
        <v>1729.9969704010932</v>
      </c>
      <c r="I1967">
        <v>4869.7469466385082</v>
      </c>
      <c r="J1967">
        <v>2.8148875575831074</v>
      </c>
      <c r="K1967">
        <v>768.89883505188027</v>
      </c>
      <c r="L1967">
        <v>2211.816960832994</v>
      </c>
      <c r="M1967">
        <v>2.8766033449429731</v>
      </c>
      <c r="N1967">
        <v>0.44445097200003419</v>
      </c>
      <c r="O1967">
        <v>0.45419546129799793</v>
      </c>
      <c r="P1967">
        <v>1.0219247789111889</v>
      </c>
      <c r="Q1967">
        <v>0.85662208811405138</v>
      </c>
      <c r="R1967">
        <v>0.95213183735361651</v>
      </c>
      <c r="S1967">
        <v>0.1433779118859487</v>
      </c>
      <c r="T1967">
        <v>4.7868162646383355E-2</v>
      </c>
      <c r="U1967">
        <v>3.5241162103812798E-2</v>
      </c>
      <c r="V1967">
        <v>2.6325314476421096E-2</v>
      </c>
    </row>
    <row r="1968" spans="1:22" x14ac:dyDescent="0.25">
      <c r="A1968" t="str">
        <f t="shared" si="35"/>
        <v>RomániaÉlelmiszergy.</v>
      </c>
      <c r="B1968" t="s">
        <v>103</v>
      </c>
      <c r="C1968">
        <v>5</v>
      </c>
      <c r="D1968" s="267" t="s">
        <v>151</v>
      </c>
      <c r="E1968" s="3" t="s">
        <v>135</v>
      </c>
      <c r="F1968" s="3" t="s">
        <v>135</v>
      </c>
      <c r="G1968" s="3" t="s">
        <v>136</v>
      </c>
      <c r="H1968">
        <v>7242.6015437150763</v>
      </c>
      <c r="I1968">
        <v>25252.912524998796</v>
      </c>
      <c r="J1968">
        <v>3.4867184633279398</v>
      </c>
      <c r="K1968">
        <v>2280.5608023142513</v>
      </c>
      <c r="L1968">
        <v>8945.3079551684859</v>
      </c>
      <c r="M1968">
        <v>3.9224159014269779</v>
      </c>
      <c r="N1968">
        <v>0.3148814398457771</v>
      </c>
      <c r="O1968">
        <v>0.35422876257592834</v>
      </c>
      <c r="P1968">
        <v>1.1249591679630999</v>
      </c>
      <c r="Q1968">
        <v>0.27447375289771569</v>
      </c>
      <c r="R1968">
        <v>0.19895276844811427</v>
      </c>
      <c r="S1968">
        <v>0.72552624710228431</v>
      </c>
      <c r="T1968">
        <v>0.80104723155188584</v>
      </c>
      <c r="U1968">
        <v>0.67804315331302434</v>
      </c>
      <c r="V1968">
        <v>0.73320572819985752</v>
      </c>
    </row>
    <row r="1969" spans="1:22" x14ac:dyDescent="0.25">
      <c r="A1969" t="str">
        <f t="shared" si="35"/>
        <v>RomániaTextilgy.</v>
      </c>
      <c r="B1969" t="s">
        <v>103</v>
      </c>
      <c r="C1969">
        <v>6</v>
      </c>
      <c r="D1969" s="267" t="s">
        <v>152</v>
      </c>
      <c r="E1969" s="3" t="s">
        <v>2289</v>
      </c>
      <c r="F1969" s="3" t="s">
        <v>2289</v>
      </c>
      <c r="G1969" s="3" t="s">
        <v>136</v>
      </c>
      <c r="H1969">
        <v>2286.0971130219409</v>
      </c>
      <c r="I1969">
        <v>8523.3856828104763</v>
      </c>
      <c r="J1969">
        <v>3.7283567851339448</v>
      </c>
      <c r="K1969">
        <v>904.85334492147479</v>
      </c>
      <c r="L1969">
        <v>4214.7943933525157</v>
      </c>
      <c r="M1969">
        <v>4.6579861996512655</v>
      </c>
      <c r="N1969">
        <v>0.39580704588938886</v>
      </c>
      <c r="O1969">
        <v>0.49449767383549181</v>
      </c>
      <c r="P1969">
        <v>1.2493402504352658</v>
      </c>
      <c r="Q1969">
        <v>0.23533530579474088</v>
      </c>
      <c r="R1969">
        <v>0.32624390653486141</v>
      </c>
      <c r="S1969">
        <v>0.76466469420525918</v>
      </c>
      <c r="T1969">
        <v>0.67375609346513865</v>
      </c>
      <c r="U1969">
        <v>0.26748766358649245</v>
      </c>
      <c r="V1969">
        <v>0.38364140689418053</v>
      </c>
    </row>
    <row r="1970" spans="1:22" x14ac:dyDescent="0.25">
      <c r="A1970" t="str">
        <f t="shared" si="35"/>
        <v>RomániaFafeldolg.</v>
      </c>
      <c r="B1970" t="s">
        <v>103</v>
      </c>
      <c r="C1970">
        <v>7</v>
      </c>
      <c r="D1970" s="267" t="s">
        <v>153</v>
      </c>
      <c r="E1970" s="3" t="s">
        <v>2289</v>
      </c>
      <c r="F1970" s="3" t="s">
        <v>2289</v>
      </c>
      <c r="G1970" s="3" t="s">
        <v>136</v>
      </c>
      <c r="H1970">
        <v>795.03572633284625</v>
      </c>
      <c r="I1970">
        <v>4622.1147306920957</v>
      </c>
      <c r="J1970">
        <v>5.8137195318402846</v>
      </c>
      <c r="K1970">
        <v>293.79800331464349</v>
      </c>
      <c r="L1970">
        <v>1457.3619476498764</v>
      </c>
      <c r="M1970">
        <v>4.9604215522496657</v>
      </c>
      <c r="N1970">
        <v>0.36954063016740868</v>
      </c>
      <c r="O1970">
        <v>0.31530198460297787</v>
      </c>
      <c r="P1970">
        <v>0.85322684128167525</v>
      </c>
      <c r="Q1970">
        <v>0.4599395043372953</v>
      </c>
      <c r="R1970">
        <v>0.55993942705707034</v>
      </c>
      <c r="S1970">
        <v>0.54006049566270464</v>
      </c>
      <c r="T1970">
        <v>0.44006057294292988</v>
      </c>
      <c r="U1970">
        <v>5.2001162144274839E-2</v>
      </c>
      <c r="V1970">
        <v>4.8462997205062121E-2</v>
      </c>
    </row>
    <row r="1971" spans="1:22" x14ac:dyDescent="0.25">
      <c r="A1971" t="str">
        <f t="shared" si="35"/>
        <v>RomániaPapírgy.</v>
      </c>
      <c r="B1971" t="s">
        <v>103</v>
      </c>
      <c r="C1971">
        <v>8</v>
      </c>
      <c r="D1971" s="267" t="s">
        <v>154</v>
      </c>
      <c r="E1971" s="3" t="s">
        <v>1</v>
      </c>
      <c r="F1971" s="3" t="s">
        <v>1</v>
      </c>
      <c r="G1971" s="3" t="s">
        <v>136</v>
      </c>
      <c r="H1971">
        <v>385.04924983185032</v>
      </c>
      <c r="I1971">
        <v>1116.3379446604997</v>
      </c>
      <c r="J1971">
        <v>2.89920820556851</v>
      </c>
      <c r="K1971">
        <v>134.19948843154609</v>
      </c>
      <c r="L1971">
        <v>268.48923355374546</v>
      </c>
      <c r="M1971">
        <v>2.0006725561453935</v>
      </c>
      <c r="N1971">
        <v>0.34852551586621849</v>
      </c>
      <c r="O1971">
        <v>0.24050892011504482</v>
      </c>
      <c r="P1971">
        <v>0.69007550140852292</v>
      </c>
      <c r="Q1971">
        <v>0.61319284954397024</v>
      </c>
      <c r="R1971">
        <v>0.69822996021460948</v>
      </c>
      <c r="S1971">
        <v>0.38680715045602965</v>
      </c>
      <c r="T1971">
        <v>0.30177003978539052</v>
      </c>
      <c r="U1971">
        <v>0.1545673155489343</v>
      </c>
      <c r="V1971">
        <v>0.17161167497938551</v>
      </c>
    </row>
    <row r="1972" spans="1:22" x14ac:dyDescent="0.25">
      <c r="A1972" t="str">
        <f t="shared" si="35"/>
        <v>RomániaNyomdai tev.</v>
      </c>
      <c r="B1972" t="s">
        <v>103</v>
      </c>
      <c r="C1972">
        <v>9</v>
      </c>
      <c r="D1972" s="267" t="s">
        <v>155</v>
      </c>
      <c r="E1972" s="3" t="s">
        <v>1</v>
      </c>
      <c r="F1972" s="3" t="s">
        <v>1</v>
      </c>
      <c r="G1972" s="3" t="s">
        <v>136</v>
      </c>
      <c r="H1972">
        <v>217.87746907173715</v>
      </c>
      <c r="I1972">
        <v>1331.9533528728718</v>
      </c>
      <c r="J1972">
        <v>6.1133138664940159</v>
      </c>
      <c r="K1972">
        <v>83.955471010214836</v>
      </c>
      <c r="L1972">
        <v>682.18401449004534</v>
      </c>
      <c r="M1972">
        <v>8.1255456765532799</v>
      </c>
      <c r="N1972">
        <v>0.38533342326724068</v>
      </c>
      <c r="O1972">
        <v>0.51216809734263746</v>
      </c>
      <c r="P1972">
        <v>1.3291556517469105</v>
      </c>
      <c r="Q1972">
        <v>1.4505648047665474</v>
      </c>
      <c r="R1972">
        <v>0.76395281373013746</v>
      </c>
      <c r="S1972">
        <v>-0.45056480476654726</v>
      </c>
      <c r="T1972">
        <v>0.2360471862698626</v>
      </c>
      <c r="U1972">
        <v>0.33047426800232144</v>
      </c>
      <c r="V1972">
        <v>0.20329090433591759</v>
      </c>
    </row>
    <row r="1973" spans="1:22" x14ac:dyDescent="0.25">
      <c r="A1973" t="str">
        <f t="shared" si="35"/>
        <v>RomániaKokszgy.</v>
      </c>
      <c r="B1973" t="s">
        <v>103</v>
      </c>
      <c r="C1973">
        <v>10</v>
      </c>
      <c r="D1973" s="267" t="s">
        <v>156</v>
      </c>
      <c r="E1973" s="3" t="s">
        <v>2289</v>
      </c>
      <c r="F1973" s="3" t="s">
        <v>2289</v>
      </c>
      <c r="G1973" s="3" t="s">
        <v>136</v>
      </c>
      <c r="H1973">
        <v>1949.7217200607602</v>
      </c>
      <c r="I1973">
        <v>9926.1482780105089</v>
      </c>
      <c r="J1973">
        <v>5.0910589833820881</v>
      </c>
      <c r="K1973">
        <v>327.23354802146952</v>
      </c>
      <c r="L1973">
        <v>2621.2578687415448</v>
      </c>
      <c r="M1973">
        <v>8.0103579984090327</v>
      </c>
      <c r="N1973">
        <v>0.16783602739537198</v>
      </c>
      <c r="O1973">
        <v>0.26407603385780992</v>
      </c>
      <c r="P1973">
        <v>1.5734168518879739</v>
      </c>
      <c r="Q1973">
        <v>0.57678655628165465</v>
      </c>
      <c r="R1973">
        <v>0.44584211355937048</v>
      </c>
      <c r="S1973">
        <v>0.42321344371834546</v>
      </c>
      <c r="T1973">
        <v>0.55415788644062958</v>
      </c>
      <c r="U1973">
        <v>0.47379861890333491</v>
      </c>
      <c r="V1973">
        <v>0.38301643041606487</v>
      </c>
    </row>
    <row r="1974" spans="1:22" x14ac:dyDescent="0.25">
      <c r="A1974" t="str">
        <f t="shared" si="35"/>
        <v>RomániaVegyi a. gy.</v>
      </c>
      <c r="B1974" t="s">
        <v>103</v>
      </c>
      <c r="C1974">
        <v>11</v>
      </c>
      <c r="D1974" s="267" t="s">
        <v>157</v>
      </c>
      <c r="E1974" s="3" t="s">
        <v>2289</v>
      </c>
      <c r="F1974" s="3" t="s">
        <v>1</v>
      </c>
      <c r="G1974" s="3" t="s">
        <v>0</v>
      </c>
      <c r="H1974">
        <v>1437.677234459542</v>
      </c>
      <c r="I1974">
        <v>3798.4450288715461</v>
      </c>
      <c r="J1974">
        <v>2.6420707915705952</v>
      </c>
      <c r="K1974">
        <v>254.45332498091778</v>
      </c>
      <c r="L1974">
        <v>1132.0127524834807</v>
      </c>
      <c r="M1974">
        <v>4.4488031452069796</v>
      </c>
      <c r="N1974">
        <v>0.17698918705948141</v>
      </c>
      <c r="O1974">
        <v>0.29802004343334737</v>
      </c>
      <c r="P1974">
        <v>1.6838319243377884</v>
      </c>
      <c r="Q1974">
        <v>0.52385486451197105</v>
      </c>
      <c r="R1974">
        <v>0.60782508095908894</v>
      </c>
      <c r="S1974">
        <v>0.476145135488029</v>
      </c>
      <c r="T1974">
        <v>0.39217491904091106</v>
      </c>
      <c r="U1974">
        <v>0.2341655857062892</v>
      </c>
      <c r="V1974">
        <v>0.2299057208890718</v>
      </c>
    </row>
    <row r="1975" spans="1:22" x14ac:dyDescent="0.25">
      <c r="A1975" t="str">
        <f t="shared" si="35"/>
        <v>RomániaGyógyszergy.</v>
      </c>
      <c r="B1975" t="s">
        <v>103</v>
      </c>
      <c r="C1975">
        <v>12</v>
      </c>
      <c r="D1975" s="267" t="s">
        <v>158</v>
      </c>
      <c r="E1975" s="3" t="s">
        <v>135</v>
      </c>
      <c r="F1975" s="3" t="s">
        <v>135</v>
      </c>
      <c r="G1975" s="3" t="s">
        <v>136</v>
      </c>
      <c r="H1975">
        <v>213.90598205131278</v>
      </c>
      <c r="I1975">
        <v>874.41821465140799</v>
      </c>
      <c r="J1975">
        <v>4.0878623695603258</v>
      </c>
      <c r="K1975">
        <v>111.94054699349779</v>
      </c>
      <c r="L1975">
        <v>379.8176671427766</v>
      </c>
      <c r="M1975">
        <v>3.3930302945977098</v>
      </c>
      <c r="N1975">
        <v>0.52331658011623516</v>
      </c>
      <c r="O1975">
        <v>0.43436614285784653</v>
      </c>
      <c r="P1975">
        <v>0.83002557029889701</v>
      </c>
      <c r="Q1975">
        <v>0.10951712432427041</v>
      </c>
      <c r="R1975">
        <v>8.6241079219215505E-2</v>
      </c>
      <c r="S1975">
        <v>0.89048287567572948</v>
      </c>
      <c r="T1975">
        <v>0.91375892078078447</v>
      </c>
      <c r="U1975">
        <v>0.86090994920739339</v>
      </c>
      <c r="V1975">
        <v>0.78853101054435237</v>
      </c>
    </row>
    <row r="1976" spans="1:22" x14ac:dyDescent="0.25">
      <c r="A1976" t="str">
        <f t="shared" si="35"/>
        <v>RomániaGumigy.</v>
      </c>
      <c r="B1976" t="s">
        <v>103</v>
      </c>
      <c r="C1976">
        <v>13</v>
      </c>
      <c r="D1976" s="267" t="s">
        <v>159</v>
      </c>
      <c r="E1976" s="3" t="s">
        <v>1</v>
      </c>
      <c r="F1976" s="3" t="s">
        <v>1</v>
      </c>
      <c r="G1976" s="3" t="s">
        <v>136</v>
      </c>
      <c r="H1976">
        <v>524.42062985084999</v>
      </c>
      <c r="I1976">
        <v>5237.6083378152762</v>
      </c>
      <c r="J1976">
        <v>9.987418571433583</v>
      </c>
      <c r="K1976">
        <v>176.869956364296</v>
      </c>
      <c r="L1976">
        <v>1459.8857578451582</v>
      </c>
      <c r="M1976">
        <v>8.2540064341863495</v>
      </c>
      <c r="N1976">
        <v>0.33726735047513184</v>
      </c>
      <c r="O1976">
        <v>0.27873137197083914</v>
      </c>
      <c r="P1976">
        <v>0.82644042353394409</v>
      </c>
      <c r="Q1976">
        <v>0.63506849295296464</v>
      </c>
      <c r="R1976">
        <v>0.60458963870684546</v>
      </c>
      <c r="S1976">
        <v>0.36493150704703536</v>
      </c>
      <c r="T1976">
        <v>0.39541036129315477</v>
      </c>
      <c r="U1976">
        <v>0.12533478823017888</v>
      </c>
      <c r="V1976">
        <v>7.657257746492746E-2</v>
      </c>
    </row>
    <row r="1977" spans="1:22" x14ac:dyDescent="0.25">
      <c r="A1977" t="str">
        <f t="shared" si="35"/>
        <v>RomániaNemfémgy.</v>
      </c>
      <c r="B1977" t="s">
        <v>103</v>
      </c>
      <c r="C1977">
        <v>14</v>
      </c>
      <c r="D1977" s="267" t="s">
        <v>160</v>
      </c>
      <c r="E1977" s="3" t="s">
        <v>1</v>
      </c>
      <c r="F1977" s="3" t="s">
        <v>1</v>
      </c>
      <c r="G1977" s="3" t="s">
        <v>136</v>
      </c>
      <c r="H1977">
        <v>1043.8538162239843</v>
      </c>
      <c r="I1977">
        <v>3852.3821539912051</v>
      </c>
      <c r="J1977">
        <v>3.6905379796634117</v>
      </c>
      <c r="K1977">
        <v>397.14910724234443</v>
      </c>
      <c r="L1977">
        <v>1544.379122772576</v>
      </c>
      <c r="M1977">
        <v>3.8886632113972754</v>
      </c>
      <c r="N1977">
        <v>0.38046429592889125</v>
      </c>
      <c r="O1977">
        <v>0.40088938766693855</v>
      </c>
      <c r="P1977">
        <v>1.0536846478279389</v>
      </c>
      <c r="Q1977">
        <v>0.80948961504026895</v>
      </c>
      <c r="R1977">
        <v>0.77329509063149782</v>
      </c>
      <c r="S1977">
        <v>0.19051038495973108</v>
      </c>
      <c r="T1977">
        <v>0.22670490936850207</v>
      </c>
      <c r="U1977">
        <v>0.14197230582608109</v>
      </c>
      <c r="V1977">
        <v>8.3289889561499339E-2</v>
      </c>
    </row>
    <row r="1978" spans="1:22" x14ac:dyDescent="0.25">
      <c r="A1978" t="str">
        <f t="shared" si="35"/>
        <v>RomániaFémalapa. Gy.</v>
      </c>
      <c r="B1978" t="s">
        <v>103</v>
      </c>
      <c r="C1978">
        <v>15</v>
      </c>
      <c r="D1978" s="267" t="s">
        <v>161</v>
      </c>
      <c r="E1978" s="3" t="s">
        <v>2289</v>
      </c>
      <c r="F1978" s="3" t="s">
        <v>1</v>
      </c>
      <c r="G1978" s="3" t="s">
        <v>0</v>
      </c>
      <c r="H1978">
        <v>2055.4739157835925</v>
      </c>
      <c r="I1978">
        <v>6633.0640173915672</v>
      </c>
      <c r="J1978">
        <v>3.2270241750369744</v>
      </c>
      <c r="K1978">
        <v>364.54710029360933</v>
      </c>
      <c r="L1978">
        <v>1755.4762371956392</v>
      </c>
      <c r="M1978">
        <v>4.8154991104901503</v>
      </c>
      <c r="N1978">
        <v>0.17735428189787358</v>
      </c>
      <c r="O1978">
        <v>0.26465540398718707</v>
      </c>
      <c r="P1978">
        <v>1.4922414116823204</v>
      </c>
      <c r="Q1978">
        <v>0.4449147797011439</v>
      </c>
      <c r="R1978">
        <v>0.7785675267248453</v>
      </c>
      <c r="S1978">
        <v>0.5550852202988561</v>
      </c>
      <c r="T1978">
        <v>0.22143247327515472</v>
      </c>
      <c r="U1978">
        <v>8.2545607436775355E-3</v>
      </c>
      <c r="V1978">
        <v>1.0241652995766041E-2</v>
      </c>
    </row>
    <row r="1979" spans="1:22" x14ac:dyDescent="0.25">
      <c r="A1979" t="str">
        <f t="shared" si="35"/>
        <v>RomániaFémfeldolg.</v>
      </c>
      <c r="B1979" t="s">
        <v>103</v>
      </c>
      <c r="C1979">
        <v>16</v>
      </c>
      <c r="D1979" s="267" t="s">
        <v>162</v>
      </c>
      <c r="E1979" s="3" t="s">
        <v>1</v>
      </c>
      <c r="F1979" s="3" t="s">
        <v>1</v>
      </c>
      <c r="G1979" s="3" t="s">
        <v>136</v>
      </c>
      <c r="H1979">
        <v>782.01294688356995</v>
      </c>
      <c r="I1979">
        <v>5720.1192100317803</v>
      </c>
      <c r="J1979">
        <v>7.3146093460821184</v>
      </c>
      <c r="K1979">
        <v>318.27338950105559</v>
      </c>
      <c r="L1979">
        <v>2203.712641400698</v>
      </c>
      <c r="M1979">
        <v>6.9239613304001626</v>
      </c>
      <c r="N1979">
        <v>0.40699248109563813</v>
      </c>
      <c r="O1979">
        <v>0.38525641870118549</v>
      </c>
      <c r="P1979">
        <v>0.94659345466054212</v>
      </c>
      <c r="Q1979">
        <v>0.68609210702255141</v>
      </c>
      <c r="R1979">
        <v>0.69611255089262936</v>
      </c>
      <c r="S1979">
        <v>0.31390789297744842</v>
      </c>
      <c r="T1979">
        <v>0.30388744910737064</v>
      </c>
      <c r="U1979">
        <v>7.1335696305983839E-2</v>
      </c>
      <c r="V1979">
        <v>6.1767219510345403E-2</v>
      </c>
    </row>
    <row r="1980" spans="1:22" x14ac:dyDescent="0.25">
      <c r="A1980" t="str">
        <f t="shared" si="35"/>
        <v>RomániaSzámítógép gy.</v>
      </c>
      <c r="B1980" t="s">
        <v>103</v>
      </c>
      <c r="C1980">
        <v>17</v>
      </c>
      <c r="D1980" s="267" t="s">
        <v>163</v>
      </c>
      <c r="E1980" s="3" t="s">
        <v>2289</v>
      </c>
      <c r="F1980" s="3" t="s">
        <v>2289</v>
      </c>
      <c r="G1980" s="3" t="s">
        <v>136</v>
      </c>
      <c r="H1980">
        <v>646.70540235625413</v>
      </c>
      <c r="I1980">
        <v>3195.5720979110538</v>
      </c>
      <c r="J1980">
        <v>4.9413103497636959</v>
      </c>
      <c r="K1980">
        <v>290.01108597689739</v>
      </c>
      <c r="L1980">
        <v>1281.4693354656954</v>
      </c>
      <c r="M1980">
        <v>4.4186908619340803</v>
      </c>
      <c r="N1980">
        <v>0.44844388947463504</v>
      </c>
      <c r="O1980">
        <v>0.40101405826624664</v>
      </c>
      <c r="P1980">
        <v>0.89423463598990316</v>
      </c>
      <c r="Q1980">
        <v>0.29694351993950346</v>
      </c>
      <c r="R1980">
        <v>0.44524520733245954</v>
      </c>
      <c r="S1980">
        <v>0.70305648006049637</v>
      </c>
      <c r="T1980">
        <v>0.55475479266754046</v>
      </c>
      <c r="U1980">
        <v>0.11692033490131323</v>
      </c>
      <c r="V1980">
        <v>0.12452008588923756</v>
      </c>
    </row>
    <row r="1981" spans="1:22" x14ac:dyDescent="0.25">
      <c r="A1981" t="str">
        <f t="shared" si="35"/>
        <v>RomániaVillamos b. gy.</v>
      </c>
      <c r="B1981" t="s">
        <v>103</v>
      </c>
      <c r="C1981">
        <v>18</v>
      </c>
      <c r="D1981" s="267" t="s">
        <v>164</v>
      </c>
      <c r="E1981" s="3" t="s">
        <v>2289</v>
      </c>
      <c r="F1981" s="3" t="s">
        <v>2289</v>
      </c>
      <c r="G1981" s="3" t="s">
        <v>136</v>
      </c>
      <c r="H1981">
        <v>565.15143632560216</v>
      </c>
      <c r="I1981">
        <v>5579.2983351529383</v>
      </c>
      <c r="J1981">
        <v>9.8722182702522989</v>
      </c>
      <c r="K1981">
        <v>219.07851947052782</v>
      </c>
      <c r="L1981">
        <v>2109.9206190892114</v>
      </c>
      <c r="M1981">
        <v>9.6308877026761834</v>
      </c>
      <c r="N1981">
        <v>0.3876456917368773</v>
      </c>
      <c r="O1981">
        <v>0.37816952819953026</v>
      </c>
      <c r="P1981">
        <v>0.97555457537812862</v>
      </c>
      <c r="Q1981">
        <v>0.52721494465746643</v>
      </c>
      <c r="R1981">
        <v>0.33251989787290781</v>
      </c>
      <c r="S1981">
        <v>0.47278505534253346</v>
      </c>
      <c r="T1981">
        <v>0.6674801021270923</v>
      </c>
      <c r="U1981">
        <v>0.13427691472393005</v>
      </c>
      <c r="V1981">
        <v>5.7641630682687871E-2</v>
      </c>
    </row>
    <row r="1982" spans="1:22" x14ac:dyDescent="0.25">
      <c r="A1982" t="str">
        <f t="shared" si="35"/>
        <v>RomániaEgyéb gépgy.</v>
      </c>
      <c r="B1982" t="s">
        <v>103</v>
      </c>
      <c r="C1982">
        <v>19</v>
      </c>
      <c r="D1982" s="267" t="s">
        <v>165</v>
      </c>
      <c r="E1982" s="3" t="s">
        <v>2289</v>
      </c>
      <c r="F1982" s="3" t="s">
        <v>2289</v>
      </c>
      <c r="G1982" s="3" t="s">
        <v>136</v>
      </c>
      <c r="H1982">
        <v>887.48816648668003</v>
      </c>
      <c r="I1982">
        <v>4564.9891651876051</v>
      </c>
      <c r="J1982">
        <v>5.1437183475461241</v>
      </c>
      <c r="K1982">
        <v>363.80698138132072</v>
      </c>
      <c r="L1982">
        <v>1949.704079121427</v>
      </c>
      <c r="M1982">
        <v>5.3591717006603119</v>
      </c>
      <c r="N1982">
        <v>0.40992882510369894</v>
      </c>
      <c r="O1982">
        <v>0.42709938809708015</v>
      </c>
      <c r="P1982">
        <v>1.0418866933522852</v>
      </c>
      <c r="Q1982">
        <v>7.4467389283130389E-2</v>
      </c>
      <c r="R1982">
        <v>8.6298897247694906E-2</v>
      </c>
      <c r="S1982">
        <v>0.92553261071686965</v>
      </c>
      <c r="T1982">
        <v>0.91370110275230509</v>
      </c>
      <c r="U1982">
        <v>0.10249337232777977</v>
      </c>
      <c r="V1982">
        <v>8.1330595503862013E-2</v>
      </c>
    </row>
    <row r="1983" spans="1:22" x14ac:dyDescent="0.25">
      <c r="A1983" t="str">
        <f t="shared" si="35"/>
        <v>RomániaKözúti jármű gy.</v>
      </c>
      <c r="B1983" t="s">
        <v>103</v>
      </c>
      <c r="C1983">
        <v>20</v>
      </c>
      <c r="D1983" s="267" t="s">
        <v>166</v>
      </c>
      <c r="E1983" s="3" t="s">
        <v>2289</v>
      </c>
      <c r="F1983" s="3" t="s">
        <v>2289</v>
      </c>
      <c r="G1983" s="3" t="s">
        <v>136</v>
      </c>
      <c r="H1983">
        <v>805.10296721225416</v>
      </c>
      <c r="I1983">
        <v>15354.130095150849</v>
      </c>
      <c r="J1983">
        <v>19.07101416892797</v>
      </c>
      <c r="K1983">
        <v>241.52225399323265</v>
      </c>
      <c r="L1983">
        <v>2846.3027713880902</v>
      </c>
      <c r="M1983">
        <v>11.784846838452586</v>
      </c>
      <c r="N1983">
        <v>0.29998927321001745</v>
      </c>
      <c r="O1983">
        <v>0.18537701281344562</v>
      </c>
      <c r="P1983">
        <v>0.6179454712824558</v>
      </c>
      <c r="Q1983">
        <v>0.21770096343138656</v>
      </c>
      <c r="R1983">
        <v>0.19666037252624127</v>
      </c>
      <c r="S1983">
        <v>0.78229903656861344</v>
      </c>
      <c r="T1983">
        <v>0.80333962747375876</v>
      </c>
      <c r="U1983">
        <v>0.2073971669464959</v>
      </c>
      <c r="V1983">
        <v>0.11606175313775298</v>
      </c>
    </row>
    <row r="1984" spans="1:22" x14ac:dyDescent="0.25">
      <c r="A1984" t="str">
        <f t="shared" si="35"/>
        <v>RomániaEgyéb jármű gy.</v>
      </c>
      <c r="B1984" t="s">
        <v>103</v>
      </c>
      <c r="C1984">
        <v>21</v>
      </c>
      <c r="D1984" s="267" t="s">
        <v>167</v>
      </c>
      <c r="E1984" s="3" t="s">
        <v>2289</v>
      </c>
      <c r="F1984" s="3" t="s">
        <v>2289</v>
      </c>
      <c r="G1984" s="3" t="s">
        <v>136</v>
      </c>
      <c r="H1984">
        <v>481.28845939313305</v>
      </c>
      <c r="I1984">
        <v>2380.6706648295503</v>
      </c>
      <c r="J1984">
        <v>4.9464528358552151</v>
      </c>
      <c r="K1984">
        <v>157.9361105149404</v>
      </c>
      <c r="L1984">
        <v>998.3664353841624</v>
      </c>
      <c r="M1984">
        <v>6.3213310251154962</v>
      </c>
      <c r="N1984">
        <v>0.32815270641246091</v>
      </c>
      <c r="O1984">
        <v>0.41936352227688023</v>
      </c>
      <c r="P1984">
        <v>1.2779523498726681</v>
      </c>
      <c r="Q1984">
        <v>0.45303190064047116</v>
      </c>
      <c r="R1984">
        <v>0.38436033069337638</v>
      </c>
      <c r="S1984">
        <v>0.54696809935952873</v>
      </c>
      <c r="T1984">
        <v>0.61563966930662362</v>
      </c>
      <c r="U1984">
        <v>0.13672752530307725</v>
      </c>
      <c r="V1984">
        <v>0.10096476906189844</v>
      </c>
    </row>
    <row r="1985" spans="1:22" x14ac:dyDescent="0.25">
      <c r="A1985" t="str">
        <f t="shared" si="35"/>
        <v>RomániaBútorgy.</v>
      </c>
      <c r="B1985" t="s">
        <v>103</v>
      </c>
      <c r="C1985">
        <v>22</v>
      </c>
      <c r="D1985" s="267" t="s">
        <v>168</v>
      </c>
      <c r="E1985" s="3" t="s">
        <v>2289</v>
      </c>
      <c r="F1985" s="3" t="s">
        <v>2289</v>
      </c>
      <c r="G1985" s="3" t="s">
        <v>136</v>
      </c>
      <c r="H1985">
        <v>951.30900173952568</v>
      </c>
      <c r="I1985">
        <v>3479.4725081364722</v>
      </c>
      <c r="J1985">
        <v>3.6575628967812222</v>
      </c>
      <c r="K1985">
        <v>457.36772907769836</v>
      </c>
      <c r="L1985">
        <v>1318.0029286214624</v>
      </c>
      <c r="M1985">
        <v>2.881713870104635</v>
      </c>
      <c r="N1985">
        <v>0.48077725349110961</v>
      </c>
      <c r="O1985">
        <v>0.37879389060825064</v>
      </c>
      <c r="P1985">
        <v>0.78787814493652031</v>
      </c>
      <c r="Q1985">
        <v>0.25690549728288847</v>
      </c>
      <c r="R1985">
        <v>0.32096443502381516</v>
      </c>
      <c r="S1985">
        <v>0.74309450271711142</v>
      </c>
      <c r="T1985">
        <v>0.67903556497618478</v>
      </c>
      <c r="U1985">
        <v>0.21891904466626913</v>
      </c>
      <c r="V1985">
        <v>0.28035835728155567</v>
      </c>
    </row>
    <row r="1986" spans="1:22" x14ac:dyDescent="0.25">
      <c r="A1986" t="str">
        <f t="shared" si="35"/>
        <v>RomániaGépjavítás</v>
      </c>
      <c r="B1986" t="s">
        <v>103</v>
      </c>
      <c r="C1986">
        <v>23</v>
      </c>
      <c r="D1986" s="267" t="s">
        <v>169</v>
      </c>
      <c r="E1986" s="3" t="s">
        <v>2289</v>
      </c>
      <c r="F1986" s="3" t="s">
        <v>1</v>
      </c>
      <c r="G1986" s="3" t="s">
        <v>0</v>
      </c>
      <c r="H1986">
        <v>254.63678670736817</v>
      </c>
      <c r="I1986">
        <v>3350.7408414937017</v>
      </c>
      <c r="J1986">
        <v>13.158903255186045</v>
      </c>
      <c r="K1986">
        <v>97.440070099729553</v>
      </c>
      <c r="L1986">
        <v>2015.3326497075527</v>
      </c>
      <c r="M1986">
        <v>20.68279145986725</v>
      </c>
      <c r="N1986">
        <v>0.38266297403331956</v>
      </c>
      <c r="O1986">
        <v>0.6014588250904993</v>
      </c>
      <c r="P1986">
        <v>1.571771678746553</v>
      </c>
      <c r="Q1986">
        <v>0.57888609314869444</v>
      </c>
      <c r="R1986">
        <v>0.69906905128385988</v>
      </c>
      <c r="S1986">
        <v>0.42111390685130573</v>
      </c>
      <c r="T1986">
        <v>0.30093094871613996</v>
      </c>
      <c r="U1986">
        <v>5.6959434689847717E-2</v>
      </c>
      <c r="V1986">
        <v>5.4828861816818307E-2</v>
      </c>
    </row>
    <row r="1987" spans="1:22" x14ac:dyDescent="0.25">
      <c r="A1987" t="str">
        <f t="shared" si="35"/>
        <v>RomániaVillamosene., gáz, gőzellátás</v>
      </c>
      <c r="B1987" t="s">
        <v>103</v>
      </c>
      <c r="C1987">
        <v>24</v>
      </c>
      <c r="D1987" s="267" t="s">
        <v>170</v>
      </c>
      <c r="E1987" s="3" t="s">
        <v>1</v>
      </c>
      <c r="F1987" s="3" t="s">
        <v>1</v>
      </c>
      <c r="G1987" s="3" t="s">
        <v>136</v>
      </c>
      <c r="H1987">
        <v>4067.7234576349456</v>
      </c>
      <c r="I1987">
        <v>19186.452528505157</v>
      </c>
      <c r="J1987">
        <v>4.7167544028817874</v>
      </c>
      <c r="K1987">
        <v>897.09699473786316</v>
      </c>
      <c r="L1987">
        <v>6619.1078052380653</v>
      </c>
      <c r="M1987">
        <v>7.3783635928601079</v>
      </c>
      <c r="N1987">
        <v>0.22054031058921911</v>
      </c>
      <c r="O1987">
        <v>0.34498862128911589</v>
      </c>
      <c r="P1987">
        <v>1.5642882716878712</v>
      </c>
      <c r="Q1987">
        <v>0.76199558905400977</v>
      </c>
      <c r="R1987">
        <v>0.78068773694420246</v>
      </c>
      <c r="S1987">
        <v>0.23800441094599029</v>
      </c>
      <c r="T1987">
        <v>0.21931226305579757</v>
      </c>
      <c r="U1987">
        <v>0.22003834657817209</v>
      </c>
      <c r="V1987">
        <v>0.19557891009562695</v>
      </c>
    </row>
    <row r="1988" spans="1:22" x14ac:dyDescent="0.25">
      <c r="A1988" t="str">
        <f t="shared" si="35"/>
        <v>RomániaVízellátás</v>
      </c>
      <c r="B1988" t="s">
        <v>103</v>
      </c>
      <c r="C1988">
        <v>25</v>
      </c>
      <c r="D1988" s="267" t="s">
        <v>171</v>
      </c>
      <c r="E1988" s="3" t="s">
        <v>135</v>
      </c>
      <c r="F1988" s="3" t="s">
        <v>135</v>
      </c>
      <c r="G1988" s="3" t="s">
        <v>136</v>
      </c>
      <c r="H1988">
        <v>303.95707330448533</v>
      </c>
      <c r="I1988">
        <v>1069.4418906923365</v>
      </c>
      <c r="J1988">
        <v>3.5183977759288267</v>
      </c>
      <c r="K1988">
        <v>134.75356231705126</v>
      </c>
      <c r="L1988">
        <v>575.63845944991681</v>
      </c>
      <c r="M1988">
        <v>4.271786582498958</v>
      </c>
      <c r="N1988">
        <v>0.4433308981826638</v>
      </c>
      <c r="O1988">
        <v>0.53826062403190444</v>
      </c>
      <c r="P1988">
        <v>1.2141283773325611</v>
      </c>
      <c r="Q1988">
        <v>0.14795305312556339</v>
      </c>
      <c r="R1988">
        <v>0.17281131742685019</v>
      </c>
      <c r="S1988">
        <v>0.85204694687443661</v>
      </c>
      <c r="T1988">
        <v>0.8271886825731497</v>
      </c>
      <c r="U1988">
        <v>0.7840911142747059</v>
      </c>
      <c r="V1988">
        <v>0.73683685700400403</v>
      </c>
    </row>
    <row r="1989" spans="1:22" x14ac:dyDescent="0.25">
      <c r="A1989" t="str">
        <f t="shared" si="35"/>
        <v>RomániaSzennyvíz k.</v>
      </c>
      <c r="B1989" t="s">
        <v>103</v>
      </c>
      <c r="C1989">
        <v>26</v>
      </c>
      <c r="D1989" s="267" t="s">
        <v>172</v>
      </c>
      <c r="E1989" s="3" t="s">
        <v>1</v>
      </c>
      <c r="F1989" s="3" t="s">
        <v>2289</v>
      </c>
      <c r="G1989" s="3" t="s">
        <v>0</v>
      </c>
      <c r="H1989">
        <v>229.33011982685349</v>
      </c>
      <c r="I1989">
        <v>3571.4045101193465</v>
      </c>
      <c r="J1989">
        <v>15.573203000180666</v>
      </c>
      <c r="K1989">
        <v>113.97248335427213</v>
      </c>
      <c r="L1989">
        <v>1049.3801778561628</v>
      </c>
      <c r="M1989">
        <v>9.2073116858765722</v>
      </c>
      <c r="N1989">
        <v>0.49698000175608192</v>
      </c>
      <c r="O1989">
        <v>0.29382842937080106</v>
      </c>
      <c r="P1989">
        <v>0.5912278730181425</v>
      </c>
      <c r="Q1989">
        <v>0.62132845666004721</v>
      </c>
      <c r="R1989">
        <v>0.34770420121564488</v>
      </c>
      <c r="S1989">
        <v>0.3786715433399529</v>
      </c>
      <c r="T1989">
        <v>0.65229579878435517</v>
      </c>
      <c r="U1989">
        <v>0.25740973627674013</v>
      </c>
      <c r="V1989">
        <v>0.22805252196473419</v>
      </c>
    </row>
    <row r="1990" spans="1:22" x14ac:dyDescent="0.25">
      <c r="A1990" t="str">
        <f t="shared" si="35"/>
        <v>RomániaÉpítőipar</v>
      </c>
      <c r="B1990" t="s">
        <v>103</v>
      </c>
      <c r="C1990">
        <v>27</v>
      </c>
      <c r="D1990" s="267" t="s">
        <v>139</v>
      </c>
      <c r="E1990" s="3" t="s">
        <v>2289</v>
      </c>
      <c r="F1990" s="3" t="s">
        <v>2289</v>
      </c>
      <c r="G1990" s="3" t="s">
        <v>136</v>
      </c>
      <c r="H1990">
        <v>4437.4408048466585</v>
      </c>
      <c r="I1990">
        <v>38409.304625243632</v>
      </c>
      <c r="J1990">
        <v>8.6557334090614226</v>
      </c>
      <c r="K1990">
        <v>1957.1131069066039</v>
      </c>
      <c r="L1990">
        <v>14279.493890228699</v>
      </c>
      <c r="M1990">
        <v>7.2962026772171305</v>
      </c>
      <c r="N1990">
        <v>0.44104545682480029</v>
      </c>
      <c r="O1990">
        <v>0.37177173681097653</v>
      </c>
      <c r="P1990">
        <v>0.84293292461837588</v>
      </c>
      <c r="Q1990">
        <v>0.29651322286842613</v>
      </c>
      <c r="R1990">
        <v>0.34229316022500744</v>
      </c>
      <c r="S1990">
        <v>0.70348677713157404</v>
      </c>
      <c r="T1990">
        <v>0.65770683977499256</v>
      </c>
      <c r="U1990">
        <v>0.11067136643946962</v>
      </c>
      <c r="V1990">
        <v>0.11124988100198901</v>
      </c>
    </row>
    <row r="1991" spans="1:22" x14ac:dyDescent="0.25">
      <c r="A1991" t="str">
        <f t="shared" si="35"/>
        <v>RomániaGépj. Ker. jav.</v>
      </c>
      <c r="B1991" t="s">
        <v>103</v>
      </c>
      <c r="C1991">
        <v>28</v>
      </c>
      <c r="D1991" s="267" t="s">
        <v>173</v>
      </c>
      <c r="E1991" s="3" t="s">
        <v>2289</v>
      </c>
      <c r="F1991" s="3" t="s">
        <v>2289</v>
      </c>
      <c r="G1991" s="3" t="s">
        <v>136</v>
      </c>
      <c r="H1991">
        <v>440.4653044543108</v>
      </c>
      <c r="I1991">
        <v>4620.3875440314405</v>
      </c>
      <c r="J1991">
        <v>10.489787725177592</v>
      </c>
      <c r="K1991">
        <v>318.1806672127712</v>
      </c>
      <c r="L1991">
        <v>2384.5220986035597</v>
      </c>
      <c r="M1991">
        <v>7.4942394190436508</v>
      </c>
      <c r="N1991">
        <v>0.72237396225104011</v>
      </c>
      <c r="O1991">
        <v>0.51608703293381875</v>
      </c>
      <c r="P1991">
        <v>0.71443194232195717</v>
      </c>
      <c r="Q1991">
        <v>0.50061051847654858</v>
      </c>
      <c r="R1991">
        <v>0.54838510204628377</v>
      </c>
      <c r="S1991">
        <v>0.49938948152345142</v>
      </c>
      <c r="T1991">
        <v>0.45161489795371618</v>
      </c>
      <c r="U1991">
        <v>0.43992971006243253</v>
      </c>
      <c r="V1991">
        <v>0.3860427745667494</v>
      </c>
    </row>
    <row r="1992" spans="1:22" x14ac:dyDescent="0.25">
      <c r="A1992" t="str">
        <f t="shared" si="35"/>
        <v>RomániaNagyker.</v>
      </c>
      <c r="B1992" t="s">
        <v>103</v>
      </c>
      <c r="C1992">
        <v>29</v>
      </c>
      <c r="D1992" s="267" t="s">
        <v>174</v>
      </c>
      <c r="E1992" s="3" t="s">
        <v>1</v>
      </c>
      <c r="F1992" s="3" t="s">
        <v>1</v>
      </c>
      <c r="G1992" s="3" t="s">
        <v>136</v>
      </c>
      <c r="H1992">
        <v>3157.329911625668</v>
      </c>
      <c r="I1992">
        <v>22187.930347433838</v>
      </c>
      <c r="J1992">
        <v>7.027434879622561</v>
      </c>
      <c r="K1992">
        <v>2078.5651490603027</v>
      </c>
      <c r="L1992">
        <v>7065.0835977363813</v>
      </c>
      <c r="M1992">
        <v>3.3990195596854065</v>
      </c>
      <c r="N1992">
        <v>0.65833004698266595</v>
      </c>
      <c r="O1992">
        <v>0.31842012693867588</v>
      </c>
      <c r="P1992">
        <v>0.48367855667244064</v>
      </c>
      <c r="Q1992">
        <v>0.67940027233793787</v>
      </c>
      <c r="R1992">
        <v>0.64417288392141148</v>
      </c>
      <c r="S1992">
        <v>0.32059972766206218</v>
      </c>
      <c r="T1992">
        <v>0.35582711607858863</v>
      </c>
      <c r="U1992">
        <v>6.7922275002087695E-2</v>
      </c>
      <c r="V1992">
        <v>9.8937502477172104E-2</v>
      </c>
    </row>
    <row r="1993" spans="1:22" x14ac:dyDescent="0.25">
      <c r="A1993" t="str">
        <f t="shared" si="35"/>
        <v>RomániaKisker.</v>
      </c>
      <c r="B1993" t="s">
        <v>103</v>
      </c>
      <c r="C1993">
        <v>30</v>
      </c>
      <c r="D1993" s="267" t="s">
        <v>175</v>
      </c>
      <c r="E1993" s="3" t="s">
        <v>1</v>
      </c>
      <c r="F1993" s="3" t="s">
        <v>1</v>
      </c>
      <c r="G1993" s="3" t="s">
        <v>136</v>
      </c>
      <c r="H1993">
        <v>2315.3752792811729</v>
      </c>
      <c r="I1993">
        <v>15096.401262423955</v>
      </c>
      <c r="J1993">
        <v>6.5200667025825529</v>
      </c>
      <c r="K1993">
        <v>1532.9013759775551</v>
      </c>
      <c r="L1993">
        <v>4948.2556137069923</v>
      </c>
      <c r="M1993">
        <v>3.2280325996520243</v>
      </c>
      <c r="N1993">
        <v>0.66205309769630816</v>
      </c>
      <c r="O1993">
        <v>0.32777716541117397</v>
      </c>
      <c r="P1993">
        <v>0.49509195946928314</v>
      </c>
      <c r="Q1993">
        <v>0.68487036265419532</v>
      </c>
      <c r="R1993">
        <v>0.64991341184154672</v>
      </c>
      <c r="S1993">
        <v>0.31512963734580457</v>
      </c>
      <c r="T1993">
        <v>0.35008658815845328</v>
      </c>
      <c r="U1993">
        <v>4.1881177345978939E-2</v>
      </c>
      <c r="V1993">
        <v>6.5607670122413378E-2</v>
      </c>
    </row>
    <row r="1994" spans="1:22" x14ac:dyDescent="0.25">
      <c r="A1994" t="str">
        <f t="shared" si="35"/>
        <v>RomániaSzf. Szállítás</v>
      </c>
      <c r="B1994" t="s">
        <v>103</v>
      </c>
      <c r="C1994">
        <v>31</v>
      </c>
      <c r="D1994" s="267" t="s">
        <v>176</v>
      </c>
      <c r="E1994" s="3" t="s">
        <v>2289</v>
      </c>
      <c r="F1994" s="3" t="s">
        <v>2289</v>
      </c>
      <c r="G1994" s="3" t="s">
        <v>136</v>
      </c>
      <c r="H1994">
        <v>3424.250569269168</v>
      </c>
      <c r="I1994">
        <v>23660.837115023678</v>
      </c>
      <c r="J1994">
        <v>6.9097855534776391</v>
      </c>
      <c r="K1994">
        <v>1650.4768321898705</v>
      </c>
      <c r="L1994">
        <v>8909.439334391187</v>
      </c>
      <c r="M1994">
        <v>5.3981002099678346</v>
      </c>
      <c r="N1994">
        <v>0.48199651246378533</v>
      </c>
      <c r="O1994">
        <v>0.37654793408530979</v>
      </c>
      <c r="P1994">
        <v>0.78122543285746615</v>
      </c>
      <c r="Q1994">
        <v>0.26046626415437185</v>
      </c>
      <c r="R1994">
        <v>0.21457307936904799</v>
      </c>
      <c r="S1994">
        <v>0.73953373584562798</v>
      </c>
      <c r="T1994">
        <v>0.78542692063095199</v>
      </c>
      <c r="U1994">
        <v>0.53167963797223783</v>
      </c>
      <c r="V1994">
        <v>0.40507275340433058</v>
      </c>
    </row>
    <row r="1995" spans="1:22" x14ac:dyDescent="0.25">
      <c r="A1995" t="str">
        <f t="shared" si="35"/>
        <v>RomániaVízi szállítás</v>
      </c>
      <c r="B1995" t="s">
        <v>103</v>
      </c>
      <c r="C1995">
        <v>32</v>
      </c>
      <c r="D1995" s="267" t="s">
        <v>140</v>
      </c>
      <c r="E1995" s="3" t="s">
        <v>1</v>
      </c>
      <c r="F1995" s="3" t="s">
        <v>2289</v>
      </c>
      <c r="G1995" s="3" t="s">
        <v>0</v>
      </c>
      <c r="H1995">
        <v>129.02705468653642</v>
      </c>
      <c r="I1995">
        <v>1991.287537928878</v>
      </c>
      <c r="J1995">
        <v>15.43310077693855</v>
      </c>
      <c r="K1995">
        <v>23.274856862285898</v>
      </c>
      <c r="L1995">
        <v>891.55525032972071</v>
      </c>
      <c r="M1995">
        <v>38.305509486263638</v>
      </c>
      <c r="N1995">
        <v>0.1803874150179649</v>
      </c>
      <c r="O1995">
        <v>0.44772803191297028</v>
      </c>
      <c r="P1995">
        <v>2.4820358552639648</v>
      </c>
      <c r="Q1995">
        <v>0.66288633582369971</v>
      </c>
      <c r="R1995">
        <v>0.54845933215958231</v>
      </c>
      <c r="S1995">
        <v>0.33711366417630023</v>
      </c>
      <c r="T1995">
        <v>0.4515406678404178</v>
      </c>
      <c r="U1995">
        <v>0.16126836751530454</v>
      </c>
      <c r="V1995">
        <v>9.5668797216982626E-2</v>
      </c>
    </row>
    <row r="1996" spans="1:22" x14ac:dyDescent="0.25">
      <c r="A1996" t="str">
        <f t="shared" si="35"/>
        <v>RomániaLégi szállítás</v>
      </c>
      <c r="B1996" t="s">
        <v>103</v>
      </c>
      <c r="C1996">
        <v>33</v>
      </c>
      <c r="D1996" s="267" t="s">
        <v>141</v>
      </c>
      <c r="E1996" s="3" t="s">
        <v>2289</v>
      </c>
      <c r="F1996" s="3" t="s">
        <v>2289</v>
      </c>
      <c r="G1996" s="3" t="s">
        <v>136</v>
      </c>
      <c r="H1996">
        <v>198.66656651238077</v>
      </c>
      <c r="I1996">
        <v>1164.8281439810653</v>
      </c>
      <c r="J1996">
        <v>5.8632318685010043</v>
      </c>
      <c r="K1996">
        <v>49.320450730692137</v>
      </c>
      <c r="L1996">
        <v>293.86355677725101</v>
      </c>
      <c r="M1996">
        <v>5.9582496190445315</v>
      </c>
      <c r="N1996">
        <v>0.24825742749028945</v>
      </c>
      <c r="O1996">
        <v>0.25228061177583277</v>
      </c>
      <c r="P1996">
        <v>1.0162056955403709</v>
      </c>
      <c r="Q1996">
        <v>0.59920029833725252</v>
      </c>
      <c r="R1996">
        <v>0.341530248013516</v>
      </c>
      <c r="S1996">
        <v>0.40079970166274759</v>
      </c>
      <c r="T1996">
        <v>0.65846975198648405</v>
      </c>
      <c r="U1996">
        <v>0.11002526480183848</v>
      </c>
      <c r="V1996">
        <v>0.22392824061238847</v>
      </c>
    </row>
    <row r="1997" spans="1:22" x14ac:dyDescent="0.25">
      <c r="A1997" t="str">
        <f t="shared" si="35"/>
        <v>RomániaRaktározás</v>
      </c>
      <c r="B1997" t="s">
        <v>103</v>
      </c>
      <c r="C1997">
        <v>34</v>
      </c>
      <c r="D1997" s="267" t="s">
        <v>177</v>
      </c>
      <c r="E1997" s="3" t="s">
        <v>1</v>
      </c>
      <c r="F1997" s="3" t="s">
        <v>2289</v>
      </c>
      <c r="G1997" s="3" t="s">
        <v>0</v>
      </c>
      <c r="H1997">
        <v>620.47513289703272</v>
      </c>
      <c r="I1997">
        <v>5842.872556619669</v>
      </c>
      <c r="J1997">
        <v>9.4167715140153536</v>
      </c>
      <c r="K1997">
        <v>303.12617815378417</v>
      </c>
      <c r="L1997">
        <v>2212.879223542458</v>
      </c>
      <c r="M1997">
        <v>7.3001917452995571</v>
      </c>
      <c r="N1997">
        <v>0.48853880209263389</v>
      </c>
      <c r="O1997">
        <v>0.37873138633417247</v>
      </c>
      <c r="P1997">
        <v>0.77523296964722899</v>
      </c>
      <c r="Q1997">
        <v>0.65610790638182193</v>
      </c>
      <c r="R1997">
        <v>0.51753095224184409</v>
      </c>
      <c r="S1997">
        <v>0.34389209361817813</v>
      </c>
      <c r="T1997">
        <v>0.48246904775815602</v>
      </c>
      <c r="U1997">
        <v>0.14431850877671265</v>
      </c>
      <c r="V1997">
        <v>0.11537457949722994</v>
      </c>
    </row>
    <row r="1998" spans="1:22" x14ac:dyDescent="0.25">
      <c r="A1998" t="str">
        <f t="shared" si="35"/>
        <v>RomániaPostai tev.</v>
      </c>
      <c r="B1998" t="s">
        <v>103</v>
      </c>
      <c r="C1998">
        <v>35</v>
      </c>
      <c r="D1998" s="267" t="s">
        <v>178</v>
      </c>
      <c r="E1998" s="3" t="s">
        <v>1</v>
      </c>
      <c r="F1998" s="3" t="s">
        <v>1</v>
      </c>
      <c r="G1998" s="3" t="s">
        <v>136</v>
      </c>
      <c r="H1998">
        <v>156.64272596814996</v>
      </c>
      <c r="I1998">
        <v>991.45898452296251</v>
      </c>
      <c r="J1998">
        <v>6.3294288221500628</v>
      </c>
      <c r="K1998">
        <v>121.63828615492973</v>
      </c>
      <c r="L1998">
        <v>544.02020251238866</v>
      </c>
      <c r="M1998">
        <v>4.4724421866604924</v>
      </c>
      <c r="N1998">
        <v>0.77653325683097696</v>
      </c>
      <c r="O1998">
        <v>0.54870671505805391</v>
      </c>
      <c r="P1998">
        <v>0.70661070885401556</v>
      </c>
      <c r="Q1998">
        <v>0.84031367342111618</v>
      </c>
      <c r="R1998">
        <v>0.87572594174620277</v>
      </c>
      <c r="S1998">
        <v>0.15968632657888385</v>
      </c>
      <c r="T1998">
        <v>0.12427405825379723</v>
      </c>
      <c r="U1998">
        <v>0.12596834134797427</v>
      </c>
      <c r="V1998">
        <v>8.2184994327626465E-2</v>
      </c>
    </row>
    <row r="1999" spans="1:22" x14ac:dyDescent="0.25">
      <c r="A1999" t="str">
        <f t="shared" si="35"/>
        <v>RomániaVendéglátás</v>
      </c>
      <c r="B1999" t="s">
        <v>103</v>
      </c>
      <c r="C1999">
        <v>36</v>
      </c>
      <c r="D1999" s="267" t="s">
        <v>179</v>
      </c>
      <c r="E1999" s="3" t="s">
        <v>2289</v>
      </c>
      <c r="F1999" s="3" t="s">
        <v>2289</v>
      </c>
      <c r="G1999" s="3" t="s">
        <v>136</v>
      </c>
      <c r="H1999">
        <v>1481.2712056219409</v>
      </c>
      <c r="I1999">
        <v>6761.9283375902814</v>
      </c>
      <c r="J1999">
        <v>4.5649495594907972</v>
      </c>
      <c r="K1999">
        <v>791.7114912221482</v>
      </c>
      <c r="L1999">
        <v>3089.9544160361879</v>
      </c>
      <c r="M1999">
        <v>3.9028793320484598</v>
      </c>
      <c r="N1999">
        <v>0.53448111879669769</v>
      </c>
      <c r="O1999">
        <v>0.45696349647167978</v>
      </c>
      <c r="P1999">
        <v>0.85496658422745231</v>
      </c>
      <c r="Q1999">
        <v>0.5133270766944108</v>
      </c>
      <c r="R1999">
        <v>0.4983400278420313</v>
      </c>
      <c r="S1999">
        <v>0.48667292330558914</v>
      </c>
      <c r="T1999">
        <v>0.50165997215796876</v>
      </c>
      <c r="U1999">
        <v>0.26781032992011644</v>
      </c>
      <c r="V1999">
        <v>0.28624837672086123</v>
      </c>
    </row>
    <row r="2000" spans="1:22" x14ac:dyDescent="0.25">
      <c r="A2000" t="str">
        <f t="shared" si="35"/>
        <v>RomániaKiadói tev.</v>
      </c>
      <c r="B2000" t="s">
        <v>103</v>
      </c>
      <c r="C2000">
        <v>37</v>
      </c>
      <c r="D2000" s="267" t="s">
        <v>180</v>
      </c>
      <c r="E2000" s="3" t="s">
        <v>1</v>
      </c>
      <c r="F2000" s="3" t="s">
        <v>2289</v>
      </c>
      <c r="G2000" s="3" t="s">
        <v>0</v>
      </c>
      <c r="H2000">
        <v>193.30968508997591</v>
      </c>
      <c r="I2000">
        <v>1325.5765916326968</v>
      </c>
      <c r="J2000">
        <v>6.8572694172860906</v>
      </c>
      <c r="K2000">
        <v>74.442364950538334</v>
      </c>
      <c r="L2000">
        <v>616.55611801133784</v>
      </c>
      <c r="M2000">
        <v>8.282328462038997</v>
      </c>
      <c r="N2000">
        <v>0.38509381935979653</v>
      </c>
      <c r="O2000">
        <v>0.46512296754722643</v>
      </c>
      <c r="P2000">
        <v>1.2078172750746174</v>
      </c>
      <c r="Q2000">
        <v>0.61832350174113615</v>
      </c>
      <c r="R2000">
        <v>0.44833432414831192</v>
      </c>
      <c r="S2000">
        <v>0.38167649825886391</v>
      </c>
      <c r="T2000">
        <v>0.55166567585168802</v>
      </c>
      <c r="U2000">
        <v>0.3050723789853842</v>
      </c>
      <c r="V2000">
        <v>0.45077927957659542</v>
      </c>
    </row>
    <row r="2001" spans="1:22" x14ac:dyDescent="0.25">
      <c r="A2001" t="str">
        <f t="shared" si="35"/>
        <v>RomániaMűsorszolgáltatás</v>
      </c>
      <c r="B2001" t="s">
        <v>103</v>
      </c>
      <c r="C2001">
        <v>38</v>
      </c>
      <c r="D2001" s="267" t="s">
        <v>181</v>
      </c>
      <c r="E2001" s="3" t="s">
        <v>1</v>
      </c>
      <c r="F2001" s="3" t="s">
        <v>1</v>
      </c>
      <c r="G2001" s="3" t="s">
        <v>136</v>
      </c>
      <c r="H2001">
        <v>232.93216307866373</v>
      </c>
      <c r="I2001">
        <v>1424.2840645406454</v>
      </c>
      <c r="J2001">
        <v>6.1145873790716019</v>
      </c>
      <c r="K2001">
        <v>116.28148707708303</v>
      </c>
      <c r="L2001">
        <v>574.44261350466547</v>
      </c>
      <c r="M2001">
        <v>4.9401037769999219</v>
      </c>
      <c r="N2001">
        <v>0.49920751836153043</v>
      </c>
      <c r="O2001">
        <v>0.40332025598414067</v>
      </c>
      <c r="P2001">
        <v>0.80792103714281926</v>
      </c>
      <c r="Q2001">
        <v>0.73545166348349467</v>
      </c>
      <c r="R2001">
        <v>0.78722408921010856</v>
      </c>
      <c r="S2001">
        <v>0.2645483365165055</v>
      </c>
      <c r="T2001">
        <v>0.21277591078989161</v>
      </c>
      <c r="U2001">
        <v>0.18622087228072254</v>
      </c>
      <c r="V2001">
        <v>0.15810942043967025</v>
      </c>
    </row>
    <row r="2002" spans="1:22" x14ac:dyDescent="0.25">
      <c r="A2002" t="str">
        <f t="shared" si="35"/>
        <v>RomániaTávközlés</v>
      </c>
      <c r="B2002" t="s">
        <v>103</v>
      </c>
      <c r="C2002">
        <v>39</v>
      </c>
      <c r="D2002" s="267" t="s">
        <v>142</v>
      </c>
      <c r="E2002" s="3" t="s">
        <v>2289</v>
      </c>
      <c r="F2002" s="3" t="s">
        <v>2289</v>
      </c>
      <c r="G2002" s="3" t="s">
        <v>136</v>
      </c>
      <c r="H2002">
        <v>1882.2987862398745</v>
      </c>
      <c r="I2002">
        <v>6013.3190320697231</v>
      </c>
      <c r="J2002">
        <v>3.1946676457684351</v>
      </c>
      <c r="K2002">
        <v>1267.365916602281</v>
      </c>
      <c r="L2002">
        <v>3223.601929421246</v>
      </c>
      <c r="M2002">
        <v>2.5435447546699823</v>
      </c>
      <c r="N2002">
        <v>0.6733075141242596</v>
      </c>
      <c r="O2002">
        <v>0.5360769838136652</v>
      </c>
      <c r="P2002">
        <v>0.79618446633692497</v>
      </c>
      <c r="Q2002">
        <v>0.34497093551303581</v>
      </c>
      <c r="R2002">
        <v>0.35061755768270175</v>
      </c>
      <c r="S2002">
        <v>0.65502906448696419</v>
      </c>
      <c r="T2002">
        <v>0.64938244231729825</v>
      </c>
      <c r="U2002">
        <v>0.52011140933930033</v>
      </c>
      <c r="V2002">
        <v>0.54504473539184273</v>
      </c>
    </row>
    <row r="2003" spans="1:22" x14ac:dyDescent="0.25">
      <c r="A2003" t="str">
        <f t="shared" si="35"/>
        <v>RomániaInfotech.</v>
      </c>
      <c r="B2003" t="s">
        <v>103</v>
      </c>
      <c r="C2003">
        <v>40</v>
      </c>
      <c r="D2003" s="267" t="s">
        <v>182</v>
      </c>
      <c r="E2003" s="3" t="s">
        <v>2289</v>
      </c>
      <c r="F2003" s="3" t="s">
        <v>2289</v>
      </c>
      <c r="G2003" s="3" t="s">
        <v>136</v>
      </c>
      <c r="H2003">
        <v>457.55192486852377</v>
      </c>
      <c r="I2003">
        <v>10013.031732730704</v>
      </c>
      <c r="J2003">
        <v>21.883924399635998</v>
      </c>
      <c r="K2003">
        <v>378.49176533698227</v>
      </c>
      <c r="L2003">
        <v>5756.5178207639356</v>
      </c>
      <c r="M2003">
        <v>15.209096598544859</v>
      </c>
      <c r="N2003">
        <v>0.82721051921208899</v>
      </c>
      <c r="O2003">
        <v>0.57490258439379249</v>
      </c>
      <c r="P2003">
        <v>0.69498945074028118</v>
      </c>
      <c r="Q2003">
        <v>0.42867873572563298</v>
      </c>
      <c r="R2003">
        <v>0.31997406787823246</v>
      </c>
      <c r="S2003">
        <v>0.57132126427436691</v>
      </c>
      <c r="T2003">
        <v>0.68002593212176754</v>
      </c>
      <c r="U2003">
        <v>1.8419523115557106E-2</v>
      </c>
      <c r="V2003">
        <v>1.9661966109414702E-2</v>
      </c>
    </row>
    <row r="2004" spans="1:22" x14ac:dyDescent="0.25">
      <c r="A2004" t="str">
        <f t="shared" si="35"/>
        <v>RomániaPénzügyi tev.</v>
      </c>
      <c r="B2004" t="s">
        <v>103</v>
      </c>
      <c r="C2004">
        <v>41</v>
      </c>
      <c r="D2004" s="267" t="s">
        <v>183</v>
      </c>
      <c r="E2004" s="3" t="s">
        <v>1</v>
      </c>
      <c r="F2004" s="3" t="s">
        <v>1</v>
      </c>
      <c r="G2004" s="3" t="s">
        <v>136</v>
      </c>
      <c r="H2004">
        <v>1113.6780568083896</v>
      </c>
      <c r="I2004">
        <v>6826.227664587459</v>
      </c>
      <c r="J2004">
        <v>6.1294443424253666</v>
      </c>
      <c r="K2004">
        <v>873.72678130668794</v>
      </c>
      <c r="L2004">
        <v>4785.1203805298228</v>
      </c>
      <c r="M2004">
        <v>5.4766781594739644</v>
      </c>
      <c r="N2004">
        <v>0.78454161502529662</v>
      </c>
      <c r="O2004">
        <v>0.7009904467959186</v>
      </c>
      <c r="P2004">
        <v>0.89350320412680206</v>
      </c>
      <c r="Q2004">
        <v>0.76000410544459296</v>
      </c>
      <c r="R2004">
        <v>0.73916589058058324</v>
      </c>
      <c r="S2004">
        <v>0.23999589455540707</v>
      </c>
      <c r="T2004">
        <v>0.2608341094194167</v>
      </c>
      <c r="U2004">
        <v>0.12865405617460002</v>
      </c>
      <c r="V2004">
        <v>0.15547322879077582</v>
      </c>
    </row>
    <row r="2005" spans="1:22" x14ac:dyDescent="0.25">
      <c r="A2005" t="str">
        <f t="shared" si="35"/>
        <v>RomániaBiztosítás</v>
      </c>
      <c r="B2005" t="s">
        <v>103</v>
      </c>
      <c r="C2005">
        <v>42</v>
      </c>
      <c r="D2005" s="267" t="s">
        <v>184</v>
      </c>
      <c r="E2005" s="3" t="s">
        <v>2289</v>
      </c>
      <c r="F2005" s="3" t="s">
        <v>2289</v>
      </c>
      <c r="G2005" s="3" t="s">
        <v>136</v>
      </c>
      <c r="H2005">
        <v>356.32525461569355</v>
      </c>
      <c r="I2005">
        <v>1103.0529004427106</v>
      </c>
      <c r="J2005">
        <v>3.0956349182501337</v>
      </c>
      <c r="K2005">
        <v>270.89225806124642</v>
      </c>
      <c r="L2005">
        <v>525.42114088977132</v>
      </c>
      <c r="M2005">
        <v>1.9395945260679177</v>
      </c>
      <c r="N2005">
        <v>0.76023872726453556</v>
      </c>
      <c r="O2005">
        <v>0.47633358352885291</v>
      </c>
      <c r="P2005">
        <v>0.62655790404519351</v>
      </c>
      <c r="Q2005">
        <v>0.27628726349877575</v>
      </c>
      <c r="R2005">
        <v>0.49043019222296336</v>
      </c>
      <c r="S2005">
        <v>0.72371273650122425</v>
      </c>
      <c r="T2005">
        <v>0.50956980777703642</v>
      </c>
      <c r="U2005">
        <v>0.3740362738336116</v>
      </c>
      <c r="V2005">
        <v>0.37672125789559807</v>
      </c>
    </row>
    <row r="2006" spans="1:22" x14ac:dyDescent="0.25">
      <c r="A2006" t="str">
        <f t="shared" si="35"/>
        <v>RomániaEgyéb pénzügy</v>
      </c>
      <c r="B2006" t="s">
        <v>103</v>
      </c>
      <c r="C2006">
        <v>43</v>
      </c>
      <c r="D2006" s="267" t="s">
        <v>185</v>
      </c>
      <c r="E2006" s="3" t="s">
        <v>2289</v>
      </c>
      <c r="F2006" s="3" t="s">
        <v>1</v>
      </c>
      <c r="G2006" s="3" t="s">
        <v>0</v>
      </c>
      <c r="H2006">
        <v>493.57235908311293</v>
      </c>
      <c r="I2006">
        <v>1556.6025864566186</v>
      </c>
      <c r="J2006">
        <v>3.1537474856741348</v>
      </c>
      <c r="K2006">
        <v>375.25920354477864</v>
      </c>
      <c r="L2006">
        <v>1476.8925904378477</v>
      </c>
      <c r="M2006">
        <v>3.9356598758586188</v>
      </c>
      <c r="N2006">
        <v>0.76029217730482457</v>
      </c>
      <c r="O2006">
        <v>0.94879232714098261</v>
      </c>
      <c r="P2006">
        <v>1.2479311973251863</v>
      </c>
      <c r="Q2006">
        <v>0.5417907588618539</v>
      </c>
      <c r="R2006">
        <v>0.6721438808157526</v>
      </c>
      <c r="S2006">
        <v>0.45820924113814598</v>
      </c>
      <c r="T2006">
        <v>0.32785611918424729</v>
      </c>
      <c r="U2006">
        <v>0.25684984645515463</v>
      </c>
      <c r="V2006">
        <v>0.24937041192300483</v>
      </c>
    </row>
    <row r="2007" spans="1:22" x14ac:dyDescent="0.25">
      <c r="A2007" t="str">
        <f t="shared" si="35"/>
        <v>RomániaIngatlanügyletek</v>
      </c>
      <c r="B2007" t="s">
        <v>103</v>
      </c>
      <c r="C2007">
        <v>44</v>
      </c>
      <c r="D2007" s="267" t="s">
        <v>143</v>
      </c>
      <c r="E2007" s="3" t="s">
        <v>135</v>
      </c>
      <c r="F2007" s="3" t="s">
        <v>135</v>
      </c>
      <c r="G2007" s="3" t="s">
        <v>136</v>
      </c>
      <c r="H2007">
        <v>4479.2799885290488</v>
      </c>
      <c r="I2007">
        <v>20392.197828074946</v>
      </c>
      <c r="J2007">
        <v>4.5525615456718844</v>
      </c>
      <c r="K2007">
        <v>2747.3453112864281</v>
      </c>
      <c r="L2007">
        <v>16395.007239346996</v>
      </c>
      <c r="M2007">
        <v>5.9675815675569854</v>
      </c>
      <c r="N2007">
        <v>0.61334529619092404</v>
      </c>
      <c r="O2007">
        <v>0.80398431682411298</v>
      </c>
      <c r="P2007">
        <v>1.3108184277553279</v>
      </c>
      <c r="Q2007">
        <v>0.13659703580416971</v>
      </c>
      <c r="R2007">
        <v>0.18787051137814906</v>
      </c>
      <c r="S2007">
        <v>0.8634029641958304</v>
      </c>
      <c r="T2007">
        <v>0.81212948862185086</v>
      </c>
      <c r="U2007">
        <v>0.84267692059587251</v>
      </c>
      <c r="V2007">
        <v>0.79774695702373677</v>
      </c>
    </row>
    <row r="2008" spans="1:22" x14ac:dyDescent="0.25">
      <c r="A2008" t="str">
        <f t="shared" si="35"/>
        <v>RomániaJogi tev.</v>
      </c>
      <c r="B2008" t="s">
        <v>103</v>
      </c>
      <c r="C2008">
        <v>45</v>
      </c>
      <c r="D2008" s="267" t="s">
        <v>186</v>
      </c>
      <c r="E2008" s="3" t="s">
        <v>1</v>
      </c>
      <c r="F2008" s="3" t="s">
        <v>1</v>
      </c>
      <c r="G2008" s="3" t="s">
        <v>136</v>
      </c>
      <c r="H2008">
        <v>235.79532784551475</v>
      </c>
      <c r="I2008">
        <v>8229.6543294984876</v>
      </c>
      <c r="J2008">
        <v>34.901685307735541</v>
      </c>
      <c r="K2008">
        <v>117.94397011411301</v>
      </c>
      <c r="L2008">
        <v>4119.541105552049</v>
      </c>
      <c r="M2008">
        <v>34.927950123828417</v>
      </c>
      <c r="N2008">
        <v>0.50019638298934399</v>
      </c>
      <c r="O2008">
        <v>0.50057279936848731</v>
      </c>
      <c r="P2008">
        <v>1.0007525371872819</v>
      </c>
      <c r="Q2008">
        <v>0.83269593778795314</v>
      </c>
      <c r="R2008">
        <v>0.81934925633680067</v>
      </c>
      <c r="S2008">
        <v>0.16730406221204697</v>
      </c>
      <c r="T2008">
        <v>0.18065074366319941</v>
      </c>
      <c r="U2008">
        <v>9.9234126171912199E-2</v>
      </c>
      <c r="V2008">
        <v>7.7919438359585882E-2</v>
      </c>
    </row>
    <row r="2009" spans="1:22" x14ac:dyDescent="0.25">
      <c r="A2009" t="str">
        <f t="shared" si="35"/>
        <v>RomániaMérnöki tev.</v>
      </c>
      <c r="B2009" t="s">
        <v>103</v>
      </c>
      <c r="C2009">
        <v>46</v>
      </c>
      <c r="D2009" s="267" t="s">
        <v>187</v>
      </c>
      <c r="E2009" s="3" t="s">
        <v>1</v>
      </c>
      <c r="F2009" s="3" t="s">
        <v>1</v>
      </c>
      <c r="G2009" s="3" t="s">
        <v>136</v>
      </c>
      <c r="H2009">
        <v>374.5201961766885</v>
      </c>
      <c r="I2009">
        <v>4718.165113344422</v>
      </c>
      <c r="J2009">
        <v>12.5978923473556</v>
      </c>
      <c r="K2009">
        <v>241.42943726311327</v>
      </c>
      <c r="L2009">
        <v>2247.9522446104088</v>
      </c>
      <c r="M2009">
        <v>9.3110114081099322</v>
      </c>
      <c r="N2009">
        <v>0.64463663035467755</v>
      </c>
      <c r="O2009">
        <v>0.47644628592003035</v>
      </c>
      <c r="P2009">
        <v>0.73909279039556086</v>
      </c>
      <c r="Q2009">
        <v>0.7372993191257432</v>
      </c>
      <c r="R2009">
        <v>0.73509320394881861</v>
      </c>
      <c r="S2009">
        <v>0.26270068087425669</v>
      </c>
      <c r="T2009">
        <v>0.26490679605118145</v>
      </c>
      <c r="U2009">
        <v>8.6880849937233828E-2</v>
      </c>
      <c r="V2009">
        <v>3.8130208000324017E-2</v>
      </c>
    </row>
    <row r="2010" spans="1:22" x14ac:dyDescent="0.25">
      <c r="A2010" t="str">
        <f t="shared" si="35"/>
        <v>RomániaK+F</v>
      </c>
      <c r="B2010" t="s">
        <v>103</v>
      </c>
      <c r="C2010">
        <v>47</v>
      </c>
      <c r="D2010" s="267" t="s">
        <v>188</v>
      </c>
      <c r="E2010" s="3" t="s">
        <v>2289</v>
      </c>
      <c r="F2010" s="3" t="s">
        <v>2289</v>
      </c>
      <c r="G2010" s="3" t="s">
        <v>136</v>
      </c>
      <c r="H2010">
        <v>251.12710707259419</v>
      </c>
      <c r="I2010">
        <v>1286.2529717528732</v>
      </c>
      <c r="J2010">
        <v>5.1219200776324465</v>
      </c>
      <c r="K2010">
        <v>144.26658637691861</v>
      </c>
      <c r="L2010">
        <v>912.54593972597434</v>
      </c>
      <c r="M2010">
        <v>6.325414377947558</v>
      </c>
      <c r="N2010">
        <v>0.57447636003394476</v>
      </c>
      <c r="O2010">
        <v>0.70946070467178757</v>
      </c>
      <c r="P2010">
        <v>1.2349693634562557</v>
      </c>
      <c r="Q2010">
        <v>3.4041432588426429E-2</v>
      </c>
      <c r="R2010">
        <v>5.6021132899033432E-2</v>
      </c>
      <c r="S2010">
        <v>0.96595856741157349</v>
      </c>
      <c r="T2010">
        <v>0.94397886710096657</v>
      </c>
      <c r="U2010">
        <v>6.2383148038103846E-3</v>
      </c>
      <c r="V2010">
        <v>1.8415697264469764E-2</v>
      </c>
    </row>
    <row r="2011" spans="1:22" x14ac:dyDescent="0.25">
      <c r="A2011" t="str">
        <f t="shared" si="35"/>
        <v>RomániaMarketing</v>
      </c>
      <c r="B2011" t="s">
        <v>103</v>
      </c>
      <c r="C2011">
        <v>48</v>
      </c>
      <c r="D2011" s="267" t="s">
        <v>13</v>
      </c>
      <c r="E2011" s="3" t="s">
        <v>1</v>
      </c>
      <c r="F2011" s="3" t="s">
        <v>1</v>
      </c>
      <c r="G2011" s="3" t="s">
        <v>136</v>
      </c>
      <c r="H2011">
        <v>216.58442681200489</v>
      </c>
      <c r="I2011">
        <v>2704.1602553595503</v>
      </c>
      <c r="J2011">
        <v>12.48547873530519</v>
      </c>
      <c r="K2011">
        <v>108.33850973662162</v>
      </c>
      <c r="L2011">
        <v>1024.8034067519322</v>
      </c>
      <c r="M2011">
        <v>9.4592717699671152</v>
      </c>
      <c r="N2011">
        <v>0.50021375650733813</v>
      </c>
      <c r="O2011">
        <v>0.37897288251345607</v>
      </c>
      <c r="P2011">
        <v>0.7576218718165072</v>
      </c>
      <c r="Q2011">
        <v>0.83257505794994291</v>
      </c>
      <c r="R2011">
        <v>0.74986921023578945</v>
      </c>
      <c r="S2011">
        <v>0.16742494205005712</v>
      </c>
      <c r="T2011">
        <v>0.25013078976421044</v>
      </c>
      <c r="U2011">
        <v>1.5829457173149569E-2</v>
      </c>
      <c r="V2011">
        <v>1.1319138988020319E-2</v>
      </c>
    </row>
    <row r="2012" spans="1:22" x14ac:dyDescent="0.25">
      <c r="A2012" t="str">
        <f t="shared" si="35"/>
        <v>RomániaEgyéb tudományos</v>
      </c>
      <c r="B2012" t="s">
        <v>103</v>
      </c>
      <c r="C2012">
        <v>49</v>
      </c>
      <c r="D2012" s="267" t="s">
        <v>189</v>
      </c>
      <c r="E2012" s="3" t="s">
        <v>1</v>
      </c>
      <c r="F2012" s="3" t="s">
        <v>1</v>
      </c>
      <c r="G2012" s="3" t="s">
        <v>136</v>
      </c>
      <c r="H2012">
        <v>57.725060598155643</v>
      </c>
      <c r="I2012">
        <v>2703.2302975762123</v>
      </c>
      <c r="J2012">
        <v>46.8294059731586</v>
      </c>
      <c r="K2012">
        <v>28.908741230442857</v>
      </c>
      <c r="L2012">
        <v>1212.3876072654539</v>
      </c>
      <c r="M2012">
        <v>41.938443379496853</v>
      </c>
      <c r="N2012">
        <v>0.50080053499963773</v>
      </c>
      <c r="O2012">
        <v>0.4484958637643684</v>
      </c>
      <c r="P2012">
        <v>0.89555787667976994</v>
      </c>
      <c r="Q2012">
        <v>0.75322836940705673</v>
      </c>
      <c r="R2012">
        <v>0.75335899809257911</v>
      </c>
      <c r="S2012">
        <v>0.24677163059294321</v>
      </c>
      <c r="T2012">
        <v>0.24664100190742064</v>
      </c>
      <c r="U2012">
        <v>0.14426485277856585</v>
      </c>
      <c r="V2012">
        <v>0.13584992554129965</v>
      </c>
    </row>
    <row r="2013" spans="1:22" x14ac:dyDescent="0.25">
      <c r="A2013" t="str">
        <f t="shared" si="35"/>
        <v>RomániaAminisztratív</v>
      </c>
      <c r="B2013" t="s">
        <v>103</v>
      </c>
      <c r="C2013">
        <v>50</v>
      </c>
      <c r="D2013" s="267" t="s">
        <v>190</v>
      </c>
      <c r="E2013" s="3" t="s">
        <v>2289</v>
      </c>
      <c r="F2013" s="3" t="s">
        <v>1</v>
      </c>
      <c r="G2013" s="3" t="s">
        <v>0</v>
      </c>
      <c r="H2013">
        <v>499.57576709624107</v>
      </c>
      <c r="I2013">
        <v>8418.4340902256336</v>
      </c>
      <c r="J2013">
        <v>16.851165818465049</v>
      </c>
      <c r="K2013">
        <v>274.03264991274472</v>
      </c>
      <c r="L2013">
        <v>4292.5117013071213</v>
      </c>
      <c r="M2013">
        <v>15.664234545313883</v>
      </c>
      <c r="N2013">
        <v>0.54853070937676918</v>
      </c>
      <c r="O2013">
        <v>0.50989431707863764</v>
      </c>
      <c r="P2013">
        <v>0.92956384822642013</v>
      </c>
      <c r="Q2013">
        <v>0.57999853080282604</v>
      </c>
      <c r="R2013">
        <v>0.64083824478938922</v>
      </c>
      <c r="S2013">
        <v>0.42000146919717402</v>
      </c>
      <c r="T2013">
        <v>0.35916175521061083</v>
      </c>
      <c r="U2013">
        <v>0.25160734862832773</v>
      </c>
      <c r="V2013">
        <v>0.18704567917603335</v>
      </c>
    </row>
    <row r="2014" spans="1:22" x14ac:dyDescent="0.25">
      <c r="A2014" t="str">
        <f t="shared" si="35"/>
        <v>RomániaKözigazgatás és védelem</v>
      </c>
      <c r="B2014" t="s">
        <v>103</v>
      </c>
      <c r="C2014">
        <v>51</v>
      </c>
      <c r="D2014" s="267" t="s">
        <v>201</v>
      </c>
      <c r="E2014" s="3" t="s">
        <v>135</v>
      </c>
      <c r="F2014" s="3" t="s">
        <v>135</v>
      </c>
      <c r="G2014" s="3" t="s">
        <v>136</v>
      </c>
      <c r="H2014">
        <v>2723.5145560952851</v>
      </c>
      <c r="I2014">
        <v>9414.8084749024129</v>
      </c>
      <c r="J2014">
        <v>3.4568599803631912</v>
      </c>
      <c r="K2014">
        <v>1766.2031689012786</v>
      </c>
      <c r="L2014">
        <v>7538.0366511051807</v>
      </c>
      <c r="M2014">
        <v>4.2679329217795763</v>
      </c>
      <c r="N2014">
        <v>0.64850146108030793</v>
      </c>
      <c r="O2014">
        <v>0.80065746118997017</v>
      </c>
      <c r="P2014">
        <v>1.2346270737095839</v>
      </c>
      <c r="Q2014">
        <v>6.4525058984623027E-3</v>
      </c>
      <c r="R2014">
        <v>1.1380471596940446E-2</v>
      </c>
      <c r="S2014">
        <v>0.99354749410153775</v>
      </c>
      <c r="T2014">
        <v>0.98861952840305944</v>
      </c>
      <c r="U2014">
        <v>0.99281563362186642</v>
      </c>
      <c r="V2014">
        <v>0.98808311727656972</v>
      </c>
    </row>
    <row r="2015" spans="1:22" x14ac:dyDescent="0.25">
      <c r="A2015" t="str">
        <f t="shared" si="35"/>
        <v>RomániaOktatás</v>
      </c>
      <c r="B2015" t="s">
        <v>103</v>
      </c>
      <c r="C2015">
        <v>52</v>
      </c>
      <c r="D2015" s="267" t="s">
        <v>144</v>
      </c>
      <c r="E2015" s="3" t="s">
        <v>135</v>
      </c>
      <c r="F2015" s="3" t="s">
        <v>135</v>
      </c>
      <c r="G2015" s="3" t="s">
        <v>136</v>
      </c>
      <c r="H2015">
        <v>1446.5438409176693</v>
      </c>
      <c r="I2015">
        <v>9568.5159127338884</v>
      </c>
      <c r="J2015">
        <v>6.6147431153304979</v>
      </c>
      <c r="K2015">
        <v>1026.3982143859137</v>
      </c>
      <c r="L2015">
        <v>7833.8935162273601</v>
      </c>
      <c r="M2015">
        <v>7.632411481653171</v>
      </c>
      <c r="N2015">
        <v>0.70955209607389391</v>
      </c>
      <c r="O2015">
        <v>0.81871562817823473</v>
      </c>
      <c r="P2015">
        <v>1.1538485090923787</v>
      </c>
      <c r="Q2015">
        <v>0.12016310951750044</v>
      </c>
      <c r="R2015">
        <v>0.23177235391932954</v>
      </c>
      <c r="S2015">
        <v>0.87983689048249947</v>
      </c>
      <c r="T2015">
        <v>0.7682276460806704</v>
      </c>
      <c r="U2015">
        <v>0.87723600795972922</v>
      </c>
      <c r="V2015">
        <v>0.765143124945037</v>
      </c>
    </row>
    <row r="2016" spans="1:22" x14ac:dyDescent="0.25">
      <c r="A2016" t="str">
        <f t="shared" si="35"/>
        <v>RomániaEgészségügy</v>
      </c>
      <c r="B2016" t="s">
        <v>103</v>
      </c>
      <c r="C2016">
        <v>53</v>
      </c>
      <c r="D2016" s="267" t="s">
        <v>191</v>
      </c>
      <c r="E2016" s="3" t="s">
        <v>135</v>
      </c>
      <c r="F2016" s="3" t="s">
        <v>135</v>
      </c>
      <c r="G2016" s="3" t="s">
        <v>136</v>
      </c>
      <c r="H2016">
        <v>1711.1555101666127</v>
      </c>
      <c r="I2016">
        <v>9150.9685998818986</v>
      </c>
      <c r="J2016">
        <v>5.3478298994524947</v>
      </c>
      <c r="K2016">
        <v>731.30829496829506</v>
      </c>
      <c r="L2016">
        <v>5169.9855467986545</v>
      </c>
      <c r="M2016">
        <v>7.069502127037671</v>
      </c>
      <c r="N2016">
        <v>0.42737687523040419</v>
      </c>
      <c r="O2016">
        <v>0.56496593670591089</v>
      </c>
      <c r="P2016">
        <v>1.3219384797114508</v>
      </c>
      <c r="Q2016">
        <v>3.9810089198837773E-2</v>
      </c>
      <c r="R2016">
        <v>8.974145162284318E-2</v>
      </c>
      <c r="S2016">
        <v>0.96018991080116223</v>
      </c>
      <c r="T2016">
        <v>0.9102585483771567</v>
      </c>
      <c r="U2016">
        <v>0.95317506654971307</v>
      </c>
      <c r="V2016">
        <v>0.90460678210137935</v>
      </c>
    </row>
    <row r="2017" spans="1:22" x14ac:dyDescent="0.25">
      <c r="A2017" t="str">
        <f t="shared" si="35"/>
        <v>RomániaEgyéb szolgáltatás</v>
      </c>
      <c r="B2017" t="s">
        <v>103</v>
      </c>
      <c r="C2017">
        <v>54</v>
      </c>
      <c r="D2017" s="267" t="s">
        <v>192</v>
      </c>
      <c r="E2017" s="3" t="s">
        <v>2289</v>
      </c>
      <c r="F2017" s="3" t="s">
        <v>2289</v>
      </c>
      <c r="G2017" s="3" t="s">
        <v>136</v>
      </c>
      <c r="H2017">
        <v>1907.4207298847671</v>
      </c>
      <c r="I2017">
        <v>8584.0979164095952</v>
      </c>
      <c r="J2017">
        <v>4.5003694161005505</v>
      </c>
      <c r="K2017">
        <v>1027.7841033477384</v>
      </c>
      <c r="L2017">
        <v>4983.0658977736557</v>
      </c>
      <c r="M2017">
        <v>4.8483586013274769</v>
      </c>
      <c r="N2017">
        <v>0.5388345042311824</v>
      </c>
      <c r="O2017">
        <v>0.58049965719145524</v>
      </c>
      <c r="P2017">
        <v>1.0773245822847246</v>
      </c>
      <c r="Q2017">
        <v>0.19252388760618891</v>
      </c>
      <c r="R2017">
        <v>0.26198197988842375</v>
      </c>
      <c r="S2017">
        <v>0.80747611239381112</v>
      </c>
      <c r="T2017">
        <v>0.73801802011157636</v>
      </c>
      <c r="U2017">
        <v>0.54354099873547768</v>
      </c>
      <c r="V2017">
        <v>0.46315571114631016</v>
      </c>
    </row>
    <row r="2018" spans="1:22" x14ac:dyDescent="0.25">
      <c r="A2018" t="str">
        <f t="shared" si="35"/>
        <v>RomániaHáztartási</v>
      </c>
      <c r="B2018" t="s">
        <v>103</v>
      </c>
      <c r="C2018">
        <v>55</v>
      </c>
      <c r="D2018" s="267" t="s">
        <v>193</v>
      </c>
      <c r="E2018" s="3" t="s">
        <v>1</v>
      </c>
      <c r="F2018" s="3" t="s">
        <v>1</v>
      </c>
      <c r="G2018" s="3" t="s">
        <v>136</v>
      </c>
      <c r="H2018">
        <v>2</v>
      </c>
      <c r="I2018">
        <v>2</v>
      </c>
      <c r="J2018">
        <v>1</v>
      </c>
      <c r="K2018">
        <v>1</v>
      </c>
      <c r="L2018">
        <v>1</v>
      </c>
      <c r="M2018">
        <v>1</v>
      </c>
      <c r="N2018">
        <v>0.5</v>
      </c>
      <c r="O2018">
        <v>0.5</v>
      </c>
      <c r="P2018">
        <v>1</v>
      </c>
      <c r="Q2018">
        <v>0.99301973717066883</v>
      </c>
      <c r="R2018">
        <v>0.98466427674519907</v>
      </c>
      <c r="S2018">
        <v>6.9802628293311559E-3</v>
      </c>
      <c r="T2018">
        <v>1.5335723254800754E-2</v>
      </c>
      <c r="U2018">
        <v>3.8154228118612021E-3</v>
      </c>
      <c r="V2018">
        <v>1.1234735115828372E-2</v>
      </c>
    </row>
    <row r="2019" spans="1:22" x14ac:dyDescent="0.25">
      <c r="A2019" t="str">
        <f t="shared" si="35"/>
        <v>RomániaTerületen kívüli</v>
      </c>
      <c r="B2019" t="s">
        <v>103</v>
      </c>
      <c r="C2019">
        <v>56</v>
      </c>
      <c r="D2019" s="267" t="s">
        <v>194</v>
      </c>
      <c r="E2019" s="3">
        <v>0</v>
      </c>
      <c r="F2019" s="3">
        <v>0</v>
      </c>
      <c r="G2019" s="3" t="s">
        <v>136</v>
      </c>
      <c r="H2019">
        <v>2</v>
      </c>
      <c r="I2019">
        <v>2</v>
      </c>
      <c r="J2019">
        <v>1</v>
      </c>
      <c r="K2019">
        <v>1</v>
      </c>
      <c r="L2019">
        <v>1</v>
      </c>
      <c r="M2019">
        <v>1</v>
      </c>
      <c r="N2019">
        <v>0.5</v>
      </c>
      <c r="O2019">
        <v>0.5</v>
      </c>
      <c r="P2019">
        <v>1</v>
      </c>
      <c r="Q2019">
        <v>1</v>
      </c>
      <c r="R2019">
        <v>1</v>
      </c>
      <c r="S2019">
        <v>0</v>
      </c>
      <c r="T2019">
        <v>0</v>
      </c>
      <c r="U2019">
        <v>0</v>
      </c>
      <c r="V2019">
        <v>0</v>
      </c>
    </row>
    <row r="2020" spans="1:22" x14ac:dyDescent="0.25">
      <c r="A2020" t="str">
        <f>CONCATENATE(B2020,D2020)</f>
        <v>OroszországNövényterm.</v>
      </c>
      <c r="B2020" t="s">
        <v>104</v>
      </c>
      <c r="C2020">
        <v>1</v>
      </c>
      <c r="D2020" s="267" t="s">
        <v>147</v>
      </c>
      <c r="E2020" s="3" t="s">
        <v>2289</v>
      </c>
      <c r="F2020" s="3" t="s">
        <v>2289</v>
      </c>
      <c r="G2020" s="3" t="s">
        <v>136</v>
      </c>
      <c r="H2020">
        <v>31032.154467958026</v>
      </c>
      <c r="I2020">
        <v>111861.49460661838</v>
      </c>
      <c r="J2020">
        <v>3.6046963713756957</v>
      </c>
      <c r="K2020">
        <v>16685.226693704946</v>
      </c>
      <c r="L2020">
        <v>50566.026012900802</v>
      </c>
      <c r="M2020">
        <v>3.0305866945145259</v>
      </c>
      <c r="N2020">
        <v>0.53767542021399539</v>
      </c>
      <c r="O2020">
        <v>0.45204139450063296</v>
      </c>
      <c r="P2020">
        <v>0.84073286132499792</v>
      </c>
      <c r="Q2020">
        <v>0.49585707549482277</v>
      </c>
      <c r="R2020">
        <v>0.41830411253301647</v>
      </c>
      <c r="S2020">
        <v>0.50414292450517717</v>
      </c>
      <c r="T2020">
        <v>0.58169588746698353</v>
      </c>
      <c r="U2020">
        <v>0.44449578154506125</v>
      </c>
      <c r="V2020">
        <v>0.51137435589137781</v>
      </c>
    </row>
    <row r="2021" spans="1:22" x14ac:dyDescent="0.25">
      <c r="A2021" t="str">
        <f t="shared" ref="A2021:A2075" si="36">CONCATENATE(B2021,D2021)</f>
        <v>OroszországErdőgazd.</v>
      </c>
      <c r="B2021" t="s">
        <v>104</v>
      </c>
      <c r="C2021">
        <v>2</v>
      </c>
      <c r="D2021" s="267" t="s">
        <v>148</v>
      </c>
      <c r="E2021" s="3" t="s">
        <v>1</v>
      </c>
      <c r="F2021" s="3" t="s">
        <v>2289</v>
      </c>
      <c r="G2021" s="3" t="s">
        <v>0</v>
      </c>
      <c r="H2021">
        <v>1</v>
      </c>
      <c r="I2021">
        <v>1</v>
      </c>
      <c r="J2021">
        <v>1</v>
      </c>
      <c r="K2021">
        <v>0.5</v>
      </c>
      <c r="L2021">
        <v>0.5</v>
      </c>
      <c r="M2021">
        <v>1</v>
      </c>
      <c r="N2021">
        <v>0.5</v>
      </c>
      <c r="O2021">
        <v>0.5</v>
      </c>
      <c r="P2021">
        <v>1</v>
      </c>
      <c r="Q2021">
        <v>0.91239976087368124</v>
      </c>
      <c r="R2021">
        <v>0.52944060777003421</v>
      </c>
      <c r="S2021">
        <v>8.7600239126318868E-2</v>
      </c>
      <c r="T2021">
        <v>0.47055939222996579</v>
      </c>
      <c r="U2021">
        <v>8.050400407395375E-2</v>
      </c>
      <c r="V2021">
        <v>0.46326833116665161</v>
      </c>
    </row>
    <row r="2022" spans="1:22" x14ac:dyDescent="0.25">
      <c r="A2022" t="str">
        <f t="shared" si="36"/>
        <v>OroszországHalászat</v>
      </c>
      <c r="B2022" t="s">
        <v>104</v>
      </c>
      <c r="C2022">
        <v>3</v>
      </c>
      <c r="D2022" s="267" t="s">
        <v>149</v>
      </c>
      <c r="E2022" s="3" t="s">
        <v>135</v>
      </c>
      <c r="F2022" s="3" t="s">
        <v>135</v>
      </c>
      <c r="G2022" s="3" t="s">
        <v>136</v>
      </c>
      <c r="H2022">
        <v>1</v>
      </c>
      <c r="I2022">
        <v>1</v>
      </c>
      <c r="J2022">
        <v>1</v>
      </c>
      <c r="K2022">
        <v>0.5</v>
      </c>
      <c r="L2022">
        <v>0.5</v>
      </c>
      <c r="M2022">
        <v>1</v>
      </c>
      <c r="N2022">
        <v>0.5</v>
      </c>
      <c r="O2022">
        <v>0.5</v>
      </c>
      <c r="P2022">
        <v>1</v>
      </c>
      <c r="Q2022">
        <v>0.15128687525071222</v>
      </c>
      <c r="R2022">
        <v>0.29211643571030138</v>
      </c>
      <c r="S2022">
        <v>0.84871312474928784</v>
      </c>
      <c r="T2022">
        <v>0.70788356428969856</v>
      </c>
      <c r="U2022">
        <v>0.8486837784276472</v>
      </c>
      <c r="V2022">
        <v>0.70308403614099357</v>
      </c>
    </row>
    <row r="2023" spans="1:22" x14ac:dyDescent="0.25">
      <c r="A2023" t="str">
        <f t="shared" si="36"/>
        <v>OroszországBányászat</v>
      </c>
      <c r="B2023" t="s">
        <v>104</v>
      </c>
      <c r="C2023">
        <v>4</v>
      </c>
      <c r="D2023" s="267" t="s">
        <v>150</v>
      </c>
      <c r="E2023" s="3" t="s">
        <v>2289</v>
      </c>
      <c r="F2023" s="3" t="s">
        <v>2289</v>
      </c>
      <c r="G2023" s="3" t="s">
        <v>136</v>
      </c>
      <c r="H2023">
        <v>32929.695323316104</v>
      </c>
      <c r="I2023">
        <v>260623.85411587052</v>
      </c>
      <c r="J2023">
        <v>7.9145540691150567</v>
      </c>
      <c r="K2023">
        <v>15780.16232339106</v>
      </c>
      <c r="L2023">
        <v>170602.24710253466</v>
      </c>
      <c r="M2023">
        <v>10.811184549708313</v>
      </c>
      <c r="N2023">
        <v>0.47920766252027253</v>
      </c>
      <c r="O2023">
        <v>0.65459183573690372</v>
      </c>
      <c r="P2023">
        <v>1.3659878314429326</v>
      </c>
      <c r="Q2023">
        <v>0.13583606969337672</v>
      </c>
      <c r="R2023">
        <v>0.28290825198384445</v>
      </c>
      <c r="S2023">
        <v>0.8641639303066232</v>
      </c>
      <c r="T2023">
        <v>0.71709174801615561</v>
      </c>
      <c r="U2023">
        <v>1.1162760797498073E-3</v>
      </c>
      <c r="V2023">
        <v>2.8659313617253749E-3</v>
      </c>
    </row>
    <row r="2024" spans="1:22" x14ac:dyDescent="0.25">
      <c r="A2024" t="str">
        <f t="shared" si="36"/>
        <v>OroszországÉlelmiszergy.</v>
      </c>
      <c r="B2024" t="s">
        <v>104</v>
      </c>
      <c r="C2024">
        <v>5</v>
      </c>
      <c r="D2024" s="267" t="s">
        <v>151</v>
      </c>
      <c r="E2024" s="3" t="s">
        <v>135</v>
      </c>
      <c r="F2024" s="3" t="s">
        <v>135</v>
      </c>
      <c r="G2024" s="3" t="s">
        <v>136</v>
      </c>
      <c r="H2024">
        <v>29389.905539487343</v>
      </c>
      <c r="I2024">
        <v>135442.65307812623</v>
      </c>
      <c r="J2024">
        <v>4.6084752772052902</v>
      </c>
      <c r="K2024">
        <v>8032.9836888212503</v>
      </c>
      <c r="L2024">
        <v>31479.989777948049</v>
      </c>
      <c r="M2024">
        <v>3.9188414912077807</v>
      </c>
      <c r="N2024">
        <v>0.27332458343659488</v>
      </c>
      <c r="O2024">
        <v>0.23242301492565798</v>
      </c>
      <c r="P2024">
        <v>0.85035532480588183</v>
      </c>
      <c r="Q2024">
        <v>0.29267114820743012</v>
      </c>
      <c r="R2024">
        <v>0.24122924732850176</v>
      </c>
      <c r="S2024">
        <v>0.70732885179256977</v>
      </c>
      <c r="T2024">
        <v>0.75877075267149829</v>
      </c>
      <c r="U2024">
        <v>0.68273964873681992</v>
      </c>
      <c r="V2024">
        <v>0.72842397183520047</v>
      </c>
    </row>
    <row r="2025" spans="1:22" x14ac:dyDescent="0.25">
      <c r="A2025" t="str">
        <f t="shared" si="36"/>
        <v>OroszországTextilgy.</v>
      </c>
      <c r="B2025" t="s">
        <v>104</v>
      </c>
      <c r="C2025">
        <v>6</v>
      </c>
      <c r="D2025" s="267" t="s">
        <v>152</v>
      </c>
      <c r="E2025" s="3" t="s">
        <v>135</v>
      </c>
      <c r="F2025" s="3" t="s">
        <v>135</v>
      </c>
      <c r="G2025" s="3" t="s">
        <v>136</v>
      </c>
      <c r="H2025">
        <v>4135.4782538060472</v>
      </c>
      <c r="I2025">
        <v>11982.861499963572</v>
      </c>
      <c r="J2025">
        <v>2.8975757492945977</v>
      </c>
      <c r="K2025">
        <v>1202.3719550866492</v>
      </c>
      <c r="L2025">
        <v>4254.5820142772473</v>
      </c>
      <c r="M2025">
        <v>3.5384907276639197</v>
      </c>
      <c r="N2025">
        <v>0.29074556346174907</v>
      </c>
      <c r="O2025">
        <v>0.35505559454978103</v>
      </c>
      <c r="P2025">
        <v>1.2211900684651125</v>
      </c>
      <c r="Q2025">
        <v>0.19792337231723353</v>
      </c>
      <c r="R2025">
        <v>0.12182689306349707</v>
      </c>
      <c r="S2025">
        <v>0.80207662768276644</v>
      </c>
      <c r="T2025">
        <v>0.87817310693650286</v>
      </c>
      <c r="U2025">
        <v>0.76584302949915017</v>
      </c>
      <c r="V2025">
        <v>0.86843821236026719</v>
      </c>
    </row>
    <row r="2026" spans="1:22" x14ac:dyDescent="0.25">
      <c r="A2026" t="str">
        <f t="shared" si="36"/>
        <v>OroszországFafeldolg.</v>
      </c>
      <c r="B2026" t="s">
        <v>104</v>
      </c>
      <c r="C2026">
        <v>7</v>
      </c>
      <c r="D2026" s="267" t="s">
        <v>153</v>
      </c>
      <c r="E2026" s="3" t="s">
        <v>1</v>
      </c>
      <c r="F2026" s="3" t="s">
        <v>1</v>
      </c>
      <c r="G2026" s="3" t="s">
        <v>136</v>
      </c>
      <c r="H2026">
        <v>3113.5270332148793</v>
      </c>
      <c r="I2026">
        <v>13134.205565029479</v>
      </c>
      <c r="J2026">
        <v>4.2184331226017093</v>
      </c>
      <c r="K2026">
        <v>1333.2493062131755</v>
      </c>
      <c r="L2026">
        <v>4921.2822560217155</v>
      </c>
      <c r="M2026">
        <v>3.6911943123372932</v>
      </c>
      <c r="N2026">
        <v>0.4282118934540054</v>
      </c>
      <c r="O2026">
        <v>0.37469203840732412</v>
      </c>
      <c r="P2026">
        <v>0.87501548680728114</v>
      </c>
      <c r="Q2026">
        <v>0.78444160082133485</v>
      </c>
      <c r="R2026">
        <v>0.70305760372123349</v>
      </c>
      <c r="S2026">
        <v>0.21555839917866512</v>
      </c>
      <c r="T2026">
        <v>0.29694239627876662</v>
      </c>
      <c r="U2026">
        <v>2.8004071164920548E-2</v>
      </c>
      <c r="V2026">
        <v>3.9305417159119997E-2</v>
      </c>
    </row>
    <row r="2027" spans="1:22" x14ac:dyDescent="0.25">
      <c r="A2027" t="str">
        <f t="shared" si="36"/>
        <v>OroszországPapírgy.</v>
      </c>
      <c r="B2027" t="s">
        <v>104</v>
      </c>
      <c r="C2027">
        <v>8</v>
      </c>
      <c r="D2027" s="267" t="s">
        <v>154</v>
      </c>
      <c r="E2027" s="3" t="s">
        <v>2289</v>
      </c>
      <c r="F2027" s="3" t="s">
        <v>2289</v>
      </c>
      <c r="G2027" s="3" t="s">
        <v>136</v>
      </c>
      <c r="H2027">
        <v>4606.9849731478707</v>
      </c>
      <c r="I2027">
        <v>27452.669573467945</v>
      </c>
      <c r="J2027">
        <v>5.9589231858748661</v>
      </c>
      <c r="K2027">
        <v>1972.765749627961</v>
      </c>
      <c r="L2027">
        <v>9522.0265711531029</v>
      </c>
      <c r="M2027">
        <v>4.826739602990795</v>
      </c>
      <c r="N2027">
        <v>0.42821189153564904</v>
      </c>
      <c r="O2027">
        <v>0.34685248171113425</v>
      </c>
      <c r="P2027">
        <v>0.81000198398800993</v>
      </c>
      <c r="Q2027">
        <v>0.52692738962946939</v>
      </c>
      <c r="R2027">
        <v>0.54314328176021942</v>
      </c>
      <c r="S2027">
        <v>0.47307261037053072</v>
      </c>
      <c r="T2027">
        <v>0.45685671823978052</v>
      </c>
      <c r="U2027">
        <v>0.10213559777018807</v>
      </c>
      <c r="V2027">
        <v>0.15780854285812079</v>
      </c>
    </row>
    <row r="2028" spans="1:22" x14ac:dyDescent="0.25">
      <c r="A2028" t="str">
        <f t="shared" si="36"/>
        <v>OroszországNyomdai tev.</v>
      </c>
      <c r="B2028" t="s">
        <v>104</v>
      </c>
      <c r="C2028">
        <v>9</v>
      </c>
      <c r="D2028" s="267" t="s">
        <v>155</v>
      </c>
      <c r="E2028" s="3" t="s">
        <v>1</v>
      </c>
      <c r="F2028" s="3" t="s">
        <v>1</v>
      </c>
      <c r="G2028" s="3" t="s">
        <v>136</v>
      </c>
      <c r="H2028">
        <v>1</v>
      </c>
      <c r="I2028">
        <v>1</v>
      </c>
      <c r="J2028">
        <v>1</v>
      </c>
      <c r="K2028">
        <v>0.5</v>
      </c>
      <c r="L2028">
        <v>0.5</v>
      </c>
      <c r="M2028">
        <v>1</v>
      </c>
      <c r="N2028">
        <v>0.5</v>
      </c>
      <c r="O2028">
        <v>0.5</v>
      </c>
      <c r="P2028">
        <v>1</v>
      </c>
      <c r="Q2028">
        <v>0.95365882412146374</v>
      </c>
      <c r="R2028">
        <v>0.96633789440849327</v>
      </c>
      <c r="S2028">
        <v>4.6341175878536249E-2</v>
      </c>
      <c r="T2028">
        <v>3.3662105591506793E-2</v>
      </c>
      <c r="U2028">
        <v>3.257928327449186E-2</v>
      </c>
      <c r="V2028">
        <v>2.9989230047454365E-2</v>
      </c>
    </row>
    <row r="2029" spans="1:22" x14ac:dyDescent="0.25">
      <c r="A2029" t="str">
        <f t="shared" si="36"/>
        <v>OroszországKokszgy.</v>
      </c>
      <c r="B2029" t="s">
        <v>104</v>
      </c>
      <c r="C2029">
        <v>10</v>
      </c>
      <c r="D2029" s="267" t="s">
        <v>156</v>
      </c>
      <c r="E2029" s="3" t="s">
        <v>1</v>
      </c>
      <c r="F2029" s="3" t="s">
        <v>1</v>
      </c>
      <c r="G2029" s="3" t="s">
        <v>136</v>
      </c>
      <c r="H2029">
        <v>12044.265671196916</v>
      </c>
      <c r="I2029">
        <v>195340.97936005951</v>
      </c>
      <c r="J2029">
        <v>16.218587724049037</v>
      </c>
      <c r="K2029">
        <v>5771.7044194100781</v>
      </c>
      <c r="L2029">
        <v>57412.777171912858</v>
      </c>
      <c r="M2029">
        <v>9.947282986085586</v>
      </c>
      <c r="N2029">
        <v>0.47920766420926242</v>
      </c>
      <c r="O2029">
        <v>0.29391056275031552</v>
      </c>
      <c r="P2029">
        <v>0.61332608950504897</v>
      </c>
      <c r="Q2029">
        <v>0.64388478734172316</v>
      </c>
      <c r="R2029">
        <v>0.71222152931477101</v>
      </c>
      <c r="S2029">
        <v>0.35611521265827678</v>
      </c>
      <c r="T2029">
        <v>0.28777847068522905</v>
      </c>
      <c r="U2029">
        <v>4.0237990751960967E-2</v>
      </c>
      <c r="V2029">
        <v>5.1653640182818948E-2</v>
      </c>
    </row>
    <row r="2030" spans="1:22" x14ac:dyDescent="0.25">
      <c r="A2030" t="str">
        <f t="shared" si="36"/>
        <v>OroszországVegyi a. gy.</v>
      </c>
      <c r="B2030" t="s">
        <v>104</v>
      </c>
      <c r="C2030">
        <v>11</v>
      </c>
      <c r="D2030" s="267" t="s">
        <v>157</v>
      </c>
      <c r="E2030" s="3" t="s">
        <v>2289</v>
      </c>
      <c r="F2030" s="3" t="s">
        <v>2289</v>
      </c>
      <c r="G2030" s="3" t="s">
        <v>136</v>
      </c>
      <c r="H2030">
        <v>10186.354587188505</v>
      </c>
      <c r="I2030">
        <v>62430.523195880582</v>
      </c>
      <c r="J2030">
        <v>6.1288386008474678</v>
      </c>
      <c r="K2030">
        <v>3630.7059542094139</v>
      </c>
      <c r="L2030">
        <v>18816.61303282798</v>
      </c>
      <c r="M2030">
        <v>5.1826320473604142</v>
      </c>
      <c r="N2030">
        <v>0.35642838889349032</v>
      </c>
      <c r="O2030">
        <v>0.30140085441522579</v>
      </c>
      <c r="P2030">
        <v>0.84561405265979495</v>
      </c>
      <c r="Q2030">
        <v>0.55515134555616408</v>
      </c>
      <c r="R2030">
        <v>0.57108735943088307</v>
      </c>
      <c r="S2030">
        <v>0.44484865444383598</v>
      </c>
      <c r="T2030">
        <v>0.42891264056911677</v>
      </c>
      <c r="U2030">
        <v>0.1391789023082966</v>
      </c>
      <c r="V2030">
        <v>0.20135077844657776</v>
      </c>
    </row>
    <row r="2031" spans="1:22" x14ac:dyDescent="0.25">
      <c r="A2031" t="str">
        <f t="shared" si="36"/>
        <v>OroszországGyógyszergy.</v>
      </c>
      <c r="B2031" t="s">
        <v>104</v>
      </c>
      <c r="C2031">
        <v>12</v>
      </c>
      <c r="D2031" s="267" t="s">
        <v>158</v>
      </c>
      <c r="E2031" s="3" t="s">
        <v>1</v>
      </c>
      <c r="F2031" s="3" t="s">
        <v>2289</v>
      </c>
      <c r="G2031" s="3" t="s">
        <v>0</v>
      </c>
      <c r="H2031">
        <v>1</v>
      </c>
      <c r="I2031">
        <v>1</v>
      </c>
      <c r="J2031">
        <v>1</v>
      </c>
      <c r="K2031">
        <v>0.5</v>
      </c>
      <c r="L2031">
        <v>0.5</v>
      </c>
      <c r="M2031">
        <v>1</v>
      </c>
      <c r="N2031">
        <v>0.5</v>
      </c>
      <c r="O2031">
        <v>0.5</v>
      </c>
      <c r="P2031">
        <v>1</v>
      </c>
      <c r="Q2031">
        <v>0.76831819923935962</v>
      </c>
      <c r="R2031">
        <v>0.5717859416108142</v>
      </c>
      <c r="S2031">
        <v>0.23168180076064035</v>
      </c>
      <c r="T2031">
        <v>0.4282140583891858</v>
      </c>
      <c r="U2031">
        <v>0.20173673697459713</v>
      </c>
      <c r="V2031">
        <v>0.35313713078700998</v>
      </c>
    </row>
    <row r="2032" spans="1:22" x14ac:dyDescent="0.25">
      <c r="A2032" t="str">
        <f t="shared" si="36"/>
        <v>OroszországGumigy.</v>
      </c>
      <c r="B2032" t="s">
        <v>104</v>
      </c>
      <c r="C2032">
        <v>13</v>
      </c>
      <c r="D2032" s="267" t="s">
        <v>159</v>
      </c>
      <c r="E2032" s="3" t="s">
        <v>1</v>
      </c>
      <c r="F2032" s="3" t="s">
        <v>1</v>
      </c>
      <c r="G2032" s="3" t="s">
        <v>136</v>
      </c>
      <c r="H2032">
        <v>2837.8616422365012</v>
      </c>
      <c r="I2032">
        <v>23788.220152671653</v>
      </c>
      <c r="J2032">
        <v>8.3824453590782895</v>
      </c>
      <c r="K2032">
        <v>1011.4944513813281</v>
      </c>
      <c r="L2032">
        <v>5081.9840618665712</v>
      </c>
      <c r="M2032">
        <v>5.0242332569659247</v>
      </c>
      <c r="N2032">
        <v>0.35642838830725221</v>
      </c>
      <c r="O2032">
        <v>0.2136344808165824</v>
      </c>
      <c r="P2032">
        <v>0.59937560481973429</v>
      </c>
      <c r="Q2032">
        <v>0.81041704435940887</v>
      </c>
      <c r="R2032">
        <v>0.79376606676515926</v>
      </c>
      <c r="S2032">
        <v>0.18958295564059108</v>
      </c>
      <c r="T2032">
        <v>0.2062339332348409</v>
      </c>
      <c r="U2032">
        <v>0.1367891604148011</v>
      </c>
      <c r="V2032">
        <v>0.16604256418506522</v>
      </c>
    </row>
    <row r="2033" spans="1:22" x14ac:dyDescent="0.25">
      <c r="A2033" t="str">
        <f t="shared" si="36"/>
        <v>OroszországNemfémgy.</v>
      </c>
      <c r="B2033" t="s">
        <v>104</v>
      </c>
      <c r="C2033">
        <v>14</v>
      </c>
      <c r="D2033" s="267" t="s">
        <v>160</v>
      </c>
      <c r="E2033" s="3" t="s">
        <v>1</v>
      </c>
      <c r="F2033" s="3" t="s">
        <v>1</v>
      </c>
      <c r="G2033" s="3" t="s">
        <v>136</v>
      </c>
      <c r="H2033">
        <v>5482.6226472266553</v>
      </c>
      <c r="I2033">
        <v>34244.838784269261</v>
      </c>
      <c r="J2033">
        <v>6.2460688958033179</v>
      </c>
      <c r="K2033">
        <v>2171.5167132758897</v>
      </c>
      <c r="L2033">
        <v>11890.293821461439</v>
      </c>
      <c r="M2033">
        <v>5.4755709448462282</v>
      </c>
      <c r="N2033">
        <v>0.39607261943776773</v>
      </c>
      <c r="O2033">
        <v>0.34721418594977804</v>
      </c>
      <c r="P2033">
        <v>0.87664273900744483</v>
      </c>
      <c r="Q2033">
        <v>0.89371992022473223</v>
      </c>
      <c r="R2033">
        <v>0.89822733508425923</v>
      </c>
      <c r="S2033">
        <v>0.10628007977526782</v>
      </c>
      <c r="T2033">
        <v>0.1017726649157409</v>
      </c>
      <c r="U2033">
        <v>6.8832644781351829E-2</v>
      </c>
      <c r="V2033">
        <v>7.4441316152616274E-2</v>
      </c>
    </row>
    <row r="2034" spans="1:22" x14ac:dyDescent="0.25">
      <c r="A2034" t="str">
        <f t="shared" si="36"/>
        <v>OroszországFémalapa. Gy.</v>
      </c>
      <c r="B2034" t="s">
        <v>104</v>
      </c>
      <c r="C2034">
        <v>15</v>
      </c>
      <c r="D2034" s="267" t="s">
        <v>161</v>
      </c>
      <c r="E2034" s="3" t="s">
        <v>2289</v>
      </c>
      <c r="F2034" s="3" t="s">
        <v>1</v>
      </c>
      <c r="G2034" s="3" t="s">
        <v>0</v>
      </c>
      <c r="H2034">
        <v>27291.674611268434</v>
      </c>
      <c r="I2034">
        <v>143681.9064143615</v>
      </c>
      <c r="J2034">
        <v>5.2646790078259542</v>
      </c>
      <c r="K2034">
        <v>10258.170957994445</v>
      </c>
      <c r="L2034">
        <v>40930.457594458894</v>
      </c>
      <c r="M2034">
        <v>3.9900346525772004</v>
      </c>
      <c r="N2034">
        <v>0.37587180354843303</v>
      </c>
      <c r="O2034">
        <v>0.28486855872040234</v>
      </c>
      <c r="P2034">
        <v>0.75788754578313444</v>
      </c>
      <c r="Q2034">
        <v>0.57302786163523434</v>
      </c>
      <c r="R2034">
        <v>0.70375904519097876</v>
      </c>
      <c r="S2034">
        <v>0.42697213836476572</v>
      </c>
      <c r="T2034">
        <v>0.29624095480902118</v>
      </c>
      <c r="U2034">
        <v>1.9973287779839949E-2</v>
      </c>
      <c r="V2034">
        <v>3.2317486633820468E-2</v>
      </c>
    </row>
    <row r="2035" spans="1:22" x14ac:dyDescent="0.25">
      <c r="A2035" t="str">
        <f t="shared" si="36"/>
        <v>OroszországFémfeldolg.</v>
      </c>
      <c r="B2035" t="s">
        <v>104</v>
      </c>
      <c r="C2035">
        <v>16</v>
      </c>
      <c r="D2035" s="267" t="s">
        <v>162</v>
      </c>
      <c r="E2035" s="3" t="s">
        <v>1</v>
      </c>
      <c r="F2035" s="3" t="s">
        <v>1</v>
      </c>
      <c r="G2035" s="3" t="s">
        <v>136</v>
      </c>
      <c r="H2035">
        <v>1</v>
      </c>
      <c r="I2035">
        <v>1</v>
      </c>
      <c r="J2035">
        <v>1</v>
      </c>
      <c r="K2035">
        <v>0.5</v>
      </c>
      <c r="L2035">
        <v>0.5</v>
      </c>
      <c r="M2035">
        <v>1</v>
      </c>
      <c r="N2035">
        <v>0.5</v>
      </c>
      <c r="O2035">
        <v>0.5</v>
      </c>
      <c r="P2035">
        <v>1</v>
      </c>
      <c r="Q2035">
        <v>0.65165440368885641</v>
      </c>
      <c r="R2035">
        <v>0.60949062488825012</v>
      </c>
      <c r="S2035">
        <v>0.34834559631114353</v>
      </c>
      <c r="T2035">
        <v>0.39050937511174988</v>
      </c>
      <c r="U2035">
        <v>0.20636216443918931</v>
      </c>
      <c r="V2035">
        <v>0.29677991639247348</v>
      </c>
    </row>
    <row r="2036" spans="1:22" x14ac:dyDescent="0.25">
      <c r="A2036" t="str">
        <f t="shared" si="36"/>
        <v>OroszországSzámítógép gy.</v>
      </c>
      <c r="B2036" t="s">
        <v>104</v>
      </c>
      <c r="C2036">
        <v>17</v>
      </c>
      <c r="D2036" s="267" t="s">
        <v>163</v>
      </c>
      <c r="E2036" s="3" t="s">
        <v>2289</v>
      </c>
      <c r="F2036" s="3" t="s">
        <v>2289</v>
      </c>
      <c r="G2036" s="3" t="s">
        <v>136</v>
      </c>
      <c r="H2036">
        <v>5885.3578672476833</v>
      </c>
      <c r="I2036">
        <v>39793.397560856814</v>
      </c>
      <c r="J2036">
        <v>6.761423597077945</v>
      </c>
      <c r="K2036">
        <v>2212.1400833528669</v>
      </c>
      <c r="L2036">
        <v>12724.579712928844</v>
      </c>
      <c r="M2036">
        <v>5.7521581968003686</v>
      </c>
      <c r="N2036">
        <v>0.37587180478243121</v>
      </c>
      <c r="O2036">
        <v>0.31976610425055807</v>
      </c>
      <c r="P2036">
        <v>0.85073181915214624</v>
      </c>
      <c r="Q2036">
        <v>0.52375808763251641</v>
      </c>
      <c r="R2036">
        <v>0.55013521908630059</v>
      </c>
      <c r="S2036">
        <v>0.47624191236748364</v>
      </c>
      <c r="T2036">
        <v>0.44986478091369936</v>
      </c>
      <c r="U2036">
        <v>6.2983793215514339E-2</v>
      </c>
      <c r="V2036">
        <v>9.7474496425968171E-2</v>
      </c>
    </row>
    <row r="2037" spans="1:22" x14ac:dyDescent="0.25">
      <c r="A2037" t="str">
        <f t="shared" si="36"/>
        <v>OroszországVillamos b. gy.</v>
      </c>
      <c r="B2037" t="s">
        <v>104</v>
      </c>
      <c r="C2037">
        <v>18</v>
      </c>
      <c r="D2037" s="267" t="s">
        <v>164</v>
      </c>
      <c r="E2037" s="3" t="s">
        <v>2289</v>
      </c>
      <c r="F2037" s="3" t="s">
        <v>1</v>
      </c>
      <c r="G2037" s="3" t="s">
        <v>0</v>
      </c>
      <c r="H2037">
        <v>1</v>
      </c>
      <c r="I2037">
        <v>1</v>
      </c>
      <c r="J2037">
        <v>1</v>
      </c>
      <c r="K2037">
        <v>0.5</v>
      </c>
      <c r="L2037">
        <v>0.5</v>
      </c>
      <c r="M2037">
        <v>1</v>
      </c>
      <c r="N2037">
        <v>0.5</v>
      </c>
      <c r="O2037">
        <v>0.5</v>
      </c>
      <c r="P2037">
        <v>1</v>
      </c>
      <c r="Q2037">
        <v>0.53061498236883164</v>
      </c>
      <c r="R2037">
        <v>0.71331833207736339</v>
      </c>
      <c r="S2037">
        <v>0.46938501763116836</v>
      </c>
      <c r="T2037">
        <v>0.28668166792263655</v>
      </c>
      <c r="U2037">
        <v>0.15109806638560164</v>
      </c>
      <c r="V2037">
        <v>7.6733451384946083E-2</v>
      </c>
    </row>
    <row r="2038" spans="1:22" x14ac:dyDescent="0.25">
      <c r="A2038" t="str">
        <f t="shared" si="36"/>
        <v>OroszországEgyéb gépgy.</v>
      </c>
      <c r="B2038" t="s">
        <v>104</v>
      </c>
      <c r="C2038">
        <v>19</v>
      </c>
      <c r="D2038" s="267" t="s">
        <v>165</v>
      </c>
      <c r="E2038" s="3" t="s">
        <v>2289</v>
      </c>
      <c r="F2038" s="3" t="s">
        <v>2289</v>
      </c>
      <c r="G2038" s="3" t="s">
        <v>136</v>
      </c>
      <c r="H2038">
        <v>7706.2498557212475</v>
      </c>
      <c r="I2038">
        <v>55497.440151810399</v>
      </c>
      <c r="J2038">
        <v>7.2016144286586012</v>
      </c>
      <c r="K2038">
        <v>2896.5620343776914</v>
      </c>
      <c r="L2038">
        <v>16947.065750482463</v>
      </c>
      <c r="M2038">
        <v>5.8507518738929534</v>
      </c>
      <c r="N2038">
        <v>0.37587180387451824</v>
      </c>
      <c r="O2038">
        <v>0.30536662058870884</v>
      </c>
      <c r="P2038">
        <v>0.81242226057119471</v>
      </c>
      <c r="Q2038">
        <v>0.34064909580780484</v>
      </c>
      <c r="R2038">
        <v>0.45019328135812026</v>
      </c>
      <c r="S2038">
        <v>0.65935090419219522</v>
      </c>
      <c r="T2038">
        <v>0.5498067186418798</v>
      </c>
      <c r="U2038">
        <v>8.5606903946265314E-2</v>
      </c>
      <c r="V2038">
        <v>0.15382851438695311</v>
      </c>
    </row>
    <row r="2039" spans="1:22" x14ac:dyDescent="0.25">
      <c r="A2039" t="str">
        <f t="shared" si="36"/>
        <v>OroszországKözúti jármű gy.</v>
      </c>
      <c r="B2039" t="s">
        <v>104</v>
      </c>
      <c r="C2039">
        <v>20</v>
      </c>
      <c r="D2039" s="267" t="s">
        <v>166</v>
      </c>
      <c r="E2039" s="3" t="s">
        <v>2289</v>
      </c>
      <c r="F2039" s="3" t="s">
        <v>2289</v>
      </c>
      <c r="G2039" s="3" t="s">
        <v>136</v>
      </c>
      <c r="H2039">
        <v>12125.563476653888</v>
      </c>
      <c r="I2039">
        <v>76314.184005411837</v>
      </c>
      <c r="J2039">
        <v>6.2936608391308448</v>
      </c>
      <c r="K2039">
        <v>4557.6573972886181</v>
      </c>
      <c r="L2039">
        <v>13577.469435127481</v>
      </c>
      <c r="M2039">
        <v>2.9790456481447709</v>
      </c>
      <c r="N2039">
        <v>0.37587180225180983</v>
      </c>
      <c r="O2039">
        <v>0.17791541129712704</v>
      </c>
      <c r="P2039">
        <v>0.47334067155677512</v>
      </c>
      <c r="Q2039">
        <v>0.48482972273645403</v>
      </c>
      <c r="R2039">
        <v>0.47296207926868711</v>
      </c>
      <c r="S2039">
        <v>0.51517027726354614</v>
      </c>
      <c r="T2039">
        <v>0.52703792073131284</v>
      </c>
      <c r="U2039">
        <v>0.28113121098337535</v>
      </c>
      <c r="V2039">
        <v>0.35492090332546145</v>
      </c>
    </row>
    <row r="2040" spans="1:22" x14ac:dyDescent="0.25">
      <c r="A2040" t="str">
        <f t="shared" si="36"/>
        <v>OroszországEgyéb jármű gy.</v>
      </c>
      <c r="B2040" t="s">
        <v>104</v>
      </c>
      <c r="C2040">
        <v>21</v>
      </c>
      <c r="D2040" s="267" t="s">
        <v>167</v>
      </c>
      <c r="E2040" s="3" t="s">
        <v>2289</v>
      </c>
      <c r="F2040" s="3" t="s">
        <v>2289</v>
      </c>
      <c r="G2040" s="3" t="s">
        <v>136</v>
      </c>
      <c r="H2040">
        <v>0.5</v>
      </c>
      <c r="I2040">
        <v>0.5</v>
      </c>
      <c r="J2040">
        <v>1</v>
      </c>
      <c r="K2040">
        <v>0</v>
      </c>
      <c r="L2040">
        <v>0</v>
      </c>
      <c r="M2040" t="e">
        <v>#DIV/0!</v>
      </c>
      <c r="N2040">
        <v>0</v>
      </c>
      <c r="O2040">
        <v>0</v>
      </c>
      <c r="P2040" t="e">
        <v>#DIV/0!</v>
      </c>
      <c r="Q2040">
        <v>0.15223213811135147</v>
      </c>
      <c r="R2040">
        <v>0.14897347762136023</v>
      </c>
      <c r="S2040">
        <v>0.8477678618886485</v>
      </c>
      <c r="T2040">
        <v>0.85102652237863985</v>
      </c>
      <c r="U2040">
        <v>2.6290668049432489E-2</v>
      </c>
      <c r="V2040">
        <v>7.3542224857674518E-2</v>
      </c>
    </row>
    <row r="2041" spans="1:22" x14ac:dyDescent="0.25">
      <c r="A2041" t="str">
        <f t="shared" si="36"/>
        <v>OroszországBútorgy.</v>
      </c>
      <c r="B2041" t="s">
        <v>104</v>
      </c>
      <c r="C2041">
        <v>22</v>
      </c>
      <c r="D2041" s="267" t="s">
        <v>168</v>
      </c>
      <c r="E2041" s="3" t="s">
        <v>2289</v>
      </c>
      <c r="F2041" s="3" t="s">
        <v>2289</v>
      </c>
      <c r="G2041" s="3" t="s">
        <v>136</v>
      </c>
      <c r="H2041">
        <v>7912.2876845946112</v>
      </c>
      <c r="I2041">
        <v>15761.343705977031</v>
      </c>
      <c r="J2041">
        <v>1.9920084221235657</v>
      </c>
      <c r="K2041">
        <v>3388.1356584983769</v>
      </c>
      <c r="L2041">
        <v>4177.0707490636796</v>
      </c>
      <c r="M2041">
        <v>1.2328522733694078</v>
      </c>
      <c r="N2041">
        <v>0.42821188934966908</v>
      </c>
      <c r="O2041">
        <v>0.26501996447673726</v>
      </c>
      <c r="P2041">
        <v>0.61889912697012339</v>
      </c>
      <c r="Q2041">
        <v>0.48547991443088012</v>
      </c>
      <c r="R2041">
        <v>0.39476000982327453</v>
      </c>
      <c r="S2041">
        <v>0.51452008556911966</v>
      </c>
      <c r="T2041">
        <v>0.60523999017672547</v>
      </c>
      <c r="U2041">
        <v>0.42911699128372249</v>
      </c>
      <c r="V2041">
        <v>0.45665255397878352</v>
      </c>
    </row>
    <row r="2042" spans="1:22" x14ac:dyDescent="0.25">
      <c r="A2042" t="str">
        <f t="shared" si="36"/>
        <v>OroszországGépjavítás</v>
      </c>
      <c r="B2042" t="s">
        <v>104</v>
      </c>
      <c r="C2042">
        <v>23</v>
      </c>
      <c r="D2042" s="267" t="s">
        <v>169</v>
      </c>
      <c r="E2042" s="3" t="s">
        <v>2289</v>
      </c>
      <c r="F2042" s="3" t="s">
        <v>2289</v>
      </c>
      <c r="G2042" s="3" t="s">
        <v>136</v>
      </c>
      <c r="H2042">
        <v>0.5</v>
      </c>
      <c r="I2042">
        <v>0.5</v>
      </c>
      <c r="J2042">
        <v>1</v>
      </c>
      <c r="K2042">
        <v>0</v>
      </c>
      <c r="L2042">
        <v>0</v>
      </c>
      <c r="M2042" t="e">
        <v>#DIV/0!</v>
      </c>
      <c r="N2042">
        <v>0</v>
      </c>
      <c r="O2042">
        <v>0</v>
      </c>
      <c r="P2042" t="e">
        <v>#DIV/0!</v>
      </c>
      <c r="Q2042">
        <v>0.42084519749753008</v>
      </c>
      <c r="R2042">
        <v>0.39094358892231845</v>
      </c>
      <c r="S2042">
        <v>0.57915480250246987</v>
      </c>
      <c r="T2042">
        <v>0.60905641107768149</v>
      </c>
      <c r="U2042">
        <v>9.3834544603121767E-2</v>
      </c>
      <c r="V2042">
        <v>0.14953144933626536</v>
      </c>
    </row>
    <row r="2043" spans="1:22" x14ac:dyDescent="0.25">
      <c r="A2043" t="str">
        <f t="shared" si="36"/>
        <v>OroszországVillamosene., gáz, gőzellátás</v>
      </c>
      <c r="B2043" t="s">
        <v>104</v>
      </c>
      <c r="C2043">
        <v>24</v>
      </c>
      <c r="D2043" s="267" t="s">
        <v>170</v>
      </c>
      <c r="E2043" s="3" t="s">
        <v>1</v>
      </c>
      <c r="F2043" s="3" t="s">
        <v>1</v>
      </c>
      <c r="G2043" s="3" t="s">
        <v>136</v>
      </c>
      <c r="H2043">
        <v>19305.185731902369</v>
      </c>
      <c r="I2043">
        <v>165266.08311702532</v>
      </c>
      <c r="J2043">
        <v>8.5607093043356954</v>
      </c>
      <c r="K2043">
        <v>8993.5744796214476</v>
      </c>
      <c r="L2043">
        <v>42930.489100624283</v>
      </c>
      <c r="M2043">
        <v>4.7734623422422908</v>
      </c>
      <c r="N2043">
        <v>0.46586314187898797</v>
      </c>
      <c r="O2043">
        <v>0.25976587749238966</v>
      </c>
      <c r="P2043">
        <v>0.55760126556624245</v>
      </c>
      <c r="Q2043">
        <v>0.88115290346795716</v>
      </c>
      <c r="R2043">
        <v>0.87854699369392864</v>
      </c>
      <c r="S2043">
        <v>0.11884709653204296</v>
      </c>
      <c r="T2043">
        <v>0.1214530063060713</v>
      </c>
      <c r="U2043">
        <v>0.10391795824734816</v>
      </c>
      <c r="V2043">
        <v>0.11235201297817912</v>
      </c>
    </row>
    <row r="2044" spans="1:22" x14ac:dyDescent="0.25">
      <c r="A2044" t="str">
        <f t="shared" si="36"/>
        <v>OroszországVízellátás</v>
      </c>
      <c r="B2044" t="s">
        <v>104</v>
      </c>
      <c r="C2044">
        <v>25</v>
      </c>
      <c r="D2044" s="267" t="s">
        <v>171</v>
      </c>
      <c r="E2044" s="3" t="s">
        <v>1</v>
      </c>
      <c r="F2044" s="3" t="s">
        <v>1</v>
      </c>
      <c r="G2044" s="3" t="s">
        <v>136</v>
      </c>
      <c r="H2044">
        <v>0.5</v>
      </c>
      <c r="I2044">
        <v>0.5</v>
      </c>
      <c r="J2044">
        <v>1</v>
      </c>
      <c r="K2044">
        <v>0</v>
      </c>
      <c r="L2044">
        <v>0</v>
      </c>
      <c r="M2044" t="e">
        <v>#DIV/0!</v>
      </c>
      <c r="N2044">
        <v>0</v>
      </c>
      <c r="O2044">
        <v>0</v>
      </c>
      <c r="P2044" t="e">
        <v>#DIV/0!</v>
      </c>
      <c r="Q2044">
        <v>0.91307774209724191</v>
      </c>
      <c r="R2044">
        <v>0.71690072175777553</v>
      </c>
      <c r="S2044">
        <v>8.6922257902758107E-2</v>
      </c>
      <c r="T2044">
        <v>0.28309927824222442</v>
      </c>
      <c r="U2044">
        <v>4.8402765416629377E-2</v>
      </c>
      <c r="V2044">
        <v>5.8640499656792223E-2</v>
      </c>
    </row>
    <row r="2045" spans="1:22" x14ac:dyDescent="0.25">
      <c r="A2045" t="str">
        <f t="shared" si="36"/>
        <v>OroszországSzennyvíz k.</v>
      </c>
      <c r="B2045" t="s">
        <v>104</v>
      </c>
      <c r="C2045">
        <v>26</v>
      </c>
      <c r="D2045" s="267" t="s">
        <v>172</v>
      </c>
      <c r="E2045" s="3" t="s">
        <v>1</v>
      </c>
      <c r="F2045" s="3" t="s">
        <v>1</v>
      </c>
      <c r="G2045" s="3" t="s">
        <v>136</v>
      </c>
      <c r="H2045">
        <v>0.5</v>
      </c>
      <c r="I2045">
        <v>0.5</v>
      </c>
      <c r="J2045">
        <v>1</v>
      </c>
      <c r="K2045">
        <v>0</v>
      </c>
      <c r="L2045">
        <v>0</v>
      </c>
      <c r="M2045" t="e">
        <v>#DIV/0!</v>
      </c>
      <c r="N2045">
        <v>0</v>
      </c>
      <c r="O2045">
        <v>0</v>
      </c>
      <c r="P2045" t="e">
        <v>#DIV/0!</v>
      </c>
      <c r="Q2045">
        <v>0.89913232227426432</v>
      </c>
      <c r="R2045">
        <v>0.70129200888134013</v>
      </c>
      <c r="S2045">
        <v>0.10086767772573565</v>
      </c>
      <c r="T2045">
        <v>0.29870799111865981</v>
      </c>
      <c r="U2045">
        <v>9.0706827202492873E-2</v>
      </c>
      <c r="V2045">
        <v>0.25078996480864019</v>
      </c>
    </row>
    <row r="2046" spans="1:22" x14ac:dyDescent="0.25">
      <c r="A2046" t="str">
        <f t="shared" si="36"/>
        <v>OroszországÉpítőipar</v>
      </c>
      <c r="B2046" t="s">
        <v>104</v>
      </c>
      <c r="C2046">
        <v>27</v>
      </c>
      <c r="D2046" s="267" t="s">
        <v>139</v>
      </c>
      <c r="E2046" s="3" t="s">
        <v>2289</v>
      </c>
      <c r="F2046" s="3" t="s">
        <v>2289</v>
      </c>
      <c r="G2046" s="3" t="s">
        <v>136</v>
      </c>
      <c r="H2046">
        <v>27382.984388386205</v>
      </c>
      <c r="I2046">
        <v>246229.36893633698</v>
      </c>
      <c r="J2046">
        <v>8.9920574559714126</v>
      </c>
      <c r="K2046">
        <v>13681.01452616612</v>
      </c>
      <c r="L2046">
        <v>107105.88629967812</v>
      </c>
      <c r="M2046">
        <v>7.8287970599569849</v>
      </c>
      <c r="N2046">
        <v>0.49961736573784754</v>
      </c>
      <c r="O2046">
        <v>0.43498420502133739</v>
      </c>
      <c r="P2046">
        <v>0.87063467935895644</v>
      </c>
      <c r="Q2046">
        <v>0.10198042147834051</v>
      </c>
      <c r="R2046">
        <v>0.12199865863822515</v>
      </c>
      <c r="S2046">
        <v>0.89801957852165948</v>
      </c>
      <c r="T2046">
        <v>0.87800134136177488</v>
      </c>
      <c r="U2046">
        <v>1.3502139190954063E-2</v>
      </c>
      <c r="V2046">
        <v>1.8608294193300096E-2</v>
      </c>
    </row>
    <row r="2047" spans="1:22" x14ac:dyDescent="0.25">
      <c r="A2047" t="str">
        <f t="shared" si="36"/>
        <v>OroszországGépj. Ker. jav.</v>
      </c>
      <c r="B2047" t="s">
        <v>104</v>
      </c>
      <c r="C2047">
        <v>28</v>
      </c>
      <c r="D2047" s="267" t="s">
        <v>173</v>
      </c>
      <c r="E2047" s="3" t="s">
        <v>2289</v>
      </c>
      <c r="F2047" s="3" t="s">
        <v>2289</v>
      </c>
      <c r="G2047" s="3" t="s">
        <v>136</v>
      </c>
      <c r="H2047">
        <v>3590.9864374783069</v>
      </c>
      <c r="I2047">
        <v>44654.104077522818</v>
      </c>
      <c r="J2047">
        <v>12.435052277412723</v>
      </c>
      <c r="K2047">
        <v>2642.3531719204302</v>
      </c>
      <c r="L2047">
        <v>29642.064206954801</v>
      </c>
      <c r="M2047">
        <v>11.218055376530652</v>
      </c>
      <c r="N2047">
        <v>0.73582933768359371</v>
      </c>
      <c r="O2047">
        <v>0.663815002435028</v>
      </c>
      <c r="P2047">
        <v>0.90213174229330351</v>
      </c>
      <c r="Q2047">
        <v>0.5168954241896222</v>
      </c>
      <c r="R2047">
        <v>0.51952316605787352</v>
      </c>
      <c r="S2047">
        <v>0.48310457581037797</v>
      </c>
      <c r="T2047">
        <v>0.48047683394212654</v>
      </c>
      <c r="U2047">
        <v>0.31081954657538818</v>
      </c>
      <c r="V2047">
        <v>0.40914005362999439</v>
      </c>
    </row>
    <row r="2048" spans="1:22" x14ac:dyDescent="0.25">
      <c r="A2048" t="str">
        <f t="shared" si="36"/>
        <v>OroszországNagyker.</v>
      </c>
      <c r="B2048" t="s">
        <v>104</v>
      </c>
      <c r="C2048">
        <v>29</v>
      </c>
      <c r="D2048" s="267" t="s">
        <v>174</v>
      </c>
      <c r="E2048" s="3" t="s">
        <v>2289</v>
      </c>
      <c r="F2048" s="3" t="s">
        <v>2289</v>
      </c>
      <c r="G2048" s="3" t="s">
        <v>136</v>
      </c>
      <c r="H2048">
        <v>52057.616087897535</v>
      </c>
      <c r="I2048">
        <v>328855.01394473127</v>
      </c>
      <c r="J2048">
        <v>6.3171354867551104</v>
      </c>
      <c r="K2048">
        <v>38305.521161928271</v>
      </c>
      <c r="L2048">
        <v>188689.47010566929</v>
      </c>
      <c r="M2048">
        <v>4.9259079208980223</v>
      </c>
      <c r="N2048">
        <v>0.73582933757955193</v>
      </c>
      <c r="O2048">
        <v>0.57377708140214401</v>
      </c>
      <c r="P2048">
        <v>0.77976923737443649</v>
      </c>
      <c r="Q2048">
        <v>0.38184344746714793</v>
      </c>
      <c r="R2048">
        <v>0.45423188152316457</v>
      </c>
      <c r="S2048">
        <v>0.61815655253285218</v>
      </c>
      <c r="T2048">
        <v>0.54576811847683537</v>
      </c>
      <c r="U2048">
        <v>0.21491940106081081</v>
      </c>
      <c r="V2048">
        <v>0.3152161240600459</v>
      </c>
    </row>
    <row r="2049" spans="1:22" x14ac:dyDescent="0.25">
      <c r="A2049" t="str">
        <f t="shared" si="36"/>
        <v>OroszországKisker.</v>
      </c>
      <c r="B2049" t="s">
        <v>104</v>
      </c>
      <c r="C2049">
        <v>30</v>
      </c>
      <c r="D2049" s="267" t="s">
        <v>175</v>
      </c>
      <c r="E2049" s="3" t="s">
        <v>2289</v>
      </c>
      <c r="F2049" s="3" t="s">
        <v>2289</v>
      </c>
      <c r="G2049" s="3" t="s">
        <v>136</v>
      </c>
      <c r="H2049">
        <v>23398.98940765515</v>
      </c>
      <c r="I2049">
        <v>160416.37608213708</v>
      </c>
      <c r="J2049">
        <v>6.8556967690944672</v>
      </c>
      <c r="K2049">
        <v>17217.662872594166</v>
      </c>
      <c r="L2049">
        <v>106238.24575907117</v>
      </c>
      <c r="M2049">
        <v>6.170305839137642</v>
      </c>
      <c r="N2049">
        <v>0.73582933743973078</v>
      </c>
      <c r="O2049">
        <v>0.66226558879920472</v>
      </c>
      <c r="P2049">
        <v>0.90002607276235247</v>
      </c>
      <c r="Q2049">
        <v>0.55888188271504957</v>
      </c>
      <c r="R2049">
        <v>0.52251735125432031</v>
      </c>
      <c r="S2049">
        <v>0.44111811728495043</v>
      </c>
      <c r="T2049">
        <v>0.47748264874567958</v>
      </c>
      <c r="U2049">
        <v>0.33600394045977189</v>
      </c>
      <c r="V2049">
        <v>0.4101911575056913</v>
      </c>
    </row>
    <row r="2050" spans="1:22" x14ac:dyDescent="0.25">
      <c r="A2050" t="str">
        <f t="shared" si="36"/>
        <v>OroszországSzf. Szállítás</v>
      </c>
      <c r="B2050" t="s">
        <v>104</v>
      </c>
      <c r="C2050">
        <v>31</v>
      </c>
      <c r="D2050" s="267" t="s">
        <v>176</v>
      </c>
      <c r="E2050" s="3" t="s">
        <v>2289</v>
      </c>
      <c r="F2050" s="3" t="s">
        <v>2289</v>
      </c>
      <c r="G2050" s="3" t="s">
        <v>136</v>
      </c>
      <c r="H2050">
        <v>19597.79309591731</v>
      </c>
      <c r="I2050">
        <v>141792.70753098052</v>
      </c>
      <c r="J2050">
        <v>7.2351364685301904</v>
      </c>
      <c r="K2050">
        <v>11602.852217360658</v>
      </c>
      <c r="L2050">
        <v>70424.093075922341</v>
      </c>
      <c r="M2050">
        <v>6.069550120663517</v>
      </c>
      <c r="N2050">
        <v>0.5920489190069983</v>
      </c>
      <c r="O2050">
        <v>0.49666935840501714</v>
      </c>
      <c r="P2050">
        <v>0.83889918967852428</v>
      </c>
      <c r="Q2050">
        <v>0.27614584517018781</v>
      </c>
      <c r="R2050">
        <v>0.40379703662969479</v>
      </c>
      <c r="S2050">
        <v>0.72385415482981208</v>
      </c>
      <c r="T2050">
        <v>0.59620296337030521</v>
      </c>
      <c r="U2050">
        <v>0.10212538539415988</v>
      </c>
      <c r="V2050">
        <v>0.15861400667812611</v>
      </c>
    </row>
    <row r="2051" spans="1:22" x14ac:dyDescent="0.25">
      <c r="A2051" t="str">
        <f t="shared" si="36"/>
        <v>OroszországVízi szállítás</v>
      </c>
      <c r="B2051" t="s">
        <v>104</v>
      </c>
      <c r="C2051">
        <v>32</v>
      </c>
      <c r="D2051" s="267" t="s">
        <v>140</v>
      </c>
      <c r="E2051" s="3" t="s">
        <v>2289</v>
      </c>
      <c r="F2051" s="3" t="s">
        <v>2289</v>
      </c>
      <c r="G2051" s="3" t="s">
        <v>136</v>
      </c>
      <c r="H2051">
        <v>1204.7515304574292</v>
      </c>
      <c r="I2051">
        <v>3453.6936450768167</v>
      </c>
      <c r="J2051">
        <v>2.86672692066678</v>
      </c>
      <c r="K2051">
        <v>713.27184132259288</v>
      </c>
      <c r="L2051">
        <v>1409.1237325483735</v>
      </c>
      <c r="M2051">
        <v>1.9755774038906244</v>
      </c>
      <c r="N2051">
        <v>0.59204891904289381</v>
      </c>
      <c r="O2051">
        <v>0.40800484274482657</v>
      </c>
      <c r="P2051">
        <v>0.68914042340353754</v>
      </c>
      <c r="Q2051">
        <v>0.55062734040593608</v>
      </c>
      <c r="R2051">
        <v>0.43895176014562282</v>
      </c>
      <c r="S2051">
        <v>0.44937265959406381</v>
      </c>
      <c r="T2051">
        <v>0.56104823985437713</v>
      </c>
      <c r="U2051">
        <v>0.28782521635975428</v>
      </c>
      <c r="V2051">
        <v>0.30361253562662738</v>
      </c>
    </row>
    <row r="2052" spans="1:22" x14ac:dyDescent="0.25">
      <c r="A2052" t="str">
        <f t="shared" si="36"/>
        <v>OroszországLégi szállítás</v>
      </c>
      <c r="B2052" t="s">
        <v>104</v>
      </c>
      <c r="C2052">
        <v>33</v>
      </c>
      <c r="D2052" s="267" t="s">
        <v>141</v>
      </c>
      <c r="E2052" s="3" t="s">
        <v>2289</v>
      </c>
      <c r="F2052" s="3" t="s">
        <v>2289</v>
      </c>
      <c r="G2052" s="3" t="s">
        <v>136</v>
      </c>
      <c r="H2052">
        <v>2827.011771076579</v>
      </c>
      <c r="I2052">
        <v>20177.18178340689</v>
      </c>
      <c r="J2052">
        <v>7.137282550374044</v>
      </c>
      <c r="K2052">
        <v>1673.729262011911</v>
      </c>
      <c r="L2052">
        <v>4381.3267303141156</v>
      </c>
      <c r="M2052">
        <v>2.6177033704050374</v>
      </c>
      <c r="N2052">
        <v>0.59204891862707865</v>
      </c>
      <c r="O2052">
        <v>0.21714265041301198</v>
      </c>
      <c r="P2052">
        <v>0.36676471078868123</v>
      </c>
      <c r="Q2052">
        <v>0.57644309614685318</v>
      </c>
      <c r="R2052">
        <v>0.54312879182096241</v>
      </c>
      <c r="S2052">
        <v>0.42355690385314687</v>
      </c>
      <c r="T2052">
        <v>0.4568712081790377</v>
      </c>
      <c r="U2052">
        <v>0.28905866810116115</v>
      </c>
      <c r="V2052">
        <v>0.36019592259576616</v>
      </c>
    </row>
    <row r="2053" spans="1:22" x14ac:dyDescent="0.25">
      <c r="A2053" t="str">
        <f t="shared" si="36"/>
        <v>OroszországRaktározás</v>
      </c>
      <c r="B2053" t="s">
        <v>104</v>
      </c>
      <c r="C2053">
        <v>34</v>
      </c>
      <c r="D2053" s="267" t="s">
        <v>177</v>
      </c>
      <c r="E2053" s="3" t="s">
        <v>2289</v>
      </c>
      <c r="F2053" s="3" t="s">
        <v>2289</v>
      </c>
      <c r="G2053" s="3" t="s">
        <v>136</v>
      </c>
      <c r="H2053">
        <v>7109.9988851629278</v>
      </c>
      <c r="I2053">
        <v>59310.531627736309</v>
      </c>
      <c r="J2053">
        <v>8.341848231721233</v>
      </c>
      <c r="K2053">
        <v>4209.4671523542111</v>
      </c>
      <c r="L2053">
        <v>29218.81261654331</v>
      </c>
      <c r="M2053">
        <v>6.9412140679616012</v>
      </c>
      <c r="N2053">
        <v>0.59204891876122279</v>
      </c>
      <c r="O2053">
        <v>0.49264121926837123</v>
      </c>
      <c r="P2053">
        <v>0.83209546315725413</v>
      </c>
      <c r="Q2053">
        <v>0.56826641212672713</v>
      </c>
      <c r="R2053">
        <v>0.54469516037725318</v>
      </c>
      <c r="S2053">
        <v>0.43173358787327287</v>
      </c>
      <c r="T2053">
        <v>0.45530483962274665</v>
      </c>
      <c r="U2053">
        <v>0.2859888292349807</v>
      </c>
      <c r="V2053">
        <v>0.36245607580282185</v>
      </c>
    </row>
    <row r="2054" spans="1:22" x14ac:dyDescent="0.25">
      <c r="A2054" t="str">
        <f t="shared" si="36"/>
        <v>OroszországPostai tev.</v>
      </c>
      <c r="B2054" t="s">
        <v>104</v>
      </c>
      <c r="C2054">
        <v>35</v>
      </c>
      <c r="D2054" s="267" t="s">
        <v>178</v>
      </c>
      <c r="E2054" s="3" t="s">
        <v>1</v>
      </c>
      <c r="F2054" s="3" t="s">
        <v>2289</v>
      </c>
      <c r="G2054" s="3" t="s">
        <v>0</v>
      </c>
      <c r="H2054">
        <v>0.5</v>
      </c>
      <c r="I2054">
        <v>0.5</v>
      </c>
      <c r="J2054">
        <v>1</v>
      </c>
      <c r="K2054">
        <v>0</v>
      </c>
      <c r="L2054">
        <v>0</v>
      </c>
      <c r="M2054" t="e">
        <v>#DIV/0!</v>
      </c>
      <c r="N2054">
        <v>0</v>
      </c>
      <c r="O2054">
        <v>0</v>
      </c>
      <c r="P2054" t="e">
        <v>#DIV/0!</v>
      </c>
      <c r="Q2054">
        <v>0.60670856643873783</v>
      </c>
      <c r="R2054">
        <v>0.57941419390715232</v>
      </c>
      <c r="S2054">
        <v>0.39329143356126212</v>
      </c>
      <c r="T2054">
        <v>0.42058580609284762</v>
      </c>
      <c r="U2054">
        <v>0.34715141623431212</v>
      </c>
      <c r="V2054">
        <v>0.39818511692943787</v>
      </c>
    </row>
    <row r="2055" spans="1:22" x14ac:dyDescent="0.25">
      <c r="A2055" t="str">
        <f t="shared" si="36"/>
        <v>OroszországVendéglátás</v>
      </c>
      <c r="B2055" t="s">
        <v>104</v>
      </c>
      <c r="C2055">
        <v>36</v>
      </c>
      <c r="D2055" s="267" t="s">
        <v>179</v>
      </c>
      <c r="E2055" s="3" t="s">
        <v>135</v>
      </c>
      <c r="F2055" s="3" t="s">
        <v>135</v>
      </c>
      <c r="G2055" s="3" t="s">
        <v>136</v>
      </c>
      <c r="H2055">
        <v>3514.5738505778418</v>
      </c>
      <c r="I2055">
        <v>29395.038394996889</v>
      </c>
      <c r="J2055">
        <v>8.3637560753386815</v>
      </c>
      <c r="K2055">
        <v>2080.7996428976189</v>
      </c>
      <c r="L2055">
        <v>14397.399117823446</v>
      </c>
      <c r="M2055">
        <v>6.9191664689899399</v>
      </c>
      <c r="N2055">
        <v>0.59204891726930375</v>
      </c>
      <c r="O2055">
        <v>0.4897901109826045</v>
      </c>
      <c r="P2055">
        <v>0.82727980188132821</v>
      </c>
      <c r="Q2055">
        <v>0.33474281294522418</v>
      </c>
      <c r="R2055">
        <v>0.30925009894463451</v>
      </c>
      <c r="S2055">
        <v>0.66525718705477577</v>
      </c>
      <c r="T2055">
        <v>0.69074990105536549</v>
      </c>
      <c r="U2055">
        <v>0.65082893967932065</v>
      </c>
      <c r="V2055">
        <v>0.6856394984690305</v>
      </c>
    </row>
    <row r="2056" spans="1:22" x14ac:dyDescent="0.25">
      <c r="A2056" t="str">
        <f t="shared" si="36"/>
        <v>OroszországKiadói tev.</v>
      </c>
      <c r="B2056" t="s">
        <v>104</v>
      </c>
      <c r="C2056">
        <v>37</v>
      </c>
      <c r="D2056" s="267" t="s">
        <v>180</v>
      </c>
      <c r="E2056" s="3" t="s">
        <v>1</v>
      </c>
      <c r="F2056" s="3" t="s">
        <v>2289</v>
      </c>
      <c r="G2056" s="3" t="s">
        <v>0</v>
      </c>
      <c r="H2056">
        <v>0.5</v>
      </c>
      <c r="I2056">
        <v>0.5</v>
      </c>
      <c r="J2056">
        <v>1</v>
      </c>
      <c r="K2056">
        <v>0</v>
      </c>
      <c r="L2056">
        <v>0</v>
      </c>
      <c r="M2056" t="e">
        <v>#DIV/0!</v>
      </c>
      <c r="N2056">
        <v>0</v>
      </c>
      <c r="O2056">
        <v>0</v>
      </c>
      <c r="P2056" t="e">
        <v>#DIV/0!</v>
      </c>
      <c r="Q2056">
        <v>0.61941588722760665</v>
      </c>
      <c r="R2056">
        <v>0.56252874585293888</v>
      </c>
      <c r="S2056">
        <v>0.38058411277239335</v>
      </c>
      <c r="T2056">
        <v>0.43747125414706106</v>
      </c>
      <c r="U2056">
        <v>0.29953226555948537</v>
      </c>
      <c r="V2056">
        <v>0.16817430693078259</v>
      </c>
    </row>
    <row r="2057" spans="1:22" x14ac:dyDescent="0.25">
      <c r="A2057" t="str">
        <f t="shared" si="36"/>
        <v>OroszországMűsorszolgáltatás</v>
      </c>
      <c r="B2057" t="s">
        <v>104</v>
      </c>
      <c r="C2057">
        <v>38</v>
      </c>
      <c r="D2057" s="267" t="s">
        <v>181</v>
      </c>
      <c r="E2057" s="3" t="s">
        <v>2289</v>
      </c>
      <c r="F2057" s="3" t="s">
        <v>2289</v>
      </c>
      <c r="G2057" s="3" t="s">
        <v>136</v>
      </c>
      <c r="H2057">
        <v>0.5</v>
      </c>
      <c r="I2057">
        <v>0.5</v>
      </c>
      <c r="J2057">
        <v>1</v>
      </c>
      <c r="K2057">
        <v>0</v>
      </c>
      <c r="L2057">
        <v>0</v>
      </c>
      <c r="M2057" t="e">
        <v>#DIV/0!</v>
      </c>
      <c r="N2057">
        <v>0</v>
      </c>
      <c r="O2057">
        <v>0</v>
      </c>
      <c r="P2057" t="e">
        <v>#DIV/0!</v>
      </c>
      <c r="Q2057">
        <v>0.56655979087196873</v>
      </c>
      <c r="R2057">
        <v>0.53317809338911304</v>
      </c>
      <c r="S2057">
        <v>0.43344020912803138</v>
      </c>
      <c r="T2057">
        <v>0.46682190661088702</v>
      </c>
      <c r="U2057">
        <v>0.2894864681018241</v>
      </c>
      <c r="V2057">
        <v>0.18579395655886197</v>
      </c>
    </row>
    <row r="2058" spans="1:22" x14ac:dyDescent="0.25">
      <c r="A2058" t="str">
        <f t="shared" si="36"/>
        <v>OroszországTávközlés</v>
      </c>
      <c r="B2058" t="s">
        <v>104</v>
      </c>
      <c r="C2058">
        <v>39</v>
      </c>
      <c r="D2058" s="267" t="s">
        <v>142</v>
      </c>
      <c r="E2058" s="3" t="s">
        <v>1</v>
      </c>
      <c r="F2058" s="3" t="s">
        <v>1</v>
      </c>
      <c r="G2058" s="3" t="s">
        <v>136</v>
      </c>
      <c r="H2058">
        <v>7474.1466765671621</v>
      </c>
      <c r="I2058">
        <v>54579.208772152459</v>
      </c>
      <c r="J2058">
        <v>7.3024000108625664</v>
      </c>
      <c r="K2058">
        <v>4425.0604459260458</v>
      </c>
      <c r="L2058">
        <v>30546.513924304272</v>
      </c>
      <c r="M2058">
        <v>6.9030726919057281</v>
      </c>
      <c r="N2058">
        <v>0.59204891707563512</v>
      </c>
      <c r="O2058">
        <v>0.55967308085803158</v>
      </c>
      <c r="P2058">
        <v>0.94531560605241771</v>
      </c>
      <c r="Q2058">
        <v>0.73994311262341794</v>
      </c>
      <c r="R2058">
        <v>0.71181806967433237</v>
      </c>
      <c r="S2058">
        <v>0.260056887376582</v>
      </c>
      <c r="T2058">
        <v>0.28818193032566763</v>
      </c>
      <c r="U2058">
        <v>0.22099519941468704</v>
      </c>
      <c r="V2058">
        <v>0.27169459424152376</v>
      </c>
    </row>
    <row r="2059" spans="1:22" x14ac:dyDescent="0.25">
      <c r="A2059" t="str">
        <f t="shared" si="36"/>
        <v>OroszországInfotech.</v>
      </c>
      <c r="B2059" t="s">
        <v>104</v>
      </c>
      <c r="C2059">
        <v>40</v>
      </c>
      <c r="D2059" s="267" t="s">
        <v>182</v>
      </c>
      <c r="E2059" s="3" t="s">
        <v>2289</v>
      </c>
      <c r="F2059" s="3" t="s">
        <v>2289</v>
      </c>
      <c r="G2059" s="3" t="s">
        <v>136</v>
      </c>
      <c r="H2059">
        <v>0.5</v>
      </c>
      <c r="I2059">
        <v>0.5</v>
      </c>
      <c r="J2059">
        <v>1</v>
      </c>
      <c r="K2059">
        <v>0</v>
      </c>
      <c r="L2059">
        <v>0</v>
      </c>
      <c r="M2059" t="e">
        <v>#DIV/0!</v>
      </c>
      <c r="N2059">
        <v>0</v>
      </c>
      <c r="O2059">
        <v>0</v>
      </c>
      <c r="P2059" t="e">
        <v>#DIV/0!</v>
      </c>
      <c r="Q2059">
        <v>0.54695057704695549</v>
      </c>
      <c r="R2059">
        <v>0.42809329699501669</v>
      </c>
      <c r="S2059">
        <v>0.45304942295304451</v>
      </c>
      <c r="T2059">
        <v>0.57190670300498336</v>
      </c>
      <c r="U2059">
        <v>0.26126428772403931</v>
      </c>
      <c r="V2059">
        <v>0.3726766517868797</v>
      </c>
    </row>
    <row r="2060" spans="1:22" x14ac:dyDescent="0.25">
      <c r="A2060" t="str">
        <f t="shared" si="36"/>
        <v>OroszországPénzügyi tev.</v>
      </c>
      <c r="B2060" t="s">
        <v>104</v>
      </c>
      <c r="C2060">
        <v>41</v>
      </c>
      <c r="D2060" s="267" t="s">
        <v>183</v>
      </c>
      <c r="E2060" s="3" t="s">
        <v>135</v>
      </c>
      <c r="F2060" s="3" t="s">
        <v>135</v>
      </c>
      <c r="G2060" s="3" t="s">
        <v>136</v>
      </c>
      <c r="H2060">
        <v>7062.0387201282147</v>
      </c>
      <c r="I2060">
        <v>113906.35554081523</v>
      </c>
      <c r="J2060">
        <v>16.129387002107404</v>
      </c>
      <c r="K2060">
        <v>4181.0723847230611</v>
      </c>
      <c r="L2060">
        <v>77547.730625146331</v>
      </c>
      <c r="M2060">
        <v>18.547330323314362</v>
      </c>
      <c r="N2060">
        <v>0.59204891822614525</v>
      </c>
      <c r="O2060">
        <v>0.68080249128293124</v>
      </c>
      <c r="P2060">
        <v>1.1499091887925463</v>
      </c>
      <c r="Q2060">
        <v>0.25986582931297941</v>
      </c>
      <c r="R2060">
        <v>0.31965576715327021</v>
      </c>
      <c r="S2060">
        <v>0.74013417068702059</v>
      </c>
      <c r="T2060">
        <v>0.68034423284672974</v>
      </c>
      <c r="U2060">
        <v>0.73762244282961142</v>
      </c>
      <c r="V2060">
        <v>0.67960218426404351</v>
      </c>
    </row>
    <row r="2061" spans="1:22" x14ac:dyDescent="0.25">
      <c r="A2061" t="str">
        <f t="shared" si="36"/>
        <v>OroszországBiztosítás</v>
      </c>
      <c r="B2061" t="s">
        <v>104</v>
      </c>
      <c r="C2061">
        <v>42</v>
      </c>
      <c r="D2061" s="267" t="s">
        <v>184</v>
      </c>
      <c r="E2061" s="3" t="s">
        <v>1</v>
      </c>
      <c r="F2061" s="3" t="s">
        <v>135</v>
      </c>
      <c r="G2061" s="3" t="s">
        <v>0</v>
      </c>
      <c r="H2061">
        <v>0.5</v>
      </c>
      <c r="I2061">
        <v>0.5</v>
      </c>
      <c r="J2061">
        <v>1</v>
      </c>
      <c r="K2061">
        <v>0</v>
      </c>
      <c r="L2061">
        <v>0</v>
      </c>
      <c r="M2061" t="e">
        <v>#DIV/0!</v>
      </c>
      <c r="N2061">
        <v>0</v>
      </c>
      <c r="O2061">
        <v>0</v>
      </c>
      <c r="P2061" t="e">
        <v>#DIV/0!</v>
      </c>
      <c r="Q2061">
        <v>0.60816108153058057</v>
      </c>
      <c r="R2061">
        <v>0.31939475289502428</v>
      </c>
      <c r="S2061">
        <v>0.39183891846941943</v>
      </c>
      <c r="T2061">
        <v>0.68060524710497572</v>
      </c>
      <c r="U2061">
        <v>0.36578580658360138</v>
      </c>
      <c r="V2061">
        <v>0.61427797892753444</v>
      </c>
    </row>
    <row r="2062" spans="1:22" x14ac:dyDescent="0.25">
      <c r="A2062" t="str">
        <f t="shared" si="36"/>
        <v>OroszországEgyéb pénzügy</v>
      </c>
      <c r="B2062" t="s">
        <v>104</v>
      </c>
      <c r="C2062">
        <v>43</v>
      </c>
      <c r="D2062" s="267" t="s">
        <v>185</v>
      </c>
      <c r="E2062" s="3" t="s">
        <v>2289</v>
      </c>
      <c r="F2062" s="3" t="s">
        <v>2289</v>
      </c>
      <c r="G2062" s="3" t="s">
        <v>136</v>
      </c>
      <c r="H2062">
        <v>0.5</v>
      </c>
      <c r="I2062">
        <v>0.5</v>
      </c>
      <c r="J2062">
        <v>1</v>
      </c>
      <c r="K2062">
        <v>0</v>
      </c>
      <c r="L2062">
        <v>0</v>
      </c>
      <c r="M2062" t="e">
        <v>#DIV/0!</v>
      </c>
      <c r="N2062">
        <v>0</v>
      </c>
      <c r="O2062">
        <v>0</v>
      </c>
      <c r="P2062" t="e">
        <v>#DIV/0!</v>
      </c>
      <c r="Q2062">
        <v>0.59690563594746304</v>
      </c>
      <c r="R2062">
        <v>0.49136099941372691</v>
      </c>
      <c r="S2062">
        <v>0.40309436405253701</v>
      </c>
      <c r="T2062">
        <v>0.50863900058627309</v>
      </c>
      <c r="U2062">
        <v>0.29665048041695807</v>
      </c>
      <c r="V2062">
        <v>0.37328763070944015</v>
      </c>
    </row>
    <row r="2063" spans="1:22" x14ac:dyDescent="0.25">
      <c r="A2063" t="str">
        <f t="shared" si="36"/>
        <v>OroszországIngatlanügyletek</v>
      </c>
      <c r="B2063" t="s">
        <v>104</v>
      </c>
      <c r="C2063">
        <v>44</v>
      </c>
      <c r="D2063" s="267" t="s">
        <v>143</v>
      </c>
      <c r="E2063" s="3" t="s">
        <v>2289</v>
      </c>
      <c r="F2063" s="3" t="s">
        <v>2289</v>
      </c>
      <c r="G2063" s="3" t="s">
        <v>136</v>
      </c>
      <c r="H2063">
        <v>10036.450527199046</v>
      </c>
      <c r="I2063">
        <v>129404.52463645168</v>
      </c>
      <c r="J2063">
        <v>12.893455139918441</v>
      </c>
      <c r="K2063">
        <v>7385.1147382557638</v>
      </c>
      <c r="L2063">
        <v>87878.28623148083</v>
      </c>
      <c r="M2063">
        <v>11.899379948189695</v>
      </c>
      <c r="N2063">
        <v>0.73582933709899812</v>
      </c>
      <c r="O2063">
        <v>0.67909747729737868</v>
      </c>
      <c r="P2063">
        <v>0.92290079106483525</v>
      </c>
      <c r="Q2063">
        <v>0.44252648390777366</v>
      </c>
      <c r="R2063">
        <v>0.43471283576220981</v>
      </c>
      <c r="S2063">
        <v>0.5574735160922264</v>
      </c>
      <c r="T2063">
        <v>0.56528716423779024</v>
      </c>
      <c r="U2063">
        <v>0.55701199113202882</v>
      </c>
      <c r="V2063">
        <v>0.56513870523352694</v>
      </c>
    </row>
    <row r="2064" spans="1:22" x14ac:dyDescent="0.25">
      <c r="A2064" t="str">
        <f t="shared" si="36"/>
        <v>OroszországJogi tev.</v>
      </c>
      <c r="B2064" t="s">
        <v>104</v>
      </c>
      <c r="C2064">
        <v>45</v>
      </c>
      <c r="D2064" s="267" t="s">
        <v>186</v>
      </c>
      <c r="E2064" s="3" t="s">
        <v>2289</v>
      </c>
      <c r="F2064" s="3" t="s">
        <v>1</v>
      </c>
      <c r="G2064" s="3" t="s">
        <v>0</v>
      </c>
      <c r="H2064">
        <v>0.5</v>
      </c>
      <c r="I2064">
        <v>0.5</v>
      </c>
      <c r="J2064">
        <v>1</v>
      </c>
      <c r="K2064">
        <v>0</v>
      </c>
      <c r="L2064">
        <v>0</v>
      </c>
      <c r="M2064" t="e">
        <v>#DIV/0!</v>
      </c>
      <c r="N2064">
        <v>0</v>
      </c>
      <c r="O2064">
        <v>0</v>
      </c>
      <c r="P2064" t="e">
        <v>#DIV/0!</v>
      </c>
      <c r="Q2064">
        <v>0.55606272118084432</v>
      </c>
      <c r="R2064">
        <v>0.81880624892654097</v>
      </c>
      <c r="S2064">
        <v>0.44393727881915562</v>
      </c>
      <c r="T2064">
        <v>0.18119375107345909</v>
      </c>
      <c r="U2064">
        <v>0.23381088406264663</v>
      </c>
      <c r="V2064">
        <v>0.12244463495365682</v>
      </c>
    </row>
    <row r="2065" spans="1:22" x14ac:dyDescent="0.25">
      <c r="A2065" t="str">
        <f t="shared" si="36"/>
        <v>OroszországMérnöki tev.</v>
      </c>
      <c r="B2065" t="s">
        <v>104</v>
      </c>
      <c r="C2065">
        <v>46</v>
      </c>
      <c r="D2065" s="267" t="s">
        <v>187</v>
      </c>
      <c r="E2065" s="3" t="s">
        <v>2289</v>
      </c>
      <c r="F2065" s="3" t="s">
        <v>2289</v>
      </c>
      <c r="G2065" s="3" t="s">
        <v>136</v>
      </c>
      <c r="H2065">
        <v>0.5</v>
      </c>
      <c r="I2065">
        <v>0.5</v>
      </c>
      <c r="J2065">
        <v>1</v>
      </c>
      <c r="K2065">
        <v>0</v>
      </c>
      <c r="L2065">
        <v>0</v>
      </c>
      <c r="M2065" t="e">
        <v>#DIV/0!</v>
      </c>
      <c r="N2065">
        <v>0</v>
      </c>
      <c r="O2065">
        <v>0</v>
      </c>
      <c r="P2065" t="e">
        <v>#DIV/0!</v>
      </c>
      <c r="Q2065">
        <v>0.58948200114101423</v>
      </c>
      <c r="R2065">
        <v>0.39979115997369075</v>
      </c>
      <c r="S2065">
        <v>0.41051799885898582</v>
      </c>
      <c r="T2065">
        <v>0.60020884002630914</v>
      </c>
      <c r="U2065">
        <v>0.13883443790887259</v>
      </c>
      <c r="V2065">
        <v>0.42302391372884629</v>
      </c>
    </row>
    <row r="2066" spans="1:22" x14ac:dyDescent="0.25">
      <c r="A2066" t="str">
        <f t="shared" si="36"/>
        <v>OroszországK+F</v>
      </c>
      <c r="B2066" t="s">
        <v>104</v>
      </c>
      <c r="C2066">
        <v>47</v>
      </c>
      <c r="D2066" s="267" t="s">
        <v>188</v>
      </c>
      <c r="E2066" s="3" t="s">
        <v>1</v>
      </c>
      <c r="F2066" s="3" t="s">
        <v>2289</v>
      </c>
      <c r="G2066" s="3" t="s">
        <v>0</v>
      </c>
      <c r="H2066">
        <v>0.5</v>
      </c>
      <c r="I2066">
        <v>0.5</v>
      </c>
      <c r="J2066">
        <v>1</v>
      </c>
      <c r="K2066">
        <v>0</v>
      </c>
      <c r="L2066">
        <v>0</v>
      </c>
      <c r="M2066" t="e">
        <v>#DIV/0!</v>
      </c>
      <c r="N2066">
        <v>0</v>
      </c>
      <c r="O2066">
        <v>0</v>
      </c>
      <c r="P2066" t="e">
        <v>#DIV/0!</v>
      </c>
      <c r="Q2066">
        <v>0.61499510304125637</v>
      </c>
      <c r="R2066">
        <v>0.57554202017641631</v>
      </c>
      <c r="S2066">
        <v>0.38500489695874357</v>
      </c>
      <c r="T2066">
        <v>0.42445797982358358</v>
      </c>
      <c r="U2066">
        <v>0.36971595268315571</v>
      </c>
      <c r="V2066">
        <v>0.36663617002520466</v>
      </c>
    </row>
    <row r="2067" spans="1:22" x14ac:dyDescent="0.25">
      <c r="A2067" t="str">
        <f t="shared" si="36"/>
        <v>OroszországMarketing</v>
      </c>
      <c r="B2067" t="s">
        <v>104</v>
      </c>
      <c r="C2067">
        <v>48</v>
      </c>
      <c r="D2067" s="267" t="s">
        <v>13</v>
      </c>
      <c r="E2067" s="3" t="s">
        <v>1</v>
      </c>
      <c r="F2067" s="3" t="s">
        <v>2289</v>
      </c>
      <c r="G2067" s="3" t="s">
        <v>0</v>
      </c>
      <c r="H2067">
        <v>0.5</v>
      </c>
      <c r="I2067">
        <v>0.5</v>
      </c>
      <c r="J2067">
        <v>1</v>
      </c>
      <c r="K2067">
        <v>0</v>
      </c>
      <c r="L2067">
        <v>0</v>
      </c>
      <c r="M2067" t="e">
        <v>#DIV/0!</v>
      </c>
      <c r="N2067">
        <v>0</v>
      </c>
      <c r="O2067">
        <v>0</v>
      </c>
      <c r="P2067" t="e">
        <v>#DIV/0!</v>
      </c>
      <c r="Q2067">
        <v>0.60057310471406899</v>
      </c>
      <c r="R2067">
        <v>0.42566583776665984</v>
      </c>
      <c r="S2067">
        <v>0.39942689528593101</v>
      </c>
      <c r="T2067">
        <v>0.57433416223334011</v>
      </c>
      <c r="U2067">
        <v>0.23880009573238056</v>
      </c>
      <c r="V2067">
        <v>0.47587686967400566</v>
      </c>
    </row>
    <row r="2068" spans="1:22" x14ac:dyDescent="0.25">
      <c r="A2068" t="str">
        <f t="shared" si="36"/>
        <v>OroszországEgyéb tudományos</v>
      </c>
      <c r="B2068" t="s">
        <v>104</v>
      </c>
      <c r="C2068">
        <v>49</v>
      </c>
      <c r="D2068" s="267" t="s">
        <v>189</v>
      </c>
      <c r="E2068" s="3" t="s">
        <v>1</v>
      </c>
      <c r="F2068" s="3" t="s">
        <v>1</v>
      </c>
      <c r="G2068" s="3" t="s">
        <v>136</v>
      </c>
      <c r="H2068">
        <v>0.5</v>
      </c>
      <c r="I2068">
        <v>0.5</v>
      </c>
      <c r="J2068">
        <v>1</v>
      </c>
      <c r="K2068">
        <v>0</v>
      </c>
      <c r="L2068">
        <v>0</v>
      </c>
      <c r="M2068" t="e">
        <v>#DIV/0!</v>
      </c>
      <c r="N2068">
        <v>0</v>
      </c>
      <c r="O2068">
        <v>0</v>
      </c>
      <c r="P2068" t="e">
        <v>#DIV/0!</v>
      </c>
      <c r="Q2068">
        <v>0.85710951772193222</v>
      </c>
      <c r="R2068">
        <v>0.77039820141738924</v>
      </c>
      <c r="S2068">
        <v>0.14289048227806786</v>
      </c>
      <c r="T2068">
        <v>0.22960179858261082</v>
      </c>
      <c r="U2068">
        <v>0.13358153280817697</v>
      </c>
      <c r="V2068">
        <v>0.20604628018039128</v>
      </c>
    </row>
    <row r="2069" spans="1:22" x14ac:dyDescent="0.25">
      <c r="A2069" t="str">
        <f t="shared" si="36"/>
        <v>OroszországAminisztratív</v>
      </c>
      <c r="B2069" t="s">
        <v>104</v>
      </c>
      <c r="C2069">
        <v>50</v>
      </c>
      <c r="D2069" s="267" t="s">
        <v>190</v>
      </c>
      <c r="E2069" s="3" t="s">
        <v>2289</v>
      </c>
      <c r="F2069" s="3" t="s">
        <v>1</v>
      </c>
      <c r="G2069" s="3" t="s">
        <v>0</v>
      </c>
      <c r="H2069">
        <v>17051.954968700709</v>
      </c>
      <c r="I2069">
        <v>219059.02225982165</v>
      </c>
      <c r="J2069">
        <v>12.846563497376692</v>
      </c>
      <c r="K2069">
        <v>10696.221796468852</v>
      </c>
      <c r="L2069">
        <v>130184.32464675645</v>
      </c>
      <c r="M2069">
        <v>12.171056951131497</v>
      </c>
      <c r="N2069">
        <v>0.62727246325140051</v>
      </c>
      <c r="O2069">
        <v>0.59428880538116957</v>
      </c>
      <c r="P2069">
        <v>0.94741733488624125</v>
      </c>
      <c r="Q2069">
        <v>0.56746609396458714</v>
      </c>
      <c r="R2069">
        <v>0.65258404108520851</v>
      </c>
      <c r="S2069">
        <v>0.43253390603541297</v>
      </c>
      <c r="T2069">
        <v>0.34741595891479149</v>
      </c>
      <c r="U2069">
        <v>0.28996889659169844</v>
      </c>
      <c r="V2069">
        <v>0.22235331609151093</v>
      </c>
    </row>
    <row r="2070" spans="1:22" x14ac:dyDescent="0.25">
      <c r="A2070" t="str">
        <f t="shared" si="36"/>
        <v>OroszországKözigazgatás és védelem</v>
      </c>
      <c r="B2070" t="s">
        <v>104</v>
      </c>
      <c r="C2070">
        <v>51</v>
      </c>
      <c r="D2070" s="267" t="s">
        <v>201</v>
      </c>
      <c r="E2070" s="3" t="s">
        <v>135</v>
      </c>
      <c r="F2070" s="3" t="s">
        <v>135</v>
      </c>
      <c r="G2070" s="3" t="s">
        <v>136</v>
      </c>
      <c r="H2070">
        <v>23731.700518107355</v>
      </c>
      <c r="I2070">
        <v>211472.48844986409</v>
      </c>
      <c r="J2070">
        <v>8.9109707198820409</v>
      </c>
      <c r="K2070">
        <v>10908.280777690072</v>
      </c>
      <c r="L2070">
        <v>104964.14481797448</v>
      </c>
      <c r="M2070">
        <v>9.6224278561521945</v>
      </c>
      <c r="N2070">
        <v>0.45965019528908274</v>
      </c>
      <c r="O2070">
        <v>0.49634893686352671</v>
      </c>
      <c r="P2070">
        <v>1.0798405873652754</v>
      </c>
      <c r="Q2070">
        <v>0.26045755101230089</v>
      </c>
      <c r="R2070">
        <v>0.31971340473010645</v>
      </c>
      <c r="S2070">
        <v>0.73954244898769905</v>
      </c>
      <c r="T2070">
        <v>0.68028659526989366</v>
      </c>
      <c r="U2070">
        <v>0.73287032121120388</v>
      </c>
      <c r="V2070">
        <v>0.67890119963443751</v>
      </c>
    </row>
    <row r="2071" spans="1:22" x14ac:dyDescent="0.25">
      <c r="A2071" t="str">
        <f t="shared" si="36"/>
        <v>OroszországOktatás</v>
      </c>
      <c r="B2071" t="s">
        <v>104</v>
      </c>
      <c r="C2071">
        <v>52</v>
      </c>
      <c r="D2071" s="267" t="s">
        <v>144</v>
      </c>
      <c r="E2071" s="3" t="s">
        <v>135</v>
      </c>
      <c r="F2071" s="3" t="s">
        <v>135</v>
      </c>
      <c r="G2071" s="3" t="s">
        <v>136</v>
      </c>
      <c r="H2071">
        <v>8032.8038500642342</v>
      </c>
      <c r="I2071">
        <v>75824.248627358247</v>
      </c>
      <c r="J2071">
        <v>9.4393253019307721</v>
      </c>
      <c r="K2071">
        <v>4301.2676537920497</v>
      </c>
      <c r="L2071">
        <v>50611.728462662984</v>
      </c>
      <c r="M2071">
        <v>11.766700548858676</v>
      </c>
      <c r="N2071">
        <v>0.53546280154191173</v>
      </c>
      <c r="O2071">
        <v>0.66748737216502663</v>
      </c>
      <c r="P2071">
        <v>1.2465616103358415</v>
      </c>
      <c r="Q2071">
        <v>2.2259067819956929E-2</v>
      </c>
      <c r="R2071">
        <v>2.9341390484741773E-2</v>
      </c>
      <c r="S2071">
        <v>0.97774093218004299</v>
      </c>
      <c r="T2071">
        <v>0.97065860951525829</v>
      </c>
      <c r="U2071">
        <v>0.96397902136571612</v>
      </c>
      <c r="V2071">
        <v>0.96787325291968018</v>
      </c>
    </row>
    <row r="2072" spans="1:22" x14ac:dyDescent="0.25">
      <c r="A2072" t="str">
        <f t="shared" si="36"/>
        <v>OroszországEgészségügy</v>
      </c>
      <c r="B2072" t="s">
        <v>104</v>
      </c>
      <c r="C2072">
        <v>53</v>
      </c>
      <c r="D2072" s="267" t="s">
        <v>191</v>
      </c>
      <c r="E2072" s="3" t="s">
        <v>135</v>
      </c>
      <c r="F2072" s="3" t="s">
        <v>135</v>
      </c>
      <c r="G2072" s="3" t="s">
        <v>136</v>
      </c>
      <c r="H2072">
        <v>10690.196876400845</v>
      </c>
      <c r="I2072">
        <v>116746.22443586715</v>
      </c>
      <c r="J2072">
        <v>10.920867574814304</v>
      </c>
      <c r="K2072">
        <v>5724.2027780350509</v>
      </c>
      <c r="L2072">
        <v>68123.898532691965</v>
      </c>
      <c r="M2072">
        <v>11.901028173582082</v>
      </c>
      <c r="N2072">
        <v>0.53546280243645661</v>
      </c>
      <c r="O2072">
        <v>0.58352121331439588</v>
      </c>
      <c r="P2072">
        <v>1.0897511660180024</v>
      </c>
      <c r="Q2072">
        <v>2.8809937613681488E-2</v>
      </c>
      <c r="R2072">
        <v>4.3246613702717734E-2</v>
      </c>
      <c r="S2072">
        <v>0.97119006238631866</v>
      </c>
      <c r="T2072">
        <v>0.95675338629728235</v>
      </c>
      <c r="U2072">
        <v>0.9703525088092696</v>
      </c>
      <c r="V2072">
        <v>0.956493448695792</v>
      </c>
    </row>
    <row r="2073" spans="1:22" x14ac:dyDescent="0.25">
      <c r="A2073" t="str">
        <f t="shared" si="36"/>
        <v>OroszországEgyéb szolgáltatás</v>
      </c>
      <c r="B2073" t="s">
        <v>104</v>
      </c>
      <c r="C2073">
        <v>54</v>
      </c>
      <c r="D2073" s="267" t="s">
        <v>192</v>
      </c>
      <c r="E2073" s="3" t="s">
        <v>2289</v>
      </c>
      <c r="F2073" s="3" t="s">
        <v>2289</v>
      </c>
      <c r="G2073" s="3" t="s">
        <v>136</v>
      </c>
      <c r="H2073">
        <v>5520.8719838840934</v>
      </c>
      <c r="I2073">
        <v>53186.61327911941</v>
      </c>
      <c r="J2073">
        <v>9.6337342061862277</v>
      </c>
      <c r="K2073">
        <v>2956.2215903814772</v>
      </c>
      <c r="L2073">
        <v>26698.153808887695</v>
      </c>
      <c r="M2073">
        <v>9.0311747589403506</v>
      </c>
      <c r="N2073">
        <v>0.53546280352287567</v>
      </c>
      <c r="O2073">
        <v>0.50197130749381913</v>
      </c>
      <c r="P2073">
        <v>0.93745317917750426</v>
      </c>
      <c r="Q2073">
        <v>0.4386511739517302</v>
      </c>
      <c r="R2073">
        <v>0.43268040219202664</v>
      </c>
      <c r="S2073">
        <v>0.56134882604826974</v>
      </c>
      <c r="T2073">
        <v>0.56731959780797347</v>
      </c>
      <c r="U2073">
        <v>0.56008925453847136</v>
      </c>
      <c r="V2073">
        <v>0.56676544803492801</v>
      </c>
    </row>
    <row r="2074" spans="1:22" x14ac:dyDescent="0.25">
      <c r="A2074" t="str">
        <f t="shared" si="36"/>
        <v>OroszországHáztartási</v>
      </c>
      <c r="B2074" t="s">
        <v>104</v>
      </c>
      <c r="C2074">
        <v>55</v>
      </c>
      <c r="D2074" s="267" t="s">
        <v>193</v>
      </c>
      <c r="E2074" s="3" t="s">
        <v>1</v>
      </c>
      <c r="F2074" s="3" t="s">
        <v>1</v>
      </c>
      <c r="G2074" s="3" t="s">
        <v>136</v>
      </c>
      <c r="H2074">
        <v>0.5</v>
      </c>
      <c r="I2074">
        <v>0.5</v>
      </c>
      <c r="J2074">
        <v>1</v>
      </c>
      <c r="K2074">
        <v>0</v>
      </c>
      <c r="L2074">
        <v>0</v>
      </c>
      <c r="M2074" t="e">
        <v>#DIV/0!</v>
      </c>
      <c r="N2074">
        <v>0</v>
      </c>
      <c r="O2074">
        <v>0</v>
      </c>
      <c r="P2074" t="e">
        <v>#DIV/0!</v>
      </c>
      <c r="Q2074">
        <v>0.9929901045281988</v>
      </c>
      <c r="R2074">
        <v>0.96766913042418157</v>
      </c>
      <c r="S2074">
        <v>7.0098954718011645E-3</v>
      </c>
      <c r="T2074">
        <v>3.2330869575818426E-2</v>
      </c>
      <c r="U2074">
        <v>7.0049057129864343E-3</v>
      </c>
      <c r="V2074">
        <v>2.8386238405389525E-2</v>
      </c>
    </row>
    <row r="2075" spans="1:22" x14ac:dyDescent="0.25">
      <c r="A2075" t="str">
        <f t="shared" si="36"/>
        <v>OroszországTerületen kívüli</v>
      </c>
      <c r="B2075" t="s">
        <v>104</v>
      </c>
      <c r="C2075">
        <v>56</v>
      </c>
      <c r="D2075" s="267" t="s">
        <v>194</v>
      </c>
      <c r="E2075" s="3">
        <v>0</v>
      </c>
      <c r="F2075" s="3">
        <v>0</v>
      </c>
      <c r="G2075" s="3" t="s">
        <v>136</v>
      </c>
      <c r="H2075">
        <v>2</v>
      </c>
      <c r="I2075">
        <v>2</v>
      </c>
      <c r="J2075">
        <v>1</v>
      </c>
      <c r="K2075">
        <v>1</v>
      </c>
      <c r="L2075">
        <v>1</v>
      </c>
      <c r="M2075">
        <v>1</v>
      </c>
      <c r="N2075">
        <v>0.5</v>
      </c>
      <c r="O2075">
        <v>0.5</v>
      </c>
      <c r="P2075">
        <v>1</v>
      </c>
      <c r="Q2075">
        <v>1</v>
      </c>
      <c r="R2075">
        <v>1</v>
      </c>
      <c r="S2075">
        <v>0</v>
      </c>
      <c r="T2075">
        <v>0</v>
      </c>
      <c r="U2075">
        <v>0</v>
      </c>
      <c r="V2075">
        <v>0</v>
      </c>
    </row>
    <row r="2076" spans="1:22" x14ac:dyDescent="0.25">
      <c r="A2076" t="str">
        <f>CONCATENATE(B2076,D2076)</f>
        <v>SzlovákiaNövényterm.</v>
      </c>
      <c r="B2076" t="s">
        <v>15</v>
      </c>
      <c r="C2076">
        <v>1</v>
      </c>
      <c r="D2076" s="267" t="s">
        <v>147</v>
      </c>
      <c r="E2076" s="3" t="s">
        <v>2289</v>
      </c>
      <c r="F2076" s="3" t="s">
        <v>2289</v>
      </c>
      <c r="G2076" s="3" t="s">
        <v>136</v>
      </c>
      <c r="H2076">
        <v>1796.1054640410152</v>
      </c>
      <c r="I2076">
        <v>5659.5428318538288</v>
      </c>
      <c r="J2076">
        <v>3.1510080811850307</v>
      </c>
      <c r="K2076">
        <v>659.15385132488984</v>
      </c>
      <c r="L2076">
        <v>3015.5621500000002</v>
      </c>
      <c r="M2076">
        <v>4.5748987796077705</v>
      </c>
      <c r="N2076">
        <v>0.36699061637609809</v>
      </c>
      <c r="O2076">
        <v>0.53282786959882911</v>
      </c>
      <c r="P2076">
        <v>1.451884178566512</v>
      </c>
      <c r="Q2076">
        <v>0.56318375138460064</v>
      </c>
      <c r="R2076">
        <v>0.43313316572239635</v>
      </c>
      <c r="S2076">
        <v>0.43681624861539947</v>
      </c>
      <c r="T2076">
        <v>0.56686683427760354</v>
      </c>
      <c r="U2076">
        <v>0.40723562090575871</v>
      </c>
      <c r="V2076">
        <v>0.38573968462920211</v>
      </c>
    </row>
    <row r="2077" spans="1:22" x14ac:dyDescent="0.25">
      <c r="A2077" t="str">
        <f t="shared" ref="A2077:A2131" si="37">CONCATENATE(B2077,D2077)</f>
        <v>SzlovákiaErdőgazd.</v>
      </c>
      <c r="B2077" t="s">
        <v>15</v>
      </c>
      <c r="C2077">
        <v>2</v>
      </c>
      <c r="D2077" s="267" t="s">
        <v>148</v>
      </c>
      <c r="E2077" s="3" t="s">
        <v>1</v>
      </c>
      <c r="F2077" s="3" t="s">
        <v>1</v>
      </c>
      <c r="G2077" s="3" t="s">
        <v>136</v>
      </c>
      <c r="H2077">
        <v>275.50687823789798</v>
      </c>
      <c r="I2077">
        <v>1612.0020151656572</v>
      </c>
      <c r="J2077">
        <v>5.8510409085819859</v>
      </c>
      <c r="K2077">
        <v>154.70001352165718</v>
      </c>
      <c r="L2077">
        <v>952.13594999999998</v>
      </c>
      <c r="M2077">
        <v>6.1547244135612562</v>
      </c>
      <c r="N2077">
        <v>0.56151053110214899</v>
      </c>
      <c r="O2077">
        <v>0.59065431745267005</v>
      </c>
      <c r="P2077">
        <v>1.0519024750850474</v>
      </c>
      <c r="Q2077">
        <v>0.91425466241949727</v>
      </c>
      <c r="R2077">
        <v>0.77138818235976381</v>
      </c>
      <c r="S2077">
        <v>8.5745337580502817E-2</v>
      </c>
      <c r="T2077">
        <v>0.22861181764023616</v>
      </c>
      <c r="U2077">
        <v>3.7292771753813757E-2</v>
      </c>
      <c r="V2077">
        <v>4.1319317312318464E-2</v>
      </c>
    </row>
    <row r="2078" spans="1:22" x14ac:dyDescent="0.25">
      <c r="A2078" t="str">
        <f t="shared" si="37"/>
        <v>SzlovákiaHalászat</v>
      </c>
      <c r="B2078" t="s">
        <v>15</v>
      </c>
      <c r="C2078">
        <v>3</v>
      </c>
      <c r="D2078" s="267" t="s">
        <v>149</v>
      </c>
      <c r="E2078" s="3" t="s">
        <v>2289</v>
      </c>
      <c r="F2078" s="3" t="s">
        <v>2289</v>
      </c>
      <c r="G2078" s="3" t="s">
        <v>136</v>
      </c>
      <c r="H2078">
        <v>1.8471789509409937</v>
      </c>
      <c r="I2078">
        <v>44.770450148899741</v>
      </c>
      <c r="J2078">
        <v>24.237202424861266</v>
      </c>
      <c r="K2078">
        <v>0.36941897551283986</v>
      </c>
      <c r="L2078">
        <v>39.323599999999999</v>
      </c>
      <c r="M2078">
        <v>106.44715785216407</v>
      </c>
      <c r="N2078">
        <v>0.19999089710536691</v>
      </c>
      <c r="O2078">
        <v>0.87833827601053049</v>
      </c>
      <c r="P2078">
        <v>4.3918912746702192</v>
      </c>
      <c r="Q2078">
        <v>0.49301026391477348</v>
      </c>
      <c r="R2078">
        <v>0.38789247460181353</v>
      </c>
      <c r="S2078">
        <v>0.50698973608522668</v>
      </c>
      <c r="T2078">
        <v>0.61210752539818636</v>
      </c>
      <c r="U2078">
        <v>0.52179470620782376</v>
      </c>
      <c r="V2078">
        <v>0.39480997343915153</v>
      </c>
    </row>
    <row r="2079" spans="1:22" x14ac:dyDescent="0.25">
      <c r="A2079" t="str">
        <f t="shared" si="37"/>
        <v>SzlovákiaBányászat</v>
      </c>
      <c r="B2079" t="s">
        <v>15</v>
      </c>
      <c r="C2079">
        <v>4</v>
      </c>
      <c r="D2079" s="267" t="s">
        <v>150</v>
      </c>
      <c r="E2079" s="3" t="s">
        <v>1</v>
      </c>
      <c r="F2079" s="3" t="s">
        <v>1</v>
      </c>
      <c r="G2079" s="3" t="s">
        <v>136</v>
      </c>
      <c r="H2079">
        <v>294.44049318116453</v>
      </c>
      <c r="I2079">
        <v>702.77650513870219</v>
      </c>
      <c r="J2079">
        <v>2.3868201603177424</v>
      </c>
      <c r="K2079">
        <v>143.7089682826159</v>
      </c>
      <c r="L2079">
        <v>424.85430000000002</v>
      </c>
      <c r="M2079">
        <v>2.9563520292240075</v>
      </c>
      <c r="N2079">
        <v>0.48807474383013638</v>
      </c>
      <c r="O2079">
        <v>0.60453685758340692</v>
      </c>
      <c r="P2079">
        <v>1.2386153252662517</v>
      </c>
      <c r="Q2079">
        <v>0.95923539208951691</v>
      </c>
      <c r="R2079">
        <v>0.88776652138575685</v>
      </c>
      <c r="S2079">
        <v>4.0764607910483093E-2</v>
      </c>
      <c r="T2079">
        <v>0.11223347861424314</v>
      </c>
      <c r="U2079">
        <v>2.507479648936577E-2</v>
      </c>
      <c r="V2079">
        <v>1.9633273909514751E-2</v>
      </c>
    </row>
    <row r="2080" spans="1:22" x14ac:dyDescent="0.25">
      <c r="A2080" t="str">
        <f t="shared" si="37"/>
        <v>SzlovákiaÉlelmiszergy.</v>
      </c>
      <c r="B2080" t="s">
        <v>15</v>
      </c>
      <c r="C2080">
        <v>5</v>
      </c>
      <c r="D2080" s="267" t="s">
        <v>151</v>
      </c>
      <c r="E2080" s="3" t="s">
        <v>135</v>
      </c>
      <c r="F2080" s="3" t="s">
        <v>135</v>
      </c>
      <c r="G2080" s="3" t="s">
        <v>136</v>
      </c>
      <c r="H2080">
        <v>2155.197206694063</v>
      </c>
      <c r="I2080">
        <v>5079.5198483518006</v>
      </c>
      <c r="J2080">
        <v>2.3568700964230853</v>
      </c>
      <c r="K2080">
        <v>542.12983779010096</v>
      </c>
      <c r="L2080">
        <v>1339.2608499999999</v>
      </c>
      <c r="M2080">
        <v>2.4703691932162717</v>
      </c>
      <c r="N2080">
        <v>0.25154535098052305</v>
      </c>
      <c r="O2080">
        <v>0.26365894611762614</v>
      </c>
      <c r="P2080">
        <v>1.0481567045063021</v>
      </c>
      <c r="Q2080">
        <v>0.22610392097939389</v>
      </c>
      <c r="R2080">
        <v>0.12745042188631112</v>
      </c>
      <c r="S2080">
        <v>0.7738960790206062</v>
      </c>
      <c r="T2080">
        <v>0.87254957811368883</v>
      </c>
      <c r="U2080">
        <v>0.82780600633891999</v>
      </c>
      <c r="V2080">
        <v>0.76560089058713432</v>
      </c>
    </row>
    <row r="2081" spans="1:22" x14ac:dyDescent="0.25">
      <c r="A2081" t="str">
        <f t="shared" si="37"/>
        <v>SzlovákiaTextilgy.</v>
      </c>
      <c r="B2081" t="s">
        <v>15</v>
      </c>
      <c r="C2081">
        <v>6</v>
      </c>
      <c r="D2081" s="267" t="s">
        <v>152</v>
      </c>
      <c r="E2081" s="3" t="s">
        <v>2289</v>
      </c>
      <c r="F2081" s="3" t="s">
        <v>2289</v>
      </c>
      <c r="G2081" s="3" t="s">
        <v>136</v>
      </c>
      <c r="H2081">
        <v>887.01584152586884</v>
      </c>
      <c r="I2081">
        <v>2013.6074393098397</v>
      </c>
      <c r="J2081">
        <v>2.2700918574869839</v>
      </c>
      <c r="K2081">
        <v>374.78726480120542</v>
      </c>
      <c r="L2081">
        <v>793.91160000000002</v>
      </c>
      <c r="M2081">
        <v>2.1182992981928201</v>
      </c>
      <c r="N2081">
        <v>0.42252601053492589</v>
      </c>
      <c r="O2081">
        <v>0.39427327516832761</v>
      </c>
      <c r="P2081">
        <v>0.93313373694833657</v>
      </c>
      <c r="Q2081">
        <v>0.21176279652571853</v>
      </c>
      <c r="R2081">
        <v>0.21041981483638386</v>
      </c>
      <c r="S2081">
        <v>0.7882372034742815</v>
      </c>
      <c r="T2081">
        <v>0.78958018516361606</v>
      </c>
      <c r="U2081">
        <v>0.48976987830743152</v>
      </c>
      <c r="V2081">
        <v>0.46081159338702271</v>
      </c>
    </row>
    <row r="2082" spans="1:22" x14ac:dyDescent="0.25">
      <c r="A2082" t="str">
        <f t="shared" si="37"/>
        <v>SzlovákiaFafeldolg.</v>
      </c>
      <c r="B2082" t="s">
        <v>15</v>
      </c>
      <c r="C2082">
        <v>7</v>
      </c>
      <c r="D2082" s="267" t="s">
        <v>153</v>
      </c>
      <c r="E2082" s="3" t="s">
        <v>1</v>
      </c>
      <c r="F2082" s="3" t="s">
        <v>1</v>
      </c>
      <c r="G2082" s="3" t="s">
        <v>136</v>
      </c>
      <c r="H2082">
        <v>398.2519939437438</v>
      </c>
      <c r="I2082">
        <v>2095.9745400977213</v>
      </c>
      <c r="J2082">
        <v>5.2629354578794505</v>
      </c>
      <c r="K2082">
        <v>136.59612297196981</v>
      </c>
      <c r="L2082">
        <v>949.21325000000002</v>
      </c>
      <c r="M2082">
        <v>6.9490497193304908</v>
      </c>
      <c r="N2082">
        <v>0.34298917531914497</v>
      </c>
      <c r="O2082">
        <v>0.45287441800497469</v>
      </c>
      <c r="P2082">
        <v>1.3203752496958061</v>
      </c>
      <c r="Q2082">
        <v>0.73003858999693771</v>
      </c>
      <c r="R2082">
        <v>0.66692742523389015</v>
      </c>
      <c r="S2082">
        <v>0.26996141000306234</v>
      </c>
      <c r="T2082">
        <v>0.33307257476610974</v>
      </c>
      <c r="U2082">
        <v>8.4697213268715599E-2</v>
      </c>
      <c r="V2082">
        <v>9.156736222924422E-2</v>
      </c>
    </row>
    <row r="2083" spans="1:22" x14ac:dyDescent="0.25">
      <c r="A2083" t="str">
        <f t="shared" si="37"/>
        <v>SzlovákiaPapírgy.</v>
      </c>
      <c r="B2083" t="s">
        <v>15</v>
      </c>
      <c r="C2083">
        <v>8</v>
      </c>
      <c r="D2083" s="267" t="s">
        <v>154</v>
      </c>
      <c r="E2083" s="3" t="s">
        <v>2289</v>
      </c>
      <c r="F2083" s="3" t="s">
        <v>2289</v>
      </c>
      <c r="G2083" s="3" t="s">
        <v>136</v>
      </c>
      <c r="H2083">
        <v>657.68844281293616</v>
      </c>
      <c r="I2083">
        <v>1631.5309105783926</v>
      </c>
      <c r="J2083">
        <v>2.4807048510694947</v>
      </c>
      <c r="K2083">
        <v>198.65923069652061</v>
      </c>
      <c r="L2083">
        <v>411.5693</v>
      </c>
      <c r="M2083">
        <v>2.0717350940955215</v>
      </c>
      <c r="N2083">
        <v>0.30205674566342428</v>
      </c>
      <c r="O2083">
        <v>0.25225957861509035</v>
      </c>
      <c r="P2083">
        <v>0.83513969555964862</v>
      </c>
      <c r="Q2083">
        <v>0.44706530887159307</v>
      </c>
      <c r="R2083">
        <v>0.41154064284387071</v>
      </c>
      <c r="S2083">
        <v>0.55293469112840699</v>
      </c>
      <c r="T2083">
        <v>0.58845935715612929</v>
      </c>
      <c r="U2083">
        <v>0.19293241118426685</v>
      </c>
      <c r="V2083">
        <v>0.22879298217897154</v>
      </c>
    </row>
    <row r="2084" spans="1:22" x14ac:dyDescent="0.25">
      <c r="A2084" t="str">
        <f t="shared" si="37"/>
        <v>SzlovákiaNyomdai tev.</v>
      </c>
      <c r="B2084" t="s">
        <v>15</v>
      </c>
      <c r="C2084">
        <v>9</v>
      </c>
      <c r="D2084" s="267" t="s">
        <v>155</v>
      </c>
      <c r="E2084" s="3" t="s">
        <v>2289</v>
      </c>
      <c r="F2084" s="3" t="s">
        <v>2289</v>
      </c>
      <c r="G2084" s="3" t="s">
        <v>136</v>
      </c>
      <c r="H2084">
        <v>204.1133884975448</v>
      </c>
      <c r="I2084">
        <v>587.99409170013928</v>
      </c>
      <c r="J2084">
        <v>2.8807227983832724</v>
      </c>
      <c r="K2084">
        <v>75.825347423017902</v>
      </c>
      <c r="L2084">
        <v>227.17349999999999</v>
      </c>
      <c r="M2084">
        <v>2.9960100114363355</v>
      </c>
      <c r="N2084">
        <v>0.37148639773784353</v>
      </c>
      <c r="O2084">
        <v>0.38635337192444474</v>
      </c>
      <c r="P2084">
        <v>1.0400202383644011</v>
      </c>
      <c r="Q2084">
        <v>0.4050193614817289</v>
      </c>
      <c r="R2084">
        <v>0.42743801611444709</v>
      </c>
      <c r="S2084">
        <v>0.59498063851827121</v>
      </c>
      <c r="T2084">
        <v>0.57256198388555291</v>
      </c>
      <c r="U2084">
        <v>0.53439997541954176</v>
      </c>
      <c r="V2084">
        <v>0.42469289241805619</v>
      </c>
    </row>
    <row r="2085" spans="1:22" x14ac:dyDescent="0.25">
      <c r="A2085" t="str">
        <f t="shared" si="37"/>
        <v>SzlovákiaKokszgy.</v>
      </c>
      <c r="B2085" t="s">
        <v>15</v>
      </c>
      <c r="C2085">
        <v>10</v>
      </c>
      <c r="D2085" s="267" t="s">
        <v>156</v>
      </c>
      <c r="E2085" s="3" t="s">
        <v>1</v>
      </c>
      <c r="F2085" s="3" t="s">
        <v>2289</v>
      </c>
      <c r="G2085" s="3" t="s">
        <v>0</v>
      </c>
      <c r="H2085">
        <v>1570.3800367379381</v>
      </c>
      <c r="I2085">
        <v>5124.1574591426288</v>
      </c>
      <c r="J2085">
        <v>3.2630047117682115</v>
      </c>
      <c r="K2085">
        <v>262.74717717356259</v>
      </c>
      <c r="L2085">
        <v>254.80629999999999</v>
      </c>
      <c r="M2085">
        <v>0.96977749767291654</v>
      </c>
      <c r="N2085">
        <v>0.16731438952787026</v>
      </c>
      <c r="O2085">
        <v>4.9726477383197749E-2</v>
      </c>
      <c r="P2085">
        <v>0.2972038300083843</v>
      </c>
      <c r="Q2085">
        <v>0.61814900884593316</v>
      </c>
      <c r="R2085">
        <v>0.4570297920257092</v>
      </c>
      <c r="S2085">
        <v>0.3818509911540669</v>
      </c>
      <c r="T2085">
        <v>0.54297020797429085</v>
      </c>
      <c r="U2085">
        <v>0.20953448483886777</v>
      </c>
      <c r="V2085">
        <v>0.2565089619655283</v>
      </c>
    </row>
    <row r="2086" spans="1:22" x14ac:dyDescent="0.25">
      <c r="A2086" t="str">
        <f t="shared" si="37"/>
        <v>SzlovákiaVegyi a. gy.</v>
      </c>
      <c r="B2086" t="s">
        <v>15</v>
      </c>
      <c r="C2086">
        <v>11</v>
      </c>
      <c r="D2086" s="267" t="s">
        <v>157</v>
      </c>
      <c r="E2086" s="3" t="s">
        <v>2289</v>
      </c>
      <c r="F2086" s="3" t="s">
        <v>2289</v>
      </c>
      <c r="G2086" s="3" t="s">
        <v>136</v>
      </c>
      <c r="H2086">
        <v>935.41193684986138</v>
      </c>
      <c r="I2086">
        <v>2540.7562399657245</v>
      </c>
      <c r="J2086">
        <v>2.7161896698924952</v>
      </c>
      <c r="K2086">
        <v>244.92858119135857</v>
      </c>
      <c r="L2086">
        <v>498.9846</v>
      </c>
      <c r="M2086">
        <v>2.0372657105711633</v>
      </c>
      <c r="N2086">
        <v>0.26184034171745973</v>
      </c>
      <c r="O2086">
        <v>0.19639215763836182</v>
      </c>
      <c r="P2086">
        <v>0.75004545269911027</v>
      </c>
      <c r="Q2086">
        <v>0.54002365564907262</v>
      </c>
      <c r="R2086">
        <v>0.5542268642227115</v>
      </c>
      <c r="S2086">
        <v>0.45997634435092727</v>
      </c>
      <c r="T2086">
        <v>0.4457731357772885</v>
      </c>
      <c r="U2086">
        <v>0.22103857726341442</v>
      </c>
      <c r="V2086">
        <v>0.23271760036248074</v>
      </c>
    </row>
    <row r="2087" spans="1:22" x14ac:dyDescent="0.25">
      <c r="A2087" t="str">
        <f t="shared" si="37"/>
        <v>SzlovákiaGyógyszergy.</v>
      </c>
      <c r="B2087" t="s">
        <v>15</v>
      </c>
      <c r="C2087">
        <v>12</v>
      </c>
      <c r="D2087" s="267" t="s">
        <v>158</v>
      </c>
      <c r="E2087" s="3" t="s">
        <v>135</v>
      </c>
      <c r="F2087" s="3" t="s">
        <v>135</v>
      </c>
      <c r="G2087" s="3" t="s">
        <v>136</v>
      </c>
      <c r="H2087">
        <v>121.63680209623051</v>
      </c>
      <c r="I2087">
        <v>283.10335046567957</v>
      </c>
      <c r="J2087">
        <v>2.3274481537397542</v>
      </c>
      <c r="K2087">
        <v>66.220801464305254</v>
      </c>
      <c r="L2087">
        <v>106.14715</v>
      </c>
      <c r="M2087">
        <v>1.6029275945446853</v>
      </c>
      <c r="N2087">
        <v>0.54441419309853278</v>
      </c>
      <c r="O2087">
        <v>0.37494134147616931</v>
      </c>
      <c r="P2087">
        <v>0.68870603711154388</v>
      </c>
      <c r="Q2087">
        <v>9.7647268488404007E-2</v>
      </c>
      <c r="R2087">
        <v>6.3027136113497348E-2</v>
      </c>
      <c r="S2087">
        <v>0.90235273151159612</v>
      </c>
      <c r="T2087">
        <v>0.93697286388650269</v>
      </c>
      <c r="U2087">
        <v>1.0438491434382977</v>
      </c>
      <c r="V2087">
        <v>0.95068674553565768</v>
      </c>
    </row>
    <row r="2088" spans="1:22" x14ac:dyDescent="0.25">
      <c r="A2088" t="str">
        <f t="shared" si="37"/>
        <v>SzlovákiaGumigy.</v>
      </c>
      <c r="B2088" t="s">
        <v>15</v>
      </c>
      <c r="C2088">
        <v>13</v>
      </c>
      <c r="D2088" s="267" t="s">
        <v>159</v>
      </c>
      <c r="E2088" s="3" t="s">
        <v>1</v>
      </c>
      <c r="F2088" s="3" t="s">
        <v>2289</v>
      </c>
      <c r="G2088" s="3" t="s">
        <v>0</v>
      </c>
      <c r="H2088">
        <v>630.62722839707953</v>
      </c>
      <c r="I2088">
        <v>5317.8525845947588</v>
      </c>
      <c r="J2088">
        <v>8.4326403065589322</v>
      </c>
      <c r="K2088">
        <v>181.48056403817475</v>
      </c>
      <c r="L2088">
        <v>1640.2989500000001</v>
      </c>
      <c r="M2088">
        <v>9.0384276613497878</v>
      </c>
      <c r="N2088">
        <v>0.28777787552792444</v>
      </c>
      <c r="O2088">
        <v>0.30845137654845267</v>
      </c>
      <c r="P2088">
        <v>1.071838396133139</v>
      </c>
      <c r="Q2088">
        <v>0.70384394648723692</v>
      </c>
      <c r="R2088">
        <v>0.59422849280935996</v>
      </c>
      <c r="S2088">
        <v>0.29615605351276314</v>
      </c>
      <c r="T2088">
        <v>0.40577150719064015</v>
      </c>
      <c r="U2088">
        <v>0.11787441038207107</v>
      </c>
      <c r="V2088">
        <v>6.7558331009431594E-2</v>
      </c>
    </row>
    <row r="2089" spans="1:22" x14ac:dyDescent="0.25">
      <c r="A2089" t="str">
        <f t="shared" si="37"/>
        <v>SzlovákiaNemfémgy.</v>
      </c>
      <c r="B2089" t="s">
        <v>15</v>
      </c>
      <c r="C2089">
        <v>14</v>
      </c>
      <c r="D2089" s="267" t="s">
        <v>160</v>
      </c>
      <c r="E2089" s="3" t="s">
        <v>1</v>
      </c>
      <c r="F2089" s="3" t="s">
        <v>2289</v>
      </c>
      <c r="G2089" s="3" t="s">
        <v>0</v>
      </c>
      <c r="H2089">
        <v>808.97249060519471</v>
      </c>
      <c r="I2089">
        <v>2041.2402516547249</v>
      </c>
      <c r="J2089">
        <v>2.5232505126690614</v>
      </c>
      <c r="K2089">
        <v>274.6698707865221</v>
      </c>
      <c r="L2089">
        <v>710.61464999999998</v>
      </c>
      <c r="M2089">
        <v>2.5871590792435377</v>
      </c>
      <c r="N2089">
        <v>0.33952930906345252</v>
      </c>
      <c r="O2089">
        <v>0.34812886401977544</v>
      </c>
      <c r="P2089">
        <v>1.025327872224179</v>
      </c>
      <c r="Q2089">
        <v>0.71278175135560251</v>
      </c>
      <c r="R2089">
        <v>0.549093426033331</v>
      </c>
      <c r="S2089">
        <v>0.2872182486443976</v>
      </c>
      <c r="T2089">
        <v>0.45090657396666894</v>
      </c>
      <c r="U2089">
        <v>0.15750013804656382</v>
      </c>
      <c r="V2089">
        <v>0.18129436294536683</v>
      </c>
    </row>
    <row r="2090" spans="1:22" x14ac:dyDescent="0.25">
      <c r="A2090" t="str">
        <f t="shared" si="37"/>
        <v>SzlovákiaFémalapa. Gy.</v>
      </c>
      <c r="B2090" t="s">
        <v>15</v>
      </c>
      <c r="C2090">
        <v>15</v>
      </c>
      <c r="D2090" s="267" t="s">
        <v>161</v>
      </c>
      <c r="E2090" s="3" t="s">
        <v>2289</v>
      </c>
      <c r="F2090" s="3" t="s">
        <v>2289</v>
      </c>
      <c r="G2090" s="3" t="s">
        <v>136</v>
      </c>
      <c r="H2090">
        <v>2218.09374733402</v>
      </c>
      <c r="I2090">
        <v>5428.6494994840814</v>
      </c>
      <c r="J2090">
        <v>2.4474391607698753</v>
      </c>
      <c r="K2090">
        <v>421.87643599601705</v>
      </c>
      <c r="L2090">
        <v>1065.3241499999999</v>
      </c>
      <c r="M2090">
        <v>2.5252042046028325</v>
      </c>
      <c r="N2090">
        <v>0.19019774818042764</v>
      </c>
      <c r="O2090">
        <v>0.19624110013019708</v>
      </c>
      <c r="P2090">
        <v>1.0317740457370532</v>
      </c>
      <c r="Q2090">
        <v>0.49057967444035189</v>
      </c>
      <c r="R2090">
        <v>0.48169066845026071</v>
      </c>
      <c r="S2090">
        <v>0.509420325559648</v>
      </c>
      <c r="T2090">
        <v>0.51830933154973924</v>
      </c>
      <c r="U2090">
        <v>2.534972191204609E-2</v>
      </c>
      <c r="V2090">
        <v>6.9276915035897876E-3</v>
      </c>
    </row>
    <row r="2091" spans="1:22" x14ac:dyDescent="0.25">
      <c r="A2091" t="str">
        <f t="shared" si="37"/>
        <v>SzlovákiaFémfeldolg.</v>
      </c>
      <c r="B2091" t="s">
        <v>15</v>
      </c>
      <c r="C2091">
        <v>16</v>
      </c>
      <c r="D2091" s="267" t="s">
        <v>162</v>
      </c>
      <c r="E2091" s="3" t="s">
        <v>1</v>
      </c>
      <c r="F2091" s="3" t="s">
        <v>1</v>
      </c>
      <c r="G2091" s="3" t="s">
        <v>136</v>
      </c>
      <c r="H2091">
        <v>908.81257139420541</v>
      </c>
      <c r="I2091">
        <v>7373.3080021988253</v>
      </c>
      <c r="J2091">
        <v>8.1131228091260503</v>
      </c>
      <c r="K2091">
        <v>313.73706852601646</v>
      </c>
      <c r="L2091">
        <v>2740.03125</v>
      </c>
      <c r="M2091">
        <v>8.7335272904571823</v>
      </c>
      <c r="N2091">
        <v>0.34521647081170298</v>
      </c>
      <c r="O2091">
        <v>0.37161491818636677</v>
      </c>
      <c r="P2091">
        <v>1.0764692580067037</v>
      </c>
      <c r="Q2091">
        <v>0.67706243932144272</v>
      </c>
      <c r="R2091">
        <v>0.68018213289605711</v>
      </c>
      <c r="S2091">
        <v>0.32293756067855722</v>
      </c>
      <c r="T2091">
        <v>0.31981786710394289</v>
      </c>
      <c r="U2091">
        <v>6.2732699962681354E-2</v>
      </c>
      <c r="V2091">
        <v>3.85364200633872E-2</v>
      </c>
    </row>
    <row r="2092" spans="1:22" x14ac:dyDescent="0.25">
      <c r="A2092" t="str">
        <f t="shared" si="37"/>
        <v>SzlovákiaSzámítógép gy.</v>
      </c>
      <c r="B2092" t="s">
        <v>15</v>
      </c>
      <c r="C2092">
        <v>17</v>
      </c>
      <c r="D2092" s="267" t="s">
        <v>163</v>
      </c>
      <c r="E2092" s="3" t="s">
        <v>2289</v>
      </c>
      <c r="F2092" s="3" t="s">
        <v>2289</v>
      </c>
      <c r="G2092" s="3" t="s">
        <v>136</v>
      </c>
      <c r="H2092">
        <v>451.91258058804499</v>
      </c>
      <c r="I2092">
        <v>7799.3582242491766</v>
      </c>
      <c r="J2092">
        <v>17.258555214595642</v>
      </c>
      <c r="K2092">
        <v>140.65938129449168</v>
      </c>
      <c r="L2092">
        <v>874.81724999999994</v>
      </c>
      <c r="M2092">
        <v>6.2194020899924034</v>
      </c>
      <c r="N2092">
        <v>0.31125351967732479</v>
      </c>
      <c r="O2092">
        <v>0.11216528653345914</v>
      </c>
      <c r="P2092">
        <v>0.36036632340652863</v>
      </c>
      <c r="Q2092">
        <v>0.34163527792856985</v>
      </c>
      <c r="R2092">
        <v>0.38310074605722466</v>
      </c>
      <c r="S2092">
        <v>0.65836472207143015</v>
      </c>
      <c r="T2092">
        <v>0.61689925394277534</v>
      </c>
      <c r="U2092">
        <v>0.31801618123203412</v>
      </c>
      <c r="V2092">
        <v>0.11709646205690261</v>
      </c>
    </row>
    <row r="2093" spans="1:22" x14ac:dyDescent="0.25">
      <c r="A2093" t="str">
        <f t="shared" si="37"/>
        <v>SzlovákiaVillamos b. gy.</v>
      </c>
      <c r="B2093" t="s">
        <v>15</v>
      </c>
      <c r="C2093">
        <v>18</v>
      </c>
      <c r="D2093" s="267" t="s">
        <v>164</v>
      </c>
      <c r="E2093" s="3" t="s">
        <v>2289</v>
      </c>
      <c r="F2093" s="3" t="s">
        <v>2289</v>
      </c>
      <c r="G2093" s="3" t="s">
        <v>136</v>
      </c>
      <c r="H2093">
        <v>800.38310717662262</v>
      </c>
      <c r="I2093">
        <v>4389.3639907543675</v>
      </c>
      <c r="J2093">
        <v>5.4840787510346027</v>
      </c>
      <c r="K2093">
        <v>180.37040389496525</v>
      </c>
      <c r="L2093">
        <v>935.13114999999993</v>
      </c>
      <c r="M2093">
        <v>5.1845043854564583</v>
      </c>
      <c r="N2093">
        <v>0.22535508593032116</v>
      </c>
      <c r="O2093">
        <v>0.21304479463761353</v>
      </c>
      <c r="P2093">
        <v>0.94537380311658936</v>
      </c>
      <c r="Q2093">
        <v>0.51535422647152995</v>
      </c>
      <c r="R2093">
        <v>0.47261675250104396</v>
      </c>
      <c r="S2093">
        <v>0.4846457735284701</v>
      </c>
      <c r="T2093">
        <v>0.52738324749895604</v>
      </c>
      <c r="U2093">
        <v>0.14385730086037174</v>
      </c>
      <c r="V2093">
        <v>8.0310987752169841E-2</v>
      </c>
    </row>
    <row r="2094" spans="1:22" x14ac:dyDescent="0.25">
      <c r="A2094" t="str">
        <f t="shared" si="37"/>
        <v>SzlovákiaEgyéb gépgy.</v>
      </c>
      <c r="B2094" t="s">
        <v>15</v>
      </c>
      <c r="C2094">
        <v>19</v>
      </c>
      <c r="D2094" s="267" t="s">
        <v>165</v>
      </c>
      <c r="E2094" s="3" t="s">
        <v>2289</v>
      </c>
      <c r="F2094" s="3" t="s">
        <v>2289</v>
      </c>
      <c r="G2094" s="3" t="s">
        <v>136</v>
      </c>
      <c r="H2094">
        <v>804.16982546191241</v>
      </c>
      <c r="I2094">
        <v>5277.0677705423932</v>
      </c>
      <c r="J2094">
        <v>6.5621310368257895</v>
      </c>
      <c r="K2094">
        <v>291.47944284715697</v>
      </c>
      <c r="L2094">
        <v>1526.3136500000001</v>
      </c>
      <c r="M2094">
        <v>5.2364366937546016</v>
      </c>
      <c r="N2094">
        <v>0.3624600595772568</v>
      </c>
      <c r="O2094">
        <v>0.28923518066608433</v>
      </c>
      <c r="P2094">
        <v>0.79797807516619668</v>
      </c>
      <c r="Q2094">
        <v>0.25307582750179558</v>
      </c>
      <c r="R2094">
        <v>0.17098015189232305</v>
      </c>
      <c r="S2094">
        <v>0.74692417249820431</v>
      </c>
      <c r="T2094">
        <v>0.82901984810767682</v>
      </c>
      <c r="U2094">
        <v>3.2443479596431297E-2</v>
      </c>
      <c r="V2094">
        <v>2.0100886370605146E-2</v>
      </c>
    </row>
    <row r="2095" spans="1:22" x14ac:dyDescent="0.25">
      <c r="A2095" t="str">
        <f t="shared" si="37"/>
        <v>SzlovákiaKözúti jármű gy.</v>
      </c>
      <c r="B2095" t="s">
        <v>15</v>
      </c>
      <c r="C2095">
        <v>20</v>
      </c>
      <c r="D2095" s="267" t="s">
        <v>166</v>
      </c>
      <c r="E2095" s="3" t="s">
        <v>2289</v>
      </c>
      <c r="F2095" s="3" t="s">
        <v>2289</v>
      </c>
      <c r="G2095" s="3" t="s">
        <v>136</v>
      </c>
      <c r="H2095">
        <v>2221.2338863458176</v>
      </c>
      <c r="I2095">
        <v>28042.776282024806</v>
      </c>
      <c r="J2095">
        <v>12.6248642497339</v>
      </c>
      <c r="K2095">
        <v>346.6030019563716</v>
      </c>
      <c r="L2095">
        <v>3496.2134499999997</v>
      </c>
      <c r="M2095">
        <v>10.08708358054003</v>
      </c>
      <c r="N2095">
        <v>0.15604075018258115</v>
      </c>
      <c r="O2095">
        <v>0.12467429810938671</v>
      </c>
      <c r="P2095">
        <v>0.79898550835923965</v>
      </c>
      <c r="Q2095">
        <v>0.36955833677546157</v>
      </c>
      <c r="R2095">
        <v>0.40140750680578879</v>
      </c>
      <c r="S2095">
        <v>0.63044166322453832</v>
      </c>
      <c r="T2095">
        <v>0.59859249319421126</v>
      </c>
      <c r="U2095">
        <v>7.3363893172203279E-2</v>
      </c>
      <c r="V2095">
        <v>2.8905961186003033E-2</v>
      </c>
    </row>
    <row r="2096" spans="1:22" x14ac:dyDescent="0.25">
      <c r="A2096" t="str">
        <f t="shared" si="37"/>
        <v>SzlovákiaEgyéb jármű gy.</v>
      </c>
      <c r="B2096" t="s">
        <v>15</v>
      </c>
      <c r="C2096">
        <v>21</v>
      </c>
      <c r="D2096" s="267" t="s">
        <v>167</v>
      </c>
      <c r="E2096" s="3" t="s">
        <v>1</v>
      </c>
      <c r="F2096" s="3" t="s">
        <v>2289</v>
      </c>
      <c r="G2096" s="3" t="s">
        <v>0</v>
      </c>
      <c r="H2096">
        <v>61.234015371148075</v>
      </c>
      <c r="I2096">
        <v>513.06669197522206</v>
      </c>
      <c r="J2096">
        <v>8.3787856939554253</v>
      </c>
      <c r="K2096">
        <v>30.016335225739319</v>
      </c>
      <c r="L2096">
        <v>143.87654999999998</v>
      </c>
      <c r="M2096">
        <v>4.7932750256808285</v>
      </c>
      <c r="N2096">
        <v>0.49019054268785156</v>
      </c>
      <c r="O2096">
        <v>0.28042465482625467</v>
      </c>
      <c r="P2096">
        <v>0.57207275621558917</v>
      </c>
      <c r="Q2096">
        <v>0.76278948937947721</v>
      </c>
      <c r="R2096">
        <v>0.30973261416391856</v>
      </c>
      <c r="S2096">
        <v>0.23721051062052287</v>
      </c>
      <c r="T2096">
        <v>0.69026738583608149</v>
      </c>
      <c r="U2096">
        <v>0.20465653394436717</v>
      </c>
      <c r="V2096">
        <v>8.4123637629037462E-2</v>
      </c>
    </row>
    <row r="2097" spans="1:22" x14ac:dyDescent="0.25">
      <c r="A2097" t="str">
        <f t="shared" si="37"/>
        <v>SzlovákiaBútorgy.</v>
      </c>
      <c r="B2097" t="s">
        <v>15</v>
      </c>
      <c r="C2097">
        <v>22</v>
      </c>
      <c r="D2097" s="267" t="s">
        <v>168</v>
      </c>
      <c r="E2097" s="3" t="s">
        <v>135</v>
      </c>
      <c r="F2097" s="3" t="s">
        <v>2289</v>
      </c>
      <c r="G2097" s="3" t="s">
        <v>0</v>
      </c>
      <c r="H2097">
        <v>368.23532874223531</v>
      </c>
      <c r="I2097">
        <v>1947.7138904519102</v>
      </c>
      <c r="J2097">
        <v>5.2893183744879346</v>
      </c>
      <c r="K2097">
        <v>132.90204835093775</v>
      </c>
      <c r="L2097">
        <v>621.73799999999994</v>
      </c>
      <c r="M2097">
        <v>4.6781671743557665</v>
      </c>
      <c r="N2097">
        <v>0.36091607180898488</v>
      </c>
      <c r="O2097">
        <v>0.3192142352364411</v>
      </c>
      <c r="P2097">
        <v>0.88445558447002459</v>
      </c>
      <c r="Q2097">
        <v>0.3178169117150183</v>
      </c>
      <c r="R2097">
        <v>0.27975135840538629</v>
      </c>
      <c r="S2097">
        <v>0.68218308828498175</v>
      </c>
      <c r="T2097">
        <v>0.72024864159461377</v>
      </c>
      <c r="U2097">
        <v>0.63252232118106166</v>
      </c>
      <c r="V2097">
        <v>0.48315096269370539</v>
      </c>
    </row>
    <row r="2098" spans="1:22" x14ac:dyDescent="0.25">
      <c r="A2098" t="str">
        <f t="shared" si="37"/>
        <v>SzlovákiaGépjavítás</v>
      </c>
      <c r="B2098" t="s">
        <v>15</v>
      </c>
      <c r="C2098">
        <v>23</v>
      </c>
      <c r="D2098" s="267" t="s">
        <v>169</v>
      </c>
      <c r="E2098" s="3" t="s">
        <v>1</v>
      </c>
      <c r="F2098" s="3" t="s">
        <v>1</v>
      </c>
      <c r="G2098" s="3" t="s">
        <v>136</v>
      </c>
      <c r="H2098">
        <v>511.29942785368723</v>
      </c>
      <c r="I2098">
        <v>1983.9820068818781</v>
      </c>
      <c r="J2098">
        <v>3.8802742557529553</v>
      </c>
      <c r="K2098">
        <v>191.45673754471815</v>
      </c>
      <c r="L2098">
        <v>722.17259999999999</v>
      </c>
      <c r="M2098">
        <v>3.7719884359322879</v>
      </c>
      <c r="N2098">
        <v>0.37445130409867222</v>
      </c>
      <c r="O2098">
        <v>0.36400158746147165</v>
      </c>
      <c r="P2098">
        <v>0.97209325612484199</v>
      </c>
      <c r="Q2098">
        <v>0.88962937585857127</v>
      </c>
      <c r="R2098">
        <v>0.7377956791438991</v>
      </c>
      <c r="S2098">
        <v>0.11037062414142865</v>
      </c>
      <c r="T2098">
        <v>0.26220432085610096</v>
      </c>
      <c r="U2098">
        <v>5.7108662665623533E-2</v>
      </c>
      <c r="V2098">
        <v>3.53325919179866E-2</v>
      </c>
    </row>
    <row r="2099" spans="1:22" x14ac:dyDescent="0.25">
      <c r="A2099" t="str">
        <f t="shared" si="37"/>
        <v>SzlovákiaVillamosene., gáz, gőzellátás</v>
      </c>
      <c r="B2099" t="s">
        <v>15</v>
      </c>
      <c r="C2099">
        <v>24</v>
      </c>
      <c r="D2099" s="267" t="s">
        <v>170</v>
      </c>
      <c r="E2099" s="3" t="s">
        <v>1</v>
      </c>
      <c r="F2099" s="3" t="s">
        <v>1</v>
      </c>
      <c r="G2099" s="3" t="s">
        <v>136</v>
      </c>
      <c r="H2099">
        <v>2751.3745005848236</v>
      </c>
      <c r="I2099">
        <v>13028.73211378845</v>
      </c>
      <c r="J2099">
        <v>4.7353539516409358</v>
      </c>
      <c r="K2099">
        <v>576.94309526321456</v>
      </c>
      <c r="L2099">
        <v>2841.7943499999997</v>
      </c>
      <c r="M2099">
        <v>4.9256059624103976</v>
      </c>
      <c r="N2099">
        <v>0.20969268092750781</v>
      </c>
      <c r="O2099">
        <v>0.21811749026541866</v>
      </c>
      <c r="P2099">
        <v>1.0401769356023607</v>
      </c>
      <c r="Q2099">
        <v>0.66513298974930846</v>
      </c>
      <c r="R2099">
        <v>0.61152886098772929</v>
      </c>
      <c r="S2099">
        <v>0.33486701025069143</v>
      </c>
      <c r="T2099">
        <v>0.38847113901227059</v>
      </c>
      <c r="U2099">
        <v>0.32125645566541927</v>
      </c>
      <c r="V2099">
        <v>0.36139191119748931</v>
      </c>
    </row>
    <row r="2100" spans="1:22" x14ac:dyDescent="0.25">
      <c r="A2100" t="str">
        <f t="shared" si="37"/>
        <v>SzlovákiaVízellátás</v>
      </c>
      <c r="B2100" t="s">
        <v>15</v>
      </c>
      <c r="C2100">
        <v>25</v>
      </c>
      <c r="D2100" s="267" t="s">
        <v>171</v>
      </c>
      <c r="E2100" s="3" t="s">
        <v>2289</v>
      </c>
      <c r="F2100" s="3" t="s">
        <v>2289</v>
      </c>
      <c r="G2100" s="3" t="s">
        <v>136</v>
      </c>
      <c r="H2100">
        <v>197.0017456006276</v>
      </c>
      <c r="I2100">
        <v>702.90935196837972</v>
      </c>
      <c r="J2100">
        <v>3.5680361604173543</v>
      </c>
      <c r="K2100">
        <v>88.571104512804169</v>
      </c>
      <c r="L2100">
        <v>380.34955000000002</v>
      </c>
      <c r="M2100">
        <v>4.2942848245165024</v>
      </c>
      <c r="N2100">
        <v>0.44959553146478315</v>
      </c>
      <c r="O2100">
        <v>0.54110753959226021</v>
      </c>
      <c r="P2100">
        <v>1.203542966339836</v>
      </c>
      <c r="Q2100">
        <v>0.32032372985836877</v>
      </c>
      <c r="R2100">
        <v>0.28241903791177708</v>
      </c>
      <c r="S2100">
        <v>0.67967627014163112</v>
      </c>
      <c r="T2100">
        <v>0.71758096208822297</v>
      </c>
      <c r="U2100">
        <v>0.55157665818361878</v>
      </c>
      <c r="V2100">
        <v>0.45794780379494299</v>
      </c>
    </row>
    <row r="2101" spans="1:22" x14ac:dyDescent="0.25">
      <c r="A2101" t="str">
        <f t="shared" si="37"/>
        <v>SzlovákiaSzennyvíz k.</v>
      </c>
      <c r="B2101" t="s">
        <v>15</v>
      </c>
      <c r="C2101">
        <v>26</v>
      </c>
      <c r="D2101" s="267" t="s">
        <v>172</v>
      </c>
      <c r="E2101" s="3" t="s">
        <v>2289</v>
      </c>
      <c r="F2101" s="3" t="s">
        <v>2289</v>
      </c>
      <c r="G2101" s="3" t="s">
        <v>136</v>
      </c>
      <c r="H2101">
        <v>216.95129185623802</v>
      </c>
      <c r="I2101">
        <v>806.66520381578198</v>
      </c>
      <c r="J2101">
        <v>3.7181857591809857</v>
      </c>
      <c r="K2101">
        <v>104.54916826093624</v>
      </c>
      <c r="L2101">
        <v>307.81344999999999</v>
      </c>
      <c r="M2101">
        <v>2.9441979799566846</v>
      </c>
      <c r="N2101">
        <v>0.48190157046963045</v>
      </c>
      <c r="O2101">
        <v>0.38158761347823711</v>
      </c>
      <c r="P2101">
        <v>0.79183724822968771</v>
      </c>
      <c r="Q2101">
        <v>0.44206047026533901</v>
      </c>
      <c r="R2101">
        <v>0.3340789901214149</v>
      </c>
      <c r="S2101">
        <v>0.55793952973466099</v>
      </c>
      <c r="T2101">
        <v>0.66592100987858516</v>
      </c>
      <c r="U2101">
        <v>0.31912031784093897</v>
      </c>
      <c r="V2101">
        <v>0.2860804169543637</v>
      </c>
    </row>
    <row r="2102" spans="1:22" x14ac:dyDescent="0.25">
      <c r="A2102" t="str">
        <f t="shared" si="37"/>
        <v>SzlovákiaÉpítőipar</v>
      </c>
      <c r="B2102" t="s">
        <v>15</v>
      </c>
      <c r="C2102">
        <v>27</v>
      </c>
      <c r="D2102" s="267" t="s">
        <v>139</v>
      </c>
      <c r="E2102" s="3" t="s">
        <v>2289</v>
      </c>
      <c r="F2102" s="3" t="s">
        <v>2289</v>
      </c>
      <c r="G2102" s="3" t="s">
        <v>136</v>
      </c>
      <c r="H2102">
        <v>3714.0324574571291</v>
      </c>
      <c r="I2102">
        <v>16212.482951206021</v>
      </c>
      <c r="J2102">
        <v>4.365196894995945</v>
      </c>
      <c r="K2102">
        <v>1327.5423801094207</v>
      </c>
      <c r="L2102">
        <v>7618.5489499999994</v>
      </c>
      <c r="M2102">
        <v>5.7388367137266467</v>
      </c>
      <c r="N2102">
        <v>0.35743962803662288</v>
      </c>
      <c r="O2102">
        <v>0.46991870233135807</v>
      </c>
      <c r="P2102">
        <v>1.314679922068436</v>
      </c>
      <c r="Q2102">
        <v>0.45382097638995034</v>
      </c>
      <c r="R2102">
        <v>0.47919573510325614</v>
      </c>
      <c r="S2102">
        <v>0.54617902361004966</v>
      </c>
      <c r="T2102">
        <v>0.52080426489674392</v>
      </c>
      <c r="U2102">
        <v>5.1900315049517122E-2</v>
      </c>
      <c r="V2102">
        <v>6.2408929016802658E-2</v>
      </c>
    </row>
    <row r="2103" spans="1:22" x14ac:dyDescent="0.25">
      <c r="A2103" t="str">
        <f t="shared" si="37"/>
        <v>SzlovákiaGépj. Ker. jav.</v>
      </c>
      <c r="B2103" t="s">
        <v>15</v>
      </c>
      <c r="C2103">
        <v>28</v>
      </c>
      <c r="D2103" s="267" t="s">
        <v>173</v>
      </c>
      <c r="E2103" s="3" t="s">
        <v>2289</v>
      </c>
      <c r="F2103" s="3" t="s">
        <v>2289</v>
      </c>
      <c r="G2103" s="3" t="s">
        <v>136</v>
      </c>
      <c r="H2103">
        <v>323.16414067812218</v>
      </c>
      <c r="I2103">
        <v>2451.7467407858085</v>
      </c>
      <c r="J2103">
        <v>7.5866918143860405</v>
      </c>
      <c r="K2103">
        <v>137.70525792113875</v>
      </c>
      <c r="L2103">
        <v>1361.1810999999998</v>
      </c>
      <c r="M2103">
        <v>9.8847431140176436</v>
      </c>
      <c r="N2103">
        <v>0.42611552640766504</v>
      </c>
      <c r="O2103">
        <v>0.55518829794129887</v>
      </c>
      <c r="P2103">
        <v>1.3029055820185014</v>
      </c>
      <c r="Q2103">
        <v>0.52826983470022593</v>
      </c>
      <c r="R2103">
        <v>0.42796826380296016</v>
      </c>
      <c r="S2103">
        <v>0.47173016529977424</v>
      </c>
      <c r="T2103">
        <v>0.57203173619703973</v>
      </c>
      <c r="U2103">
        <v>0.44104415356211146</v>
      </c>
      <c r="V2103">
        <v>0.41879716899354769</v>
      </c>
    </row>
    <row r="2104" spans="1:22" x14ac:dyDescent="0.25">
      <c r="A2104" t="str">
        <f t="shared" si="37"/>
        <v>SzlovákiaNagyker.</v>
      </c>
      <c r="B2104" t="s">
        <v>15</v>
      </c>
      <c r="C2104">
        <v>29</v>
      </c>
      <c r="D2104" s="267" t="s">
        <v>174</v>
      </c>
      <c r="E2104" s="3" t="s">
        <v>1</v>
      </c>
      <c r="F2104" s="3" t="s">
        <v>2289</v>
      </c>
      <c r="G2104" s="3" t="s">
        <v>0</v>
      </c>
      <c r="H2104">
        <v>3678.8437725503213</v>
      </c>
      <c r="I2104">
        <v>10914.557259468711</v>
      </c>
      <c r="J2104">
        <v>2.9668444582799731</v>
      </c>
      <c r="K2104">
        <v>1506.8135205525214</v>
      </c>
      <c r="L2104">
        <v>4993.6986500000003</v>
      </c>
      <c r="M2104">
        <v>3.3140787376057661</v>
      </c>
      <c r="N2104">
        <v>0.4095888854524361</v>
      </c>
      <c r="O2104">
        <v>0.45752645126011088</v>
      </c>
      <c r="P2104">
        <v>1.1170382486202535</v>
      </c>
      <c r="Q2104">
        <v>0.66761146924203751</v>
      </c>
      <c r="R2104">
        <v>0.52983947450882074</v>
      </c>
      <c r="S2104">
        <v>0.3323885307579626</v>
      </c>
      <c r="T2104">
        <v>0.47016052549117932</v>
      </c>
      <c r="U2104">
        <v>7.4500310228756625E-2</v>
      </c>
      <c r="V2104">
        <v>0.10162907764470801</v>
      </c>
    </row>
    <row r="2105" spans="1:22" x14ac:dyDescent="0.25">
      <c r="A2105" t="str">
        <f t="shared" si="37"/>
        <v>SzlovákiaKisker.</v>
      </c>
      <c r="B2105" t="s">
        <v>15</v>
      </c>
      <c r="C2105">
        <v>30</v>
      </c>
      <c r="D2105" s="267" t="s">
        <v>175</v>
      </c>
      <c r="E2105" s="3" t="s">
        <v>2289</v>
      </c>
      <c r="F2105" s="3" t="s">
        <v>2289</v>
      </c>
      <c r="G2105" s="3" t="s">
        <v>136</v>
      </c>
      <c r="H2105">
        <v>1699.2208836138418</v>
      </c>
      <c r="I2105">
        <v>10665.596545562137</v>
      </c>
      <c r="J2105">
        <v>6.2767569822228939</v>
      </c>
      <c r="K2105">
        <v>838.33330054691567</v>
      </c>
      <c r="L2105">
        <v>6243.5514499999999</v>
      </c>
      <c r="M2105">
        <v>7.4475765735737847</v>
      </c>
      <c r="N2105">
        <v>0.49336334589060521</v>
      </c>
      <c r="O2105">
        <v>0.58539167718639118</v>
      </c>
      <c r="P2105">
        <v>1.1865325668441362</v>
      </c>
      <c r="Q2105">
        <v>0.28418465499870177</v>
      </c>
      <c r="R2105">
        <v>0.26878845634500581</v>
      </c>
      <c r="S2105">
        <v>0.71581534500129829</v>
      </c>
      <c r="T2105">
        <v>0.73121154365499408</v>
      </c>
      <c r="U2105">
        <v>7.8758097438017788E-2</v>
      </c>
      <c r="V2105">
        <v>8.6072526988586071E-2</v>
      </c>
    </row>
    <row r="2106" spans="1:22" x14ac:dyDescent="0.25">
      <c r="A2106" t="str">
        <f t="shared" si="37"/>
        <v>SzlovákiaSzf. Szállítás</v>
      </c>
      <c r="B2106" t="s">
        <v>15</v>
      </c>
      <c r="C2106">
        <v>31</v>
      </c>
      <c r="D2106" s="267" t="s">
        <v>176</v>
      </c>
      <c r="E2106" s="3" t="s">
        <v>1</v>
      </c>
      <c r="F2106" s="3" t="s">
        <v>2289</v>
      </c>
      <c r="G2106" s="3" t="s">
        <v>0</v>
      </c>
      <c r="H2106">
        <v>2704.6408985897451</v>
      </c>
      <c r="I2106">
        <v>7149.3227727964277</v>
      </c>
      <c r="J2106">
        <v>2.6433537910797069</v>
      </c>
      <c r="K2106">
        <v>993.76428185323812</v>
      </c>
      <c r="L2106">
        <v>3212.3129999999996</v>
      </c>
      <c r="M2106">
        <v>3.2324697704061807</v>
      </c>
      <c r="N2106">
        <v>0.36742928880924897</v>
      </c>
      <c r="O2106">
        <v>0.44931710346370568</v>
      </c>
      <c r="P2106">
        <v>1.2228668675810674</v>
      </c>
      <c r="Q2106">
        <v>0.62451212057030392</v>
      </c>
      <c r="R2106">
        <v>0.50686668168076754</v>
      </c>
      <c r="S2106">
        <v>0.37548787942969591</v>
      </c>
      <c r="T2106">
        <v>0.49313331831923235</v>
      </c>
      <c r="U2106">
        <v>0.23632076696357973</v>
      </c>
      <c r="V2106">
        <v>0.27952522279724534</v>
      </c>
    </row>
    <row r="2107" spans="1:22" x14ac:dyDescent="0.25">
      <c r="A2107" t="str">
        <f t="shared" si="37"/>
        <v>SzlovákiaVízi szállítás</v>
      </c>
      <c r="B2107" t="s">
        <v>15</v>
      </c>
      <c r="C2107">
        <v>32</v>
      </c>
      <c r="D2107" s="267" t="s">
        <v>140</v>
      </c>
      <c r="E2107" s="3" t="s">
        <v>1</v>
      </c>
      <c r="F2107" s="3" t="s">
        <v>1</v>
      </c>
      <c r="G2107" s="3" t="s">
        <v>136</v>
      </c>
      <c r="H2107">
        <v>16.532260547906439</v>
      </c>
      <c r="I2107">
        <v>55.398449448100536</v>
      </c>
      <c r="J2107">
        <v>3.3509300974037646</v>
      </c>
      <c r="K2107">
        <v>6.0955807912761104</v>
      </c>
      <c r="L2107">
        <v>20.591749999999998</v>
      </c>
      <c r="M2107">
        <v>3.3781440530606295</v>
      </c>
      <c r="N2107">
        <v>0.36870824613564557</v>
      </c>
      <c r="O2107">
        <v>0.37170264159272481</v>
      </c>
      <c r="P2107">
        <v>1.0081213140429131</v>
      </c>
      <c r="Q2107">
        <v>0.89528852472242038</v>
      </c>
      <c r="R2107">
        <v>0.82247759371458939</v>
      </c>
      <c r="S2107">
        <v>0.10471147527757974</v>
      </c>
      <c r="T2107">
        <v>0.17752240628541061</v>
      </c>
      <c r="U2107">
        <v>7.1929944481380223E-2</v>
      </c>
      <c r="V2107">
        <v>9.8804554575623926E-2</v>
      </c>
    </row>
    <row r="2108" spans="1:22" x14ac:dyDescent="0.25">
      <c r="A2108" t="str">
        <f t="shared" si="37"/>
        <v>SzlovákiaLégi szállítás</v>
      </c>
      <c r="B2108" t="s">
        <v>15</v>
      </c>
      <c r="C2108">
        <v>33</v>
      </c>
      <c r="D2108" s="267" t="s">
        <v>141</v>
      </c>
      <c r="E2108" s="3" t="s">
        <v>2289</v>
      </c>
      <c r="F2108" s="3" t="s">
        <v>2289</v>
      </c>
      <c r="G2108" s="3" t="s">
        <v>136</v>
      </c>
      <c r="H2108">
        <v>25.860519948743594</v>
      </c>
      <c r="I2108">
        <v>196.21945402694882</v>
      </c>
      <c r="J2108">
        <v>7.5876066844696961</v>
      </c>
      <c r="K2108">
        <v>2.3087196735045326</v>
      </c>
      <c r="L2108">
        <v>53.804249999999996</v>
      </c>
      <c r="M2108">
        <v>23.304799892975993</v>
      </c>
      <c r="N2108">
        <v>8.9275841246830745E-2</v>
      </c>
      <c r="O2108">
        <v>0.27420446288985451</v>
      </c>
      <c r="P2108">
        <v>3.0714296170195836</v>
      </c>
      <c r="Q2108">
        <v>0.51885231415110744</v>
      </c>
      <c r="R2108">
        <v>0.4793170751804619</v>
      </c>
      <c r="S2108">
        <v>0.48114768584889256</v>
      </c>
      <c r="T2108">
        <v>0.52068292481953804</v>
      </c>
      <c r="U2108">
        <v>0.2024768350471709</v>
      </c>
      <c r="V2108">
        <v>0.27023188443951091</v>
      </c>
    </row>
    <row r="2109" spans="1:22" x14ac:dyDescent="0.25">
      <c r="A2109" t="str">
        <f t="shared" si="37"/>
        <v>SzlovákiaRaktározás</v>
      </c>
      <c r="B2109" t="s">
        <v>15</v>
      </c>
      <c r="C2109">
        <v>34</v>
      </c>
      <c r="D2109" s="267" t="s">
        <v>177</v>
      </c>
      <c r="E2109" s="3" t="s">
        <v>1</v>
      </c>
      <c r="F2109" s="3" t="s">
        <v>1</v>
      </c>
      <c r="G2109" s="3" t="s">
        <v>136</v>
      </c>
      <c r="H2109">
        <v>1001.6333039833447</v>
      </c>
      <c r="I2109">
        <v>5198.0219534392672</v>
      </c>
      <c r="J2109">
        <v>5.1895458475347391</v>
      </c>
      <c r="K2109">
        <v>310.78054235413083</v>
      </c>
      <c r="L2109">
        <v>2531.5895999999998</v>
      </c>
      <c r="M2109">
        <v>8.1459076582577126</v>
      </c>
      <c r="N2109">
        <v>0.31027377096808129</v>
      </c>
      <c r="O2109">
        <v>0.48702941670436301</v>
      </c>
      <c r="P2109">
        <v>1.5696764028257646</v>
      </c>
      <c r="Q2109">
        <v>0.78576035146689538</v>
      </c>
      <c r="R2109">
        <v>0.62677763339730763</v>
      </c>
      <c r="S2109">
        <v>0.21423964853310445</v>
      </c>
      <c r="T2109">
        <v>0.37322236660269237</v>
      </c>
      <c r="U2109">
        <v>0.12765474177551661</v>
      </c>
      <c r="V2109">
        <v>0.22879448654058523</v>
      </c>
    </row>
    <row r="2110" spans="1:22" x14ac:dyDescent="0.25">
      <c r="A2110" t="str">
        <f t="shared" si="37"/>
        <v>SzlovákiaPostai tev.</v>
      </c>
      <c r="B2110" t="s">
        <v>15</v>
      </c>
      <c r="C2110">
        <v>35</v>
      </c>
      <c r="D2110" s="267" t="s">
        <v>178</v>
      </c>
      <c r="E2110" s="3" t="s">
        <v>1</v>
      </c>
      <c r="F2110" s="3" t="s">
        <v>1</v>
      </c>
      <c r="G2110" s="3" t="s">
        <v>136</v>
      </c>
      <c r="H2110">
        <v>149.15978432982922</v>
      </c>
      <c r="I2110">
        <v>822.74003990391157</v>
      </c>
      <c r="J2110">
        <v>5.5158301790288835</v>
      </c>
      <c r="K2110">
        <v>100.94786211565471</v>
      </c>
      <c r="L2110">
        <v>381.14664999999997</v>
      </c>
      <c r="M2110">
        <v>3.7756782760126706</v>
      </c>
      <c r="N2110">
        <v>0.67677666985917595</v>
      </c>
      <c r="O2110">
        <v>0.46326498227133128</v>
      </c>
      <c r="P2110">
        <v>0.68451677326248217</v>
      </c>
      <c r="Q2110">
        <v>0.68050098549952376</v>
      </c>
      <c r="R2110">
        <v>0.78039749107315648</v>
      </c>
      <c r="S2110">
        <v>0.31949901450047624</v>
      </c>
      <c r="T2110">
        <v>0.21960250892684349</v>
      </c>
      <c r="U2110">
        <v>0.25114700433372145</v>
      </c>
      <c r="V2110">
        <v>0.20278702114598116</v>
      </c>
    </row>
    <row r="2111" spans="1:22" x14ac:dyDescent="0.25">
      <c r="A2111" t="str">
        <f t="shared" si="37"/>
        <v>SzlovákiaVendéglátás</v>
      </c>
      <c r="B2111" t="s">
        <v>15</v>
      </c>
      <c r="C2111">
        <v>36</v>
      </c>
      <c r="D2111" s="267" t="s">
        <v>179</v>
      </c>
      <c r="E2111" s="3" t="s">
        <v>135</v>
      </c>
      <c r="F2111" s="3" t="s">
        <v>135</v>
      </c>
      <c r="G2111" s="3" t="s">
        <v>136</v>
      </c>
      <c r="H2111">
        <v>616.86573783207587</v>
      </c>
      <c r="I2111">
        <v>2477.9182082060861</v>
      </c>
      <c r="J2111">
        <v>4.0169489991688092</v>
      </c>
      <c r="K2111">
        <v>294.15991321191694</v>
      </c>
      <c r="L2111">
        <v>1376.1931500000001</v>
      </c>
      <c r="M2111">
        <v>4.6783844031411963</v>
      </c>
      <c r="N2111">
        <v>0.47686213574726627</v>
      </c>
      <c r="O2111">
        <v>0.55538279893278197</v>
      </c>
      <c r="P2111">
        <v>1.1646611406092664</v>
      </c>
      <c r="Q2111">
        <v>0.20013628709222425</v>
      </c>
      <c r="R2111">
        <v>0.24741448285678971</v>
      </c>
      <c r="S2111">
        <v>0.7998637129077758</v>
      </c>
      <c r="T2111">
        <v>0.75258551714321031</v>
      </c>
      <c r="U2111">
        <v>0.77842218921119055</v>
      </c>
      <c r="V2111">
        <v>0.63617663962215021</v>
      </c>
    </row>
    <row r="2112" spans="1:22" x14ac:dyDescent="0.25">
      <c r="A2112" t="str">
        <f t="shared" si="37"/>
        <v>SzlovákiaKiadói tev.</v>
      </c>
      <c r="B2112" t="s">
        <v>15</v>
      </c>
      <c r="C2112">
        <v>37</v>
      </c>
      <c r="D2112" s="267" t="s">
        <v>180</v>
      </c>
      <c r="E2112" s="3" t="s">
        <v>2289</v>
      </c>
      <c r="F2112" s="3" t="s">
        <v>2289</v>
      </c>
      <c r="G2112" s="3" t="s">
        <v>136</v>
      </c>
      <c r="H2112">
        <v>199.03364089362881</v>
      </c>
      <c r="I2112">
        <v>621.33945199903565</v>
      </c>
      <c r="J2112">
        <v>3.1217810678100553</v>
      </c>
      <c r="K2112">
        <v>74.624721485984892</v>
      </c>
      <c r="L2112">
        <v>355.37374999999997</v>
      </c>
      <c r="M2112">
        <v>4.7621450763704622</v>
      </c>
      <c r="N2112">
        <v>0.37493521773973476</v>
      </c>
      <c r="O2112">
        <v>0.57194782796530286</v>
      </c>
      <c r="P2112">
        <v>1.5254577348408132</v>
      </c>
      <c r="Q2112">
        <v>0.4693196869331217</v>
      </c>
      <c r="R2112">
        <v>0.42707051608563218</v>
      </c>
      <c r="S2112">
        <v>0.53068031306687835</v>
      </c>
      <c r="T2112">
        <v>0.57292948391436793</v>
      </c>
      <c r="U2112">
        <v>0.38860040297262582</v>
      </c>
      <c r="V2112">
        <v>0.27484858104490512</v>
      </c>
    </row>
    <row r="2113" spans="1:22" x14ac:dyDescent="0.25">
      <c r="A2113" t="str">
        <f t="shared" si="37"/>
        <v>SzlovákiaMűsorszolgáltatás</v>
      </c>
      <c r="B2113" t="s">
        <v>15</v>
      </c>
      <c r="C2113">
        <v>38</v>
      </c>
      <c r="D2113" s="267" t="s">
        <v>181</v>
      </c>
      <c r="E2113" s="3" t="s">
        <v>135</v>
      </c>
      <c r="F2113" s="3" t="s">
        <v>2289</v>
      </c>
      <c r="G2113" s="3" t="s">
        <v>0</v>
      </c>
      <c r="H2113">
        <v>125.7005980798404</v>
      </c>
      <c r="I2113">
        <v>557.83715020088425</v>
      </c>
      <c r="J2113">
        <v>4.4378241529651801</v>
      </c>
      <c r="K2113">
        <v>47.102238414164866</v>
      </c>
      <c r="L2113">
        <v>232.62034999999997</v>
      </c>
      <c r="M2113">
        <v>4.9386262273693768</v>
      </c>
      <c r="N2113">
        <v>0.37471769533067179</v>
      </c>
      <c r="O2113">
        <v>0.41700404843282746</v>
      </c>
      <c r="P2113">
        <v>1.1128485620750839</v>
      </c>
      <c r="Q2113">
        <v>0.16545708455245664</v>
      </c>
      <c r="R2113">
        <v>0.23263857465387761</v>
      </c>
      <c r="S2113">
        <v>0.83454291544754333</v>
      </c>
      <c r="T2113">
        <v>0.76736142534612239</v>
      </c>
      <c r="U2113">
        <v>0.78068926590444288</v>
      </c>
      <c r="V2113">
        <v>0.53143369809223306</v>
      </c>
    </row>
    <row r="2114" spans="1:22" x14ac:dyDescent="0.25">
      <c r="A2114" t="str">
        <f t="shared" si="37"/>
        <v>SzlovákiaTávközlés</v>
      </c>
      <c r="B2114" t="s">
        <v>15</v>
      </c>
      <c r="C2114">
        <v>39</v>
      </c>
      <c r="D2114" s="267" t="s">
        <v>142</v>
      </c>
      <c r="E2114" s="3" t="s">
        <v>2289</v>
      </c>
      <c r="F2114" s="3" t="s">
        <v>2289</v>
      </c>
      <c r="G2114" s="3" t="s">
        <v>136</v>
      </c>
      <c r="H2114">
        <v>721.97028733623495</v>
      </c>
      <c r="I2114">
        <v>2563.7392730514161</v>
      </c>
      <c r="J2114">
        <v>3.5510315563131134</v>
      </c>
      <c r="K2114">
        <v>403.79009288378006</v>
      </c>
      <c r="L2114">
        <v>1417.11095</v>
      </c>
      <c r="M2114">
        <v>3.5095238218434366</v>
      </c>
      <c r="N2114">
        <v>0.55928907320216004</v>
      </c>
      <c r="O2114">
        <v>0.55275158628487397</v>
      </c>
      <c r="P2114">
        <v>0.98831107698947829</v>
      </c>
      <c r="Q2114">
        <v>0.47099311072583588</v>
      </c>
      <c r="R2114">
        <v>0.27125813149302408</v>
      </c>
      <c r="S2114">
        <v>0.52900688927416417</v>
      </c>
      <c r="T2114">
        <v>0.72874186850697598</v>
      </c>
      <c r="U2114">
        <v>0.50710373359242344</v>
      </c>
      <c r="V2114">
        <v>0.29969550313424353</v>
      </c>
    </row>
    <row r="2115" spans="1:22" x14ac:dyDescent="0.25">
      <c r="A2115" t="str">
        <f t="shared" si="37"/>
        <v>SzlovákiaInfotech.</v>
      </c>
      <c r="B2115" t="s">
        <v>15</v>
      </c>
      <c r="C2115">
        <v>40</v>
      </c>
      <c r="D2115" s="267" t="s">
        <v>182</v>
      </c>
      <c r="E2115" s="3" t="s">
        <v>2289</v>
      </c>
      <c r="F2115" s="3" t="s">
        <v>2289</v>
      </c>
      <c r="G2115" s="3" t="s">
        <v>136</v>
      </c>
      <c r="H2115">
        <v>283.17269979411219</v>
      </c>
      <c r="I2115">
        <v>3622.952286859897</v>
      </c>
      <c r="J2115">
        <v>12.794143960537351</v>
      </c>
      <c r="K2115">
        <v>141.86189042487462</v>
      </c>
      <c r="L2115">
        <v>1981.8562999999999</v>
      </c>
      <c r="M2115">
        <v>13.970322079202276</v>
      </c>
      <c r="N2115">
        <v>0.500973047642018</v>
      </c>
      <c r="O2115">
        <v>0.54702798797213092</v>
      </c>
      <c r="P2115">
        <v>1.09193097422483</v>
      </c>
      <c r="Q2115">
        <v>0.41861389909802094</v>
      </c>
      <c r="R2115">
        <v>0.50513605976254605</v>
      </c>
      <c r="S2115">
        <v>0.58138610090197906</v>
      </c>
      <c r="T2115">
        <v>0.49486394023745395</v>
      </c>
      <c r="U2115">
        <v>5.7852484886267166E-2</v>
      </c>
      <c r="V2115">
        <v>7.4999177002649312E-2</v>
      </c>
    </row>
    <row r="2116" spans="1:22" x14ac:dyDescent="0.25">
      <c r="A2116" t="str">
        <f t="shared" si="37"/>
        <v>SzlovákiaPénzügyi tev.</v>
      </c>
      <c r="B2116" t="s">
        <v>15</v>
      </c>
      <c r="C2116">
        <v>41</v>
      </c>
      <c r="D2116" s="267" t="s">
        <v>183</v>
      </c>
      <c r="E2116" s="3" t="s">
        <v>1</v>
      </c>
      <c r="F2116" s="3" t="s">
        <v>2289</v>
      </c>
      <c r="G2116" s="3" t="s">
        <v>0</v>
      </c>
      <c r="H2116">
        <v>583.61650966623552</v>
      </c>
      <c r="I2116">
        <v>4262.6249920584787</v>
      </c>
      <c r="J2116">
        <v>7.3038115294172048</v>
      </c>
      <c r="K2116">
        <v>239.02135363169688</v>
      </c>
      <c r="L2116">
        <v>2807.1205</v>
      </c>
      <c r="M2116">
        <v>11.744224762133323</v>
      </c>
      <c r="N2116">
        <v>0.409552076873889</v>
      </c>
      <c r="O2116">
        <v>0.65854268325968879</v>
      </c>
      <c r="P2116">
        <v>1.6079583536392859</v>
      </c>
      <c r="Q2116">
        <v>0.62331975390019967</v>
      </c>
      <c r="R2116">
        <v>0.51074834782474465</v>
      </c>
      <c r="S2116">
        <v>0.37668024609980033</v>
      </c>
      <c r="T2116">
        <v>0.48925165217525529</v>
      </c>
      <c r="U2116">
        <v>0.30585360074208906</v>
      </c>
      <c r="V2116">
        <v>0.3587606641697666</v>
      </c>
    </row>
    <row r="2117" spans="1:22" x14ac:dyDescent="0.25">
      <c r="A2117" t="str">
        <f t="shared" si="37"/>
        <v>SzlovákiaBiztosítás</v>
      </c>
      <c r="B2117" t="s">
        <v>15</v>
      </c>
      <c r="C2117">
        <v>42</v>
      </c>
      <c r="D2117" s="267" t="s">
        <v>184</v>
      </c>
      <c r="E2117" s="3" t="s">
        <v>135</v>
      </c>
      <c r="F2117" s="3" t="s">
        <v>135</v>
      </c>
      <c r="G2117" s="3" t="s">
        <v>136</v>
      </c>
      <c r="H2117">
        <v>281.417870780577</v>
      </c>
      <c r="I2117">
        <v>1466.5311722144354</v>
      </c>
      <c r="J2117">
        <v>5.211222614067383</v>
      </c>
      <c r="K2117">
        <v>148.5118294470297</v>
      </c>
      <c r="L2117">
        <v>399.47994999999997</v>
      </c>
      <c r="M2117">
        <v>2.6898863981908194</v>
      </c>
      <c r="N2117">
        <v>0.52772707374658934</v>
      </c>
      <c r="O2117">
        <v>0.27239785799901717</v>
      </c>
      <c r="P2117">
        <v>0.51617184630140966</v>
      </c>
      <c r="Q2117">
        <v>0.3174236290630511</v>
      </c>
      <c r="R2117">
        <v>0.33821751467786926</v>
      </c>
      <c r="S2117">
        <v>0.6825763709369489</v>
      </c>
      <c r="T2117">
        <v>0.66178248532213058</v>
      </c>
      <c r="U2117">
        <v>0.67005911996420453</v>
      </c>
      <c r="V2117">
        <v>0.6298767189104294</v>
      </c>
    </row>
    <row r="2118" spans="1:22" x14ac:dyDescent="0.25">
      <c r="A2118" t="str">
        <f t="shared" si="37"/>
        <v>SzlovákiaEgyéb pénzügy</v>
      </c>
      <c r="B2118" t="s">
        <v>15</v>
      </c>
      <c r="C2118">
        <v>43</v>
      </c>
      <c r="D2118" s="267" t="s">
        <v>185</v>
      </c>
      <c r="E2118" s="3" t="s">
        <v>1</v>
      </c>
      <c r="F2118" s="3" t="s">
        <v>1</v>
      </c>
      <c r="G2118" s="3" t="s">
        <v>136</v>
      </c>
      <c r="H2118">
        <v>71.20878659637863</v>
      </c>
      <c r="I2118">
        <v>1140.1186845571442</v>
      </c>
      <c r="J2118">
        <v>16.010927008481364</v>
      </c>
      <c r="K2118">
        <v>21.057308100971408</v>
      </c>
      <c r="L2118">
        <v>606.72595000000001</v>
      </c>
      <c r="M2118">
        <v>28.813082236851098</v>
      </c>
      <c r="N2118">
        <v>0.29571221625116545</v>
      </c>
      <c r="O2118">
        <v>0.53216034279419799</v>
      </c>
      <c r="P2118">
        <v>1.7995886322876953</v>
      </c>
      <c r="Q2118">
        <v>0.70472764833893353</v>
      </c>
      <c r="R2118">
        <v>0.80937050216908124</v>
      </c>
      <c r="S2118">
        <v>0.29527235166106658</v>
      </c>
      <c r="T2118">
        <v>0.19062949783091887</v>
      </c>
      <c r="U2118">
        <v>0.28038437739453576</v>
      </c>
      <c r="V2118">
        <v>0.18043895554710365</v>
      </c>
    </row>
    <row r="2119" spans="1:22" x14ac:dyDescent="0.25">
      <c r="A2119" t="str">
        <f t="shared" si="37"/>
        <v>SzlovákiaIngatlanügyletek</v>
      </c>
      <c r="B2119" t="s">
        <v>15</v>
      </c>
      <c r="C2119">
        <v>44</v>
      </c>
      <c r="D2119" s="267" t="s">
        <v>143</v>
      </c>
      <c r="E2119" s="3" t="s">
        <v>2289</v>
      </c>
      <c r="F2119" s="3" t="s">
        <v>2289</v>
      </c>
      <c r="G2119" s="3" t="s">
        <v>136</v>
      </c>
      <c r="H2119">
        <v>1978.3297613800223</v>
      </c>
      <c r="I2119">
        <v>9899.3177805855557</v>
      </c>
      <c r="J2119">
        <v>5.0038764890642371</v>
      </c>
      <c r="K2119">
        <v>1454.3714760242628</v>
      </c>
      <c r="L2119">
        <v>6125.8463499999998</v>
      </c>
      <c r="M2119">
        <v>4.2120231666987147</v>
      </c>
      <c r="N2119">
        <v>0.73515118885424735</v>
      </c>
      <c r="O2119">
        <v>0.61881500177860227</v>
      </c>
      <c r="P2119">
        <v>0.84175202483592781</v>
      </c>
      <c r="Q2119">
        <v>0.43189707476045619</v>
      </c>
      <c r="R2119">
        <v>0.24190736520036918</v>
      </c>
      <c r="S2119">
        <v>0.56810292523954387</v>
      </c>
      <c r="T2119">
        <v>0.75809263479963063</v>
      </c>
      <c r="U2119">
        <v>0.55935326750017222</v>
      </c>
      <c r="V2119">
        <v>0.30754543348347013</v>
      </c>
    </row>
    <row r="2120" spans="1:22" x14ac:dyDescent="0.25">
      <c r="A2120" t="str">
        <f t="shared" si="37"/>
        <v>SzlovákiaJogi tev.</v>
      </c>
      <c r="B2120" t="s">
        <v>15</v>
      </c>
      <c r="C2120">
        <v>45</v>
      </c>
      <c r="D2120" s="267" t="s">
        <v>186</v>
      </c>
      <c r="E2120" s="3" t="s">
        <v>1</v>
      </c>
      <c r="F2120" s="3" t="s">
        <v>1</v>
      </c>
      <c r="G2120" s="3" t="s">
        <v>136</v>
      </c>
      <c r="H2120">
        <v>438.61289623043439</v>
      </c>
      <c r="I2120">
        <v>4060.9588322935483</v>
      </c>
      <c r="J2120">
        <v>9.2586398329702533</v>
      </c>
      <c r="K2120">
        <v>214.17808646356968</v>
      </c>
      <c r="L2120">
        <v>2316.77115</v>
      </c>
      <c r="M2120">
        <v>10.817031696630028</v>
      </c>
      <c r="N2120">
        <v>0.4883077727633589</v>
      </c>
      <c r="O2120">
        <v>0.57049855604951649</v>
      </c>
      <c r="P2120">
        <v>1.1683175813914157</v>
      </c>
      <c r="Q2120">
        <v>0.84292316442880522</v>
      </c>
      <c r="R2120">
        <v>0.70645331774287345</v>
      </c>
      <c r="S2120">
        <v>0.15707683557119462</v>
      </c>
      <c r="T2120">
        <v>0.29354668225712666</v>
      </c>
      <c r="U2120">
        <v>8.2953602064009938E-2</v>
      </c>
      <c r="V2120">
        <v>8.3401194574997117E-2</v>
      </c>
    </row>
    <row r="2121" spans="1:22" x14ac:dyDescent="0.25">
      <c r="A2121" t="str">
        <f t="shared" si="37"/>
        <v>SzlovákiaMérnöki tev.</v>
      </c>
      <c r="B2121" t="s">
        <v>15</v>
      </c>
      <c r="C2121">
        <v>46</v>
      </c>
      <c r="D2121" s="267" t="s">
        <v>187</v>
      </c>
      <c r="E2121" s="3" t="s">
        <v>1</v>
      </c>
      <c r="F2121" s="3" t="s">
        <v>1</v>
      </c>
      <c r="G2121" s="3" t="s">
        <v>136</v>
      </c>
      <c r="H2121">
        <v>595.25377690782057</v>
      </c>
      <c r="I2121">
        <v>2108.5952018819926</v>
      </c>
      <c r="J2121">
        <v>3.542346615313495</v>
      </c>
      <c r="K2121">
        <v>252.7828664836079</v>
      </c>
      <c r="L2121">
        <v>1050.9763499999999</v>
      </c>
      <c r="M2121">
        <v>4.1576249396165155</v>
      </c>
      <c r="N2121">
        <v>0.42466402783153312</v>
      </c>
      <c r="O2121">
        <v>0.49842489874868723</v>
      </c>
      <c r="P2121">
        <v>1.1736922981063409</v>
      </c>
      <c r="Q2121">
        <v>0.75588076784209979</v>
      </c>
      <c r="R2121">
        <v>0.72859217159943246</v>
      </c>
      <c r="S2121">
        <v>0.24411923215790032</v>
      </c>
      <c r="T2121">
        <v>0.27140782840056732</v>
      </c>
      <c r="U2121">
        <v>0.11653221496362567</v>
      </c>
      <c r="V2121">
        <v>0.10432880720579088</v>
      </c>
    </row>
    <row r="2122" spans="1:22" x14ac:dyDescent="0.25">
      <c r="A2122" t="str">
        <f t="shared" si="37"/>
        <v>SzlovákiaK+F</v>
      </c>
      <c r="B2122" t="s">
        <v>15</v>
      </c>
      <c r="C2122">
        <v>47</v>
      </c>
      <c r="D2122" s="267" t="s">
        <v>188</v>
      </c>
      <c r="E2122" s="3" t="s">
        <v>2289</v>
      </c>
      <c r="F2122" s="3" t="s">
        <v>2289</v>
      </c>
      <c r="G2122" s="3" t="s">
        <v>136</v>
      </c>
      <c r="H2122">
        <v>209.47021353269378</v>
      </c>
      <c r="I2122">
        <v>346.33995457734466</v>
      </c>
      <c r="J2122">
        <v>1.6534090873177463</v>
      </c>
      <c r="K2122">
        <v>89.586929355386715</v>
      </c>
      <c r="L2122">
        <v>202.86194999999998</v>
      </c>
      <c r="M2122">
        <v>2.264414591053312</v>
      </c>
      <c r="N2122">
        <v>0.42768338201652778</v>
      </c>
      <c r="O2122">
        <v>0.58573071723001813</v>
      </c>
      <c r="P2122">
        <v>1.3695428484228145</v>
      </c>
      <c r="Q2122">
        <v>0.17373324143223792</v>
      </c>
      <c r="R2122">
        <v>0.13011084563480815</v>
      </c>
      <c r="S2122">
        <v>0.82626675856776211</v>
      </c>
      <c r="T2122">
        <v>0.86988915436519187</v>
      </c>
      <c r="U2122">
        <v>0.2051563760718339</v>
      </c>
      <c r="V2122">
        <v>0.23812252636983772</v>
      </c>
    </row>
    <row r="2123" spans="1:22" x14ac:dyDescent="0.25">
      <c r="A2123" t="str">
        <f t="shared" si="37"/>
        <v>SzlovákiaMarketing</v>
      </c>
      <c r="B2123" t="s">
        <v>15</v>
      </c>
      <c r="C2123">
        <v>48</v>
      </c>
      <c r="D2123" s="267" t="s">
        <v>13</v>
      </c>
      <c r="E2123" s="3" t="s">
        <v>1</v>
      </c>
      <c r="F2123" s="3" t="s">
        <v>1</v>
      </c>
      <c r="G2123" s="3" t="s">
        <v>136</v>
      </c>
      <c r="H2123">
        <v>279.20125829591893</v>
      </c>
      <c r="I2123">
        <v>1379.7802506961716</v>
      </c>
      <c r="J2123">
        <v>4.9418840699986193</v>
      </c>
      <c r="K2123">
        <v>89.863253475015</v>
      </c>
      <c r="L2123">
        <v>517.84929999999997</v>
      </c>
      <c r="M2123">
        <v>5.7626368952241354</v>
      </c>
      <c r="N2123">
        <v>0.32185833983517015</v>
      </c>
      <c r="O2123">
        <v>0.37531288024938597</v>
      </c>
      <c r="P2123">
        <v>1.1660809548747157</v>
      </c>
      <c r="Q2123">
        <v>0.92074887625981772</v>
      </c>
      <c r="R2123">
        <v>0.80725672004456561</v>
      </c>
      <c r="S2123">
        <v>7.9251123740182297E-2</v>
      </c>
      <c r="T2123">
        <v>0.19274327995543442</v>
      </c>
      <c r="U2123">
        <v>4.0181088563639361E-2</v>
      </c>
      <c r="V2123">
        <v>3.2563091886945235E-2</v>
      </c>
    </row>
    <row r="2124" spans="1:22" x14ac:dyDescent="0.25">
      <c r="A2124" t="str">
        <f t="shared" si="37"/>
        <v>SzlovákiaEgyéb tudományos</v>
      </c>
      <c r="B2124" t="s">
        <v>15</v>
      </c>
      <c r="C2124">
        <v>49</v>
      </c>
      <c r="D2124" s="267" t="s">
        <v>189</v>
      </c>
      <c r="E2124" s="3" t="s">
        <v>1</v>
      </c>
      <c r="F2124" s="3" t="s">
        <v>2289</v>
      </c>
      <c r="G2124" s="3" t="s">
        <v>0</v>
      </c>
      <c r="H2124">
        <v>260.26766335244088</v>
      </c>
      <c r="I2124">
        <v>1802.375953240937</v>
      </c>
      <c r="J2124">
        <v>6.9250860057872563</v>
      </c>
      <c r="K2124">
        <v>87.185019715222381</v>
      </c>
      <c r="L2124">
        <v>431.76249999999999</v>
      </c>
      <c r="M2124">
        <v>4.9522555756744859</v>
      </c>
      <c r="N2124">
        <v>0.33498214335278748</v>
      </c>
      <c r="O2124">
        <v>0.23955185333205736</v>
      </c>
      <c r="P2124">
        <v>0.71511827745329271</v>
      </c>
      <c r="Q2124">
        <v>0.68946812801285484</v>
      </c>
      <c r="R2124">
        <v>0.49831704847572611</v>
      </c>
      <c r="S2124">
        <v>0.3105318719871451</v>
      </c>
      <c r="T2124">
        <v>0.50168295152427389</v>
      </c>
      <c r="U2124">
        <v>0.1581362490042291</v>
      </c>
      <c r="V2124">
        <v>0.17238121054913366</v>
      </c>
    </row>
    <row r="2125" spans="1:22" x14ac:dyDescent="0.25">
      <c r="A2125" t="str">
        <f t="shared" si="37"/>
        <v>SzlovákiaAminisztratív</v>
      </c>
      <c r="B2125" t="s">
        <v>15</v>
      </c>
      <c r="C2125">
        <v>50</v>
      </c>
      <c r="D2125" s="267" t="s">
        <v>190</v>
      </c>
      <c r="E2125" s="3" t="s">
        <v>1</v>
      </c>
      <c r="F2125" s="3" t="s">
        <v>1</v>
      </c>
      <c r="G2125" s="3" t="s">
        <v>136</v>
      </c>
      <c r="H2125">
        <v>846.65493672204593</v>
      </c>
      <c r="I2125">
        <v>4447.4194785477648</v>
      </c>
      <c r="J2125">
        <v>5.2529304273198116</v>
      </c>
      <c r="K2125">
        <v>409.60742231077154</v>
      </c>
      <c r="L2125">
        <v>2205.9742500000002</v>
      </c>
      <c r="M2125">
        <v>5.3855817298308493</v>
      </c>
      <c r="N2125">
        <v>0.48379499669207543</v>
      </c>
      <c r="O2125">
        <v>0.49601218428811816</v>
      </c>
      <c r="P2125">
        <v>1.025252819230412</v>
      </c>
      <c r="Q2125">
        <v>0.69645027423314998</v>
      </c>
      <c r="R2125">
        <v>0.6228106304531027</v>
      </c>
      <c r="S2125">
        <v>0.30354972576684996</v>
      </c>
      <c r="T2125">
        <v>0.37718936954689719</v>
      </c>
      <c r="U2125">
        <v>0.2391274549431586</v>
      </c>
      <c r="V2125">
        <v>0.22583802018165747</v>
      </c>
    </row>
    <row r="2126" spans="1:22" x14ac:dyDescent="0.25">
      <c r="A2126" t="str">
        <f t="shared" si="37"/>
        <v>SzlovákiaKözigazgatás és védelem</v>
      </c>
      <c r="B2126" t="s">
        <v>15</v>
      </c>
      <c r="C2126">
        <v>51</v>
      </c>
      <c r="D2126" s="267" t="s">
        <v>201</v>
      </c>
      <c r="E2126" s="3" t="s">
        <v>135</v>
      </c>
      <c r="F2126" s="3" t="s">
        <v>135</v>
      </c>
      <c r="G2126" s="3" t="s">
        <v>136</v>
      </c>
      <c r="H2126">
        <v>2208.4883732979856</v>
      </c>
      <c r="I2126">
        <v>8111.4224774841605</v>
      </c>
      <c r="J2126">
        <v>3.6728391127417122</v>
      </c>
      <c r="K2126">
        <v>1468.222979116121</v>
      </c>
      <c r="L2126">
        <v>5715.4726999999993</v>
      </c>
      <c r="M2126">
        <v>3.8927824869222167</v>
      </c>
      <c r="N2126">
        <v>0.66480901455849206</v>
      </c>
      <c r="O2126">
        <v>0.70462027047230202</v>
      </c>
      <c r="P2126">
        <v>1.0598837486285428</v>
      </c>
      <c r="Q2126">
        <v>6.4466387840167227E-2</v>
      </c>
      <c r="R2126">
        <v>6.1793455404820341E-2</v>
      </c>
      <c r="S2126">
        <v>0.93553361215983288</v>
      </c>
      <c r="T2126">
        <v>0.93820654459517971</v>
      </c>
      <c r="U2126">
        <v>0.91888631093249573</v>
      </c>
      <c r="V2126">
        <v>0.91363721998076008</v>
      </c>
    </row>
    <row r="2127" spans="1:22" x14ac:dyDescent="0.25">
      <c r="A2127" t="str">
        <f t="shared" si="37"/>
        <v>SzlovákiaOktatás</v>
      </c>
      <c r="B2127" t="s">
        <v>15</v>
      </c>
      <c r="C2127">
        <v>52</v>
      </c>
      <c r="D2127" s="267" t="s">
        <v>144</v>
      </c>
      <c r="E2127" s="3" t="s">
        <v>135</v>
      </c>
      <c r="F2127" s="3" t="s">
        <v>135</v>
      </c>
      <c r="G2127" s="3" t="s">
        <v>136</v>
      </c>
      <c r="H2127">
        <v>764.91722436983514</v>
      </c>
      <c r="I2127">
        <v>4579.6052318994825</v>
      </c>
      <c r="J2127">
        <v>5.9870598883066295</v>
      </c>
      <c r="K2127">
        <v>620.09674734156431</v>
      </c>
      <c r="L2127">
        <v>3396.5759499999995</v>
      </c>
      <c r="M2127">
        <v>5.4774935759001542</v>
      </c>
      <c r="N2127">
        <v>0.81067170091825447</v>
      </c>
      <c r="O2127">
        <v>0.7416743972473806</v>
      </c>
      <c r="P2127">
        <v>0.91488872302718838</v>
      </c>
      <c r="Q2127">
        <v>6.6632990479997989E-2</v>
      </c>
      <c r="R2127">
        <v>9.7986318005052114E-2</v>
      </c>
      <c r="S2127">
        <v>0.93336700952000207</v>
      </c>
      <c r="T2127">
        <v>0.90201368199494802</v>
      </c>
      <c r="U2127">
        <v>0.89624983494475075</v>
      </c>
      <c r="V2127">
        <v>0.8695656013065044</v>
      </c>
    </row>
    <row r="2128" spans="1:22" x14ac:dyDescent="0.25">
      <c r="A2128" t="str">
        <f t="shared" si="37"/>
        <v>SzlovákiaEgészségügy</v>
      </c>
      <c r="B2128" t="s">
        <v>15</v>
      </c>
      <c r="C2128">
        <v>53</v>
      </c>
      <c r="D2128" s="267" t="s">
        <v>191</v>
      </c>
      <c r="E2128" s="3" t="s">
        <v>135</v>
      </c>
      <c r="F2128" s="3" t="s">
        <v>135</v>
      </c>
      <c r="G2128" s="3" t="s">
        <v>136</v>
      </c>
      <c r="H2128">
        <v>1056.6793027106155</v>
      </c>
      <c r="I2128">
        <v>5303.9035475830697</v>
      </c>
      <c r="J2128">
        <v>5.0194070556481867</v>
      </c>
      <c r="K2128">
        <v>633.48578565916193</v>
      </c>
      <c r="L2128">
        <v>3245.6583499999997</v>
      </c>
      <c r="M2128">
        <v>5.1234904136369686</v>
      </c>
      <c r="N2128">
        <v>0.5995061926869687</v>
      </c>
      <c r="O2128">
        <v>0.61193766456763909</v>
      </c>
      <c r="P2128">
        <v>1.0207361859348825</v>
      </c>
      <c r="Q2128">
        <v>5.7207238192490434E-2</v>
      </c>
      <c r="R2128">
        <v>5.6803730211391699E-2</v>
      </c>
      <c r="S2128">
        <v>0.94279276180750959</v>
      </c>
      <c r="T2128">
        <v>0.94319626978860838</v>
      </c>
      <c r="U2128">
        <v>0.93396495264107249</v>
      </c>
      <c r="V2128">
        <v>0.9350778645770591</v>
      </c>
    </row>
    <row r="2129" spans="1:22" x14ac:dyDescent="0.25">
      <c r="A2129" t="str">
        <f t="shared" si="37"/>
        <v>SzlovákiaEgyéb szolgáltatás</v>
      </c>
      <c r="B2129" t="s">
        <v>15</v>
      </c>
      <c r="C2129">
        <v>54</v>
      </c>
      <c r="D2129" s="267" t="s">
        <v>192</v>
      </c>
      <c r="E2129" s="3" t="s">
        <v>135</v>
      </c>
      <c r="F2129" s="3" t="s">
        <v>2289</v>
      </c>
      <c r="G2129" s="3" t="s">
        <v>0</v>
      </c>
      <c r="H2129">
        <v>871.49950870639032</v>
      </c>
      <c r="I2129">
        <v>4842.1168306207246</v>
      </c>
      <c r="J2129">
        <v>5.5560752269477662</v>
      </c>
      <c r="K2129">
        <v>384.94703199593664</v>
      </c>
      <c r="L2129">
        <v>3283.5205999999998</v>
      </c>
      <c r="M2129">
        <v>8.52979845818024</v>
      </c>
      <c r="N2129">
        <v>0.44170653930411563</v>
      </c>
      <c r="O2129">
        <v>0.67811676480740268</v>
      </c>
      <c r="P2129">
        <v>1.5352201166768742</v>
      </c>
      <c r="Q2129">
        <v>0.22381861757295657</v>
      </c>
      <c r="R2129">
        <v>0.40848359401054746</v>
      </c>
      <c r="S2129">
        <v>0.77618138242704338</v>
      </c>
      <c r="T2129">
        <v>0.59151640598945254</v>
      </c>
      <c r="U2129">
        <v>0.65200901293996905</v>
      </c>
      <c r="V2129">
        <v>0.44825994743544467</v>
      </c>
    </row>
    <row r="2130" spans="1:22" x14ac:dyDescent="0.25">
      <c r="A2130" t="str">
        <f t="shared" si="37"/>
        <v>SzlovákiaHáztartási</v>
      </c>
      <c r="B2130" t="s">
        <v>15</v>
      </c>
      <c r="C2130">
        <v>55</v>
      </c>
      <c r="D2130" s="267" t="s">
        <v>193</v>
      </c>
      <c r="E2130" s="3" t="s">
        <v>1</v>
      </c>
      <c r="F2130" s="3" t="s">
        <v>1</v>
      </c>
      <c r="G2130" s="3" t="s">
        <v>136</v>
      </c>
      <c r="H2130">
        <v>2</v>
      </c>
      <c r="I2130">
        <v>2</v>
      </c>
      <c r="J2130">
        <v>1</v>
      </c>
      <c r="K2130">
        <v>0</v>
      </c>
      <c r="L2130">
        <v>0</v>
      </c>
      <c r="M2130" t="e">
        <v>#DIV/0!</v>
      </c>
      <c r="N2130">
        <v>0</v>
      </c>
      <c r="O2130">
        <v>0</v>
      </c>
      <c r="P2130" t="e">
        <v>#DIV/0!</v>
      </c>
      <c r="Q2130">
        <v>0.93081745807091731</v>
      </c>
      <c r="R2130">
        <v>0.9876877136527471</v>
      </c>
      <c r="S2130">
        <v>6.91825419290827E-2</v>
      </c>
      <c r="T2130">
        <v>1.2312286347252758E-2</v>
      </c>
      <c r="U2130">
        <v>6.8881151876158356E-2</v>
      </c>
      <c r="V2130">
        <v>1.1162247227856862E-2</v>
      </c>
    </row>
    <row r="2131" spans="1:22" x14ac:dyDescent="0.25">
      <c r="A2131" t="str">
        <f t="shared" si="37"/>
        <v>SzlovákiaTerületen kívüli</v>
      </c>
      <c r="B2131" t="s">
        <v>15</v>
      </c>
      <c r="C2131">
        <v>56</v>
      </c>
      <c r="D2131" s="267" t="s">
        <v>194</v>
      </c>
      <c r="E2131" s="3">
        <v>0</v>
      </c>
      <c r="F2131" s="3">
        <v>0</v>
      </c>
      <c r="G2131" s="3" t="s">
        <v>136</v>
      </c>
      <c r="H2131">
        <v>2</v>
      </c>
      <c r="I2131">
        <v>2</v>
      </c>
      <c r="J2131">
        <v>1</v>
      </c>
      <c r="K2131">
        <v>1</v>
      </c>
      <c r="L2131">
        <v>1</v>
      </c>
      <c r="M2131">
        <v>1</v>
      </c>
      <c r="N2131">
        <v>0.5</v>
      </c>
      <c r="O2131">
        <v>0.5</v>
      </c>
      <c r="P2131">
        <v>1</v>
      </c>
      <c r="Q2131">
        <v>1</v>
      </c>
      <c r="R2131">
        <v>1</v>
      </c>
      <c r="S2131">
        <v>0</v>
      </c>
      <c r="T2131">
        <v>0</v>
      </c>
      <c r="U2131">
        <v>0</v>
      </c>
      <c r="V2131">
        <v>0</v>
      </c>
    </row>
    <row r="2132" spans="1:22" x14ac:dyDescent="0.25">
      <c r="A2132" t="str">
        <f>CONCATENATE(B2132,D2132)</f>
        <v>SzlovéniaNövényterm.</v>
      </c>
      <c r="B2132" t="s">
        <v>106</v>
      </c>
      <c r="C2132">
        <v>1</v>
      </c>
      <c r="D2132" s="267" t="s">
        <v>147</v>
      </c>
      <c r="E2132" s="3" t="s">
        <v>2289</v>
      </c>
      <c r="F2132" s="3" t="s">
        <v>2289</v>
      </c>
      <c r="G2132" s="3" t="s">
        <v>136</v>
      </c>
      <c r="H2132">
        <v>1068.9726302683925</v>
      </c>
      <c r="I2132">
        <v>1749.9019995362444</v>
      </c>
      <c r="J2132">
        <v>1.6369942035811407</v>
      </c>
      <c r="K2132">
        <v>482.11720331983486</v>
      </c>
      <c r="L2132">
        <v>721.1116100117822</v>
      </c>
      <c r="M2132">
        <v>1.4957184789222286</v>
      </c>
      <c r="N2132">
        <v>0.45100986654708564</v>
      </c>
      <c r="O2132">
        <v>0.41208685412262502</v>
      </c>
      <c r="P2132">
        <v>0.91369809108068145</v>
      </c>
      <c r="Q2132">
        <v>0.40681499712212582</v>
      </c>
      <c r="R2132">
        <v>0.36144157270134597</v>
      </c>
      <c r="S2132">
        <v>0.59318500287787401</v>
      </c>
      <c r="T2132">
        <v>0.63855842729865409</v>
      </c>
      <c r="U2132">
        <v>0.5366598611565212</v>
      </c>
      <c r="V2132">
        <v>0.53203953059696529</v>
      </c>
    </row>
    <row r="2133" spans="1:22" x14ac:dyDescent="0.25">
      <c r="A2133" t="str">
        <f t="shared" ref="A2133:A2187" si="38">CONCATENATE(B2133,D2133)</f>
        <v>SzlovéniaErdőgazd.</v>
      </c>
      <c r="B2133" t="s">
        <v>106</v>
      </c>
      <c r="C2133">
        <v>2</v>
      </c>
      <c r="D2133" s="267" t="s">
        <v>148</v>
      </c>
      <c r="E2133" s="3" t="s">
        <v>2289</v>
      </c>
      <c r="F2133" s="3" t="s">
        <v>2289</v>
      </c>
      <c r="G2133" s="3" t="s">
        <v>136</v>
      </c>
      <c r="H2133">
        <v>151.10067866399578</v>
      </c>
      <c r="I2133">
        <v>497.25806344250771</v>
      </c>
      <c r="J2133">
        <v>3.2909055593871015</v>
      </c>
      <c r="K2133">
        <v>101.13391759413943</v>
      </c>
      <c r="L2133">
        <v>307.28256437811109</v>
      </c>
      <c r="M2133">
        <v>3.0383729977836604</v>
      </c>
      <c r="N2133">
        <v>0.66931478063729966</v>
      </c>
      <c r="O2133">
        <v>0.61795390958730767</v>
      </c>
      <c r="P2133">
        <v>0.92326350390605771</v>
      </c>
      <c r="Q2133">
        <v>0.45623989104417267</v>
      </c>
      <c r="R2133">
        <v>0.3148537042514446</v>
      </c>
      <c r="S2133">
        <v>0.54376010895582738</v>
      </c>
      <c r="T2133">
        <v>0.68514629574855557</v>
      </c>
      <c r="U2133">
        <v>0.63172416495057915</v>
      </c>
      <c r="V2133">
        <v>0.33713602217427369</v>
      </c>
    </row>
    <row r="2134" spans="1:22" x14ac:dyDescent="0.25">
      <c r="A2134" t="str">
        <f t="shared" si="38"/>
        <v>SzlovéniaHalászat</v>
      </c>
      <c r="B2134" t="s">
        <v>106</v>
      </c>
      <c r="C2134">
        <v>3</v>
      </c>
      <c r="D2134" s="267" t="s">
        <v>149</v>
      </c>
      <c r="E2134" s="3" t="s">
        <v>135</v>
      </c>
      <c r="F2134" s="3" t="s">
        <v>2289</v>
      </c>
      <c r="G2134" s="3" t="s">
        <v>0</v>
      </c>
      <c r="H2134">
        <v>7.5735060604734432</v>
      </c>
      <c r="I2134">
        <v>17.40336776009935</v>
      </c>
      <c r="J2134">
        <v>2.2979274884229</v>
      </c>
      <c r="K2134">
        <v>2.7707860263441018</v>
      </c>
      <c r="L2134">
        <v>6.2439678651227464</v>
      </c>
      <c r="M2134">
        <v>2.2535005611246404</v>
      </c>
      <c r="N2134">
        <v>0.3658524868429156</v>
      </c>
      <c r="O2134">
        <v>0.35877928635389028</v>
      </c>
      <c r="P2134">
        <v>0.98066652341203764</v>
      </c>
      <c r="Q2134">
        <v>0.36627829746671436</v>
      </c>
      <c r="R2134">
        <v>0.37848088090948534</v>
      </c>
      <c r="S2134">
        <v>0.63372170253328552</v>
      </c>
      <c r="T2134">
        <v>0.6215191190905146</v>
      </c>
      <c r="U2134">
        <v>0.74726116603723181</v>
      </c>
      <c r="V2134">
        <v>0.57395123885271038</v>
      </c>
    </row>
    <row r="2135" spans="1:22" x14ac:dyDescent="0.25">
      <c r="A2135" t="str">
        <f t="shared" si="38"/>
        <v>SzlovéniaBányászat</v>
      </c>
      <c r="B2135" t="s">
        <v>106</v>
      </c>
      <c r="C2135">
        <v>4</v>
      </c>
      <c r="D2135" s="267" t="s">
        <v>150</v>
      </c>
      <c r="E2135" s="3" t="s">
        <v>1</v>
      </c>
      <c r="F2135" s="3" t="s">
        <v>1</v>
      </c>
      <c r="G2135" s="3" t="s">
        <v>136</v>
      </c>
      <c r="H2135">
        <v>200.51318489720194</v>
      </c>
      <c r="I2135">
        <v>369.19052642494012</v>
      </c>
      <c r="J2135">
        <v>1.8412281796541949</v>
      </c>
      <c r="K2135">
        <v>110.6469052990048</v>
      </c>
      <c r="L2135">
        <v>170.97833190135464</v>
      </c>
      <c r="M2135">
        <v>1.5452608587588981</v>
      </c>
      <c r="N2135">
        <v>0.55181860163325758</v>
      </c>
      <c r="O2135">
        <v>0.46311679109706549</v>
      </c>
      <c r="P2135">
        <v>0.83925549034835922</v>
      </c>
      <c r="Q2135">
        <v>0.88747114691178841</v>
      </c>
      <c r="R2135">
        <v>0.8670839869430329</v>
      </c>
      <c r="S2135">
        <v>0.11252885308821153</v>
      </c>
      <c r="T2135">
        <v>0.13291601305696707</v>
      </c>
      <c r="U2135">
        <v>0.12647319560866943</v>
      </c>
      <c r="V2135">
        <v>5.5482858189992858E-2</v>
      </c>
    </row>
    <row r="2136" spans="1:22" x14ac:dyDescent="0.25">
      <c r="A2136" t="str">
        <f t="shared" si="38"/>
        <v>SzlovéniaÉlelmiszergy.</v>
      </c>
      <c r="B2136" t="s">
        <v>106</v>
      </c>
      <c r="C2136">
        <v>5</v>
      </c>
      <c r="D2136" s="267" t="s">
        <v>151</v>
      </c>
      <c r="E2136" s="3" t="s">
        <v>135</v>
      </c>
      <c r="F2136" s="3" t="s">
        <v>135</v>
      </c>
      <c r="G2136" s="3" t="s">
        <v>136</v>
      </c>
      <c r="H2136">
        <v>1596.9013325361966</v>
      </c>
      <c r="I2136">
        <v>2447.4979946869616</v>
      </c>
      <c r="J2136">
        <v>1.5326544883019471</v>
      </c>
      <c r="K2136">
        <v>470.38649722826557</v>
      </c>
      <c r="L2136">
        <v>655.35158176274103</v>
      </c>
      <c r="M2136">
        <v>1.3932193751826958</v>
      </c>
      <c r="N2136">
        <v>0.29456202937798187</v>
      </c>
      <c r="O2136">
        <v>0.26776388915757271</v>
      </c>
      <c r="P2136">
        <v>0.9090237792121475</v>
      </c>
      <c r="Q2136">
        <v>0.19882764258524355</v>
      </c>
      <c r="R2136">
        <v>0.22450320476705915</v>
      </c>
      <c r="S2136">
        <v>0.80117235741475645</v>
      </c>
      <c r="T2136">
        <v>0.77549679523294079</v>
      </c>
      <c r="U2136">
        <v>0.73750065034995271</v>
      </c>
      <c r="V2136">
        <v>0.66202532036123263</v>
      </c>
    </row>
    <row r="2137" spans="1:22" x14ac:dyDescent="0.25">
      <c r="A2137" t="str">
        <f t="shared" si="38"/>
        <v>SzlovéniaTextilgy.</v>
      </c>
      <c r="B2137" t="s">
        <v>106</v>
      </c>
      <c r="C2137">
        <v>6</v>
      </c>
      <c r="D2137" s="267" t="s">
        <v>152</v>
      </c>
      <c r="E2137" s="3" t="s">
        <v>2289</v>
      </c>
      <c r="F2137" s="3" t="s">
        <v>135</v>
      </c>
      <c r="G2137" s="3" t="s">
        <v>0</v>
      </c>
      <c r="H2137">
        <v>1102.6839662215293</v>
      </c>
      <c r="I2137">
        <v>967.94610554720339</v>
      </c>
      <c r="J2137">
        <v>0.87780917760505728</v>
      </c>
      <c r="K2137">
        <v>421.52898017961195</v>
      </c>
      <c r="L2137">
        <v>335.84580127141788</v>
      </c>
      <c r="M2137">
        <v>0.79673241239146886</v>
      </c>
      <c r="N2137">
        <v>0.38227542350509408</v>
      </c>
      <c r="O2137">
        <v>0.34696745959999098</v>
      </c>
      <c r="P2137">
        <v>0.90763736893843872</v>
      </c>
      <c r="Q2137">
        <v>0.30872511811117692</v>
      </c>
      <c r="R2137">
        <v>0.22517606169621435</v>
      </c>
      <c r="S2137">
        <v>0.69127488188882313</v>
      </c>
      <c r="T2137">
        <v>0.77482393830378549</v>
      </c>
      <c r="U2137">
        <v>0.52365909932811272</v>
      </c>
      <c r="V2137">
        <v>0.70021649924122009</v>
      </c>
    </row>
    <row r="2138" spans="1:22" x14ac:dyDescent="0.25">
      <c r="A2138" t="str">
        <f t="shared" si="38"/>
        <v>SzlovéniaFafeldolg.</v>
      </c>
      <c r="B2138" t="s">
        <v>106</v>
      </c>
      <c r="C2138">
        <v>7</v>
      </c>
      <c r="D2138" s="267" t="s">
        <v>153</v>
      </c>
      <c r="E2138" s="3" t="s">
        <v>2289</v>
      </c>
      <c r="F2138" s="3" t="s">
        <v>2289</v>
      </c>
      <c r="G2138" s="3" t="s">
        <v>136</v>
      </c>
      <c r="H2138">
        <v>502.52981437075596</v>
      </c>
      <c r="I2138">
        <v>991.19487374370601</v>
      </c>
      <c r="J2138">
        <v>1.9724100847326507</v>
      </c>
      <c r="K2138">
        <v>173.35878134985501</v>
      </c>
      <c r="L2138">
        <v>327.8748253206216</v>
      </c>
      <c r="M2138">
        <v>1.8913078574251054</v>
      </c>
      <c r="N2138">
        <v>0.34497213178670139</v>
      </c>
      <c r="O2138">
        <v>0.33078745058703807</v>
      </c>
      <c r="P2138">
        <v>0.95888166059618463</v>
      </c>
      <c r="Q2138">
        <v>0.59259315031944848</v>
      </c>
      <c r="R2138">
        <v>0.48633550233508344</v>
      </c>
      <c r="S2138">
        <v>0.40740684968055141</v>
      </c>
      <c r="T2138">
        <v>0.51366449766491651</v>
      </c>
      <c r="U2138">
        <v>6.1643585681917377E-2</v>
      </c>
      <c r="V2138">
        <v>3.6198095333070258E-2</v>
      </c>
    </row>
    <row r="2139" spans="1:22" x14ac:dyDescent="0.25">
      <c r="A2139" t="str">
        <f t="shared" si="38"/>
        <v>SzlovéniaPapírgy.</v>
      </c>
      <c r="B2139" t="s">
        <v>106</v>
      </c>
      <c r="C2139">
        <v>8</v>
      </c>
      <c r="D2139" s="267" t="s">
        <v>154</v>
      </c>
      <c r="E2139" s="3" t="s">
        <v>2289</v>
      </c>
      <c r="F2139" s="3" t="s">
        <v>2289</v>
      </c>
      <c r="G2139" s="3" t="s">
        <v>136</v>
      </c>
      <c r="H2139">
        <v>587.22377243192318</v>
      </c>
      <c r="I2139">
        <v>965.42192659142472</v>
      </c>
      <c r="J2139">
        <v>1.6440443522802817</v>
      </c>
      <c r="K2139">
        <v>144.72702315426909</v>
      </c>
      <c r="L2139">
        <v>245.24209879778553</v>
      </c>
      <c r="M2139">
        <v>1.6945149112641822</v>
      </c>
      <c r="N2139">
        <v>0.2464597483083798</v>
      </c>
      <c r="O2139">
        <v>0.2540258223299855</v>
      </c>
      <c r="P2139">
        <v>1.0306990251898607</v>
      </c>
      <c r="Q2139">
        <v>0.46660885977407723</v>
      </c>
      <c r="R2139">
        <v>0.45073151889730612</v>
      </c>
      <c r="S2139">
        <v>0.53339114022592282</v>
      </c>
      <c r="T2139">
        <v>0.54926848110269388</v>
      </c>
      <c r="U2139">
        <v>0.12310426274097598</v>
      </c>
      <c r="V2139">
        <v>0.1073819210920053</v>
      </c>
    </row>
    <row r="2140" spans="1:22" x14ac:dyDescent="0.25">
      <c r="A2140" t="str">
        <f t="shared" si="38"/>
        <v>SzlovéniaNyomdai tev.</v>
      </c>
      <c r="B2140" t="s">
        <v>106</v>
      </c>
      <c r="C2140">
        <v>9</v>
      </c>
      <c r="D2140" s="267" t="s">
        <v>155</v>
      </c>
      <c r="E2140" s="3" t="s">
        <v>1</v>
      </c>
      <c r="F2140" s="3" t="s">
        <v>1</v>
      </c>
      <c r="G2140" s="3" t="s">
        <v>136</v>
      </c>
      <c r="H2140">
        <v>301.37010430573423</v>
      </c>
      <c r="I2140">
        <v>530.7363048197011</v>
      </c>
      <c r="J2140">
        <v>1.7610781468930283</v>
      </c>
      <c r="K2140">
        <v>125.14723725845013</v>
      </c>
      <c r="L2140">
        <v>180.14514900896441</v>
      </c>
      <c r="M2140">
        <v>1.4394656482662445</v>
      </c>
      <c r="N2140">
        <v>0.41526095478764091</v>
      </c>
      <c r="O2140">
        <v>0.33942495995287597</v>
      </c>
      <c r="P2140">
        <v>0.81737749730516684</v>
      </c>
      <c r="Q2140">
        <v>1.0603355738120621</v>
      </c>
      <c r="R2140">
        <v>1.0165045348103576</v>
      </c>
      <c r="S2140">
        <v>-6.0335573812062226E-2</v>
      </c>
      <c r="T2140">
        <v>-1.6504534810357692E-2</v>
      </c>
      <c r="U2140">
        <v>2.6621389554972303E-2</v>
      </c>
      <c r="V2140">
        <v>2.5056435627905198E-2</v>
      </c>
    </row>
    <row r="2141" spans="1:22" x14ac:dyDescent="0.25">
      <c r="A2141" t="str">
        <f t="shared" si="38"/>
        <v>SzlovéniaKokszgy.</v>
      </c>
      <c r="B2141" t="s">
        <v>106</v>
      </c>
      <c r="C2141">
        <v>10</v>
      </c>
      <c r="D2141" s="267" t="s">
        <v>156</v>
      </c>
      <c r="E2141" s="3" t="s">
        <v>2289</v>
      </c>
      <c r="F2141" s="3" t="s">
        <v>2289</v>
      </c>
      <c r="G2141" s="3" t="s">
        <v>136</v>
      </c>
      <c r="H2141">
        <v>88.018908917588007</v>
      </c>
      <c r="I2141">
        <v>4.1183543237454421</v>
      </c>
      <c r="J2141">
        <v>4.6789427117319211E-2</v>
      </c>
      <c r="K2141">
        <v>2.5859155939003569</v>
      </c>
      <c r="L2141">
        <v>1.0628043975686754</v>
      </c>
      <c r="M2141">
        <v>0.41099732724285837</v>
      </c>
      <c r="N2141">
        <v>2.937909167133106E-2</v>
      </c>
      <c r="O2141">
        <v>0.25806531299184249</v>
      </c>
      <c r="P2141">
        <v>8.7839786157742186</v>
      </c>
      <c r="Q2141">
        <v>0.28346841130043671</v>
      </c>
      <c r="R2141">
        <v>0.40873918238904572</v>
      </c>
      <c r="S2141">
        <v>0.71653158869956324</v>
      </c>
      <c r="T2141">
        <v>0.59126081761095417</v>
      </c>
      <c r="U2141">
        <v>0.47246657861958408</v>
      </c>
      <c r="V2141">
        <v>0.48386432453624401</v>
      </c>
    </row>
    <row r="2142" spans="1:22" x14ac:dyDescent="0.25">
      <c r="A2142" t="str">
        <f t="shared" si="38"/>
        <v>SzlovéniaVegyi a. gy.</v>
      </c>
      <c r="B2142" t="s">
        <v>106</v>
      </c>
      <c r="C2142">
        <v>11</v>
      </c>
      <c r="D2142" s="267" t="s">
        <v>157</v>
      </c>
      <c r="E2142" s="3" t="s">
        <v>2289</v>
      </c>
      <c r="F2142" s="3" t="s">
        <v>2289</v>
      </c>
      <c r="G2142" s="3" t="s">
        <v>136</v>
      </c>
      <c r="H2142">
        <v>751.53190462611292</v>
      </c>
      <c r="I2142">
        <v>1922.8728757367378</v>
      </c>
      <c r="J2142">
        <v>2.5586044503238581</v>
      </c>
      <c r="K2142">
        <v>216.95223625138217</v>
      </c>
      <c r="L2142">
        <v>538.17733907528168</v>
      </c>
      <c r="M2142">
        <v>2.480625912754808</v>
      </c>
      <c r="N2142">
        <v>0.28868000801551585</v>
      </c>
      <c r="O2142">
        <v>0.27988191308231031</v>
      </c>
      <c r="P2142">
        <v>0.9695230196448773</v>
      </c>
      <c r="Q2142">
        <v>0.4306894934665616</v>
      </c>
      <c r="R2142">
        <v>0.39354855345689788</v>
      </c>
      <c r="S2142">
        <v>0.5693105065334384</v>
      </c>
      <c r="T2142">
        <v>0.60645144654310223</v>
      </c>
      <c r="U2142">
        <v>0.16901057207619599</v>
      </c>
      <c r="V2142">
        <v>0.11215979452971474</v>
      </c>
    </row>
    <row r="2143" spans="1:22" x14ac:dyDescent="0.25">
      <c r="A2143" t="str">
        <f t="shared" si="38"/>
        <v>SzlovéniaGyógyszergy.</v>
      </c>
      <c r="B2143" t="s">
        <v>106</v>
      </c>
      <c r="C2143">
        <v>12</v>
      </c>
      <c r="D2143" s="267" t="s">
        <v>158</v>
      </c>
      <c r="E2143" s="3" t="s">
        <v>135</v>
      </c>
      <c r="F2143" s="3" t="s">
        <v>2289</v>
      </c>
      <c r="G2143" s="3" t="s">
        <v>0</v>
      </c>
      <c r="H2143">
        <v>590.82580921253145</v>
      </c>
      <c r="I2143">
        <v>2604.9254456419631</v>
      </c>
      <c r="J2143">
        <v>4.4089567602232504</v>
      </c>
      <c r="K2143">
        <v>346.62597659872677</v>
      </c>
      <c r="L2143">
        <v>1219.5656944727818</v>
      </c>
      <c r="M2143">
        <v>3.5183909366510577</v>
      </c>
      <c r="N2143">
        <v>0.58668049227693553</v>
      </c>
      <c r="O2143">
        <v>0.46817681347199924</v>
      </c>
      <c r="P2143">
        <v>0.79800985312291917</v>
      </c>
      <c r="Q2143">
        <v>0.39597885728230647</v>
      </c>
      <c r="R2143">
        <v>0.31604289306560307</v>
      </c>
      <c r="S2143">
        <v>0.60402114271769358</v>
      </c>
      <c r="T2143">
        <v>0.68395710693439693</v>
      </c>
      <c r="U2143">
        <v>0.6871669202265176</v>
      </c>
      <c r="V2143">
        <v>0.26655612680089469</v>
      </c>
    </row>
    <row r="2144" spans="1:22" x14ac:dyDescent="0.25">
      <c r="A2144" t="str">
        <f t="shared" si="38"/>
        <v>SzlovéniaGumigy.</v>
      </c>
      <c r="B2144" t="s">
        <v>106</v>
      </c>
      <c r="C2144">
        <v>13</v>
      </c>
      <c r="D2144" s="267" t="s">
        <v>159</v>
      </c>
      <c r="E2144" s="3" t="s">
        <v>2289</v>
      </c>
      <c r="F2144" s="3" t="s">
        <v>2289</v>
      </c>
      <c r="G2144" s="3" t="s">
        <v>136</v>
      </c>
      <c r="H2144">
        <v>735.73837379107169</v>
      </c>
      <c r="I2144">
        <v>1980.529830101264</v>
      </c>
      <c r="J2144">
        <v>2.6918941578323561</v>
      </c>
      <c r="K2144">
        <v>232.09930575132236</v>
      </c>
      <c r="L2144">
        <v>681.92109871730679</v>
      </c>
      <c r="M2144">
        <v>2.9380574685903453</v>
      </c>
      <c r="N2144">
        <v>0.31546445587087429</v>
      </c>
      <c r="O2144">
        <v>0.3443124604098694</v>
      </c>
      <c r="P2144">
        <v>1.0914461328435783</v>
      </c>
      <c r="Q2144">
        <v>0.48163102874966413</v>
      </c>
      <c r="R2144">
        <v>0.40209301242813861</v>
      </c>
      <c r="S2144">
        <v>0.51836897125033599</v>
      </c>
      <c r="T2144">
        <v>0.59790698757186134</v>
      </c>
      <c r="U2144">
        <v>7.0774377998221352E-2</v>
      </c>
      <c r="V2144">
        <v>4.3152404488581174E-2</v>
      </c>
    </row>
    <row r="2145" spans="1:22" x14ac:dyDescent="0.25">
      <c r="A2145" t="str">
        <f t="shared" si="38"/>
        <v>SzlovéniaNemfémgy.</v>
      </c>
      <c r="B2145" t="s">
        <v>106</v>
      </c>
      <c r="C2145">
        <v>14</v>
      </c>
      <c r="D2145" s="267" t="s">
        <v>160</v>
      </c>
      <c r="E2145" s="3" t="s">
        <v>1</v>
      </c>
      <c r="F2145" s="3" t="s">
        <v>1</v>
      </c>
      <c r="G2145" s="3" t="s">
        <v>136</v>
      </c>
      <c r="H2145">
        <v>531.6231633398811</v>
      </c>
      <c r="I2145">
        <v>1041.4122180502695</v>
      </c>
      <c r="J2145">
        <v>1.9589293504588445</v>
      </c>
      <c r="K2145">
        <v>201.15908683534553</v>
      </c>
      <c r="L2145">
        <v>372.24677726690152</v>
      </c>
      <c r="M2145">
        <v>1.8505093810233695</v>
      </c>
      <c r="N2145">
        <v>0.37838661049225025</v>
      </c>
      <c r="O2145">
        <v>0.35744421931578774</v>
      </c>
      <c r="P2145">
        <v>0.9446534560268447</v>
      </c>
      <c r="Q2145">
        <v>0.73758015733522331</v>
      </c>
      <c r="R2145">
        <v>0.61631352486614444</v>
      </c>
      <c r="S2145">
        <v>0.26241984266477653</v>
      </c>
      <c r="T2145">
        <v>0.38368647513385551</v>
      </c>
      <c r="U2145">
        <v>5.8970637203829376E-2</v>
      </c>
      <c r="V2145">
        <v>4.6680445004916901E-2</v>
      </c>
    </row>
    <row r="2146" spans="1:22" x14ac:dyDescent="0.25">
      <c r="A2146" t="str">
        <f t="shared" si="38"/>
        <v>SzlovéniaFémalapa. Gy.</v>
      </c>
      <c r="B2146" t="s">
        <v>106</v>
      </c>
      <c r="C2146">
        <v>15</v>
      </c>
      <c r="D2146" s="267" t="s">
        <v>161</v>
      </c>
      <c r="E2146" s="3" t="s">
        <v>1</v>
      </c>
      <c r="F2146" s="3" t="s">
        <v>1</v>
      </c>
      <c r="G2146" s="3" t="s">
        <v>136</v>
      </c>
      <c r="H2146">
        <v>730.843300929522</v>
      </c>
      <c r="I2146">
        <v>2052.6674496818268</v>
      </c>
      <c r="J2146">
        <v>2.8086286719343869</v>
      </c>
      <c r="K2146">
        <v>188.59775489457866</v>
      </c>
      <c r="L2146">
        <v>460.19452333855048</v>
      </c>
      <c r="M2146">
        <v>2.4400848440416882</v>
      </c>
      <c r="N2146">
        <v>0.25805498203884591</v>
      </c>
      <c r="O2146">
        <v>0.22419341399401194</v>
      </c>
      <c r="P2146">
        <v>0.86878157601415085</v>
      </c>
      <c r="Q2146">
        <v>0.74865460525655003</v>
      </c>
      <c r="R2146">
        <v>0.65981063870579304</v>
      </c>
      <c r="S2146">
        <v>0.25134539474345008</v>
      </c>
      <c r="T2146">
        <v>0.34018936129420702</v>
      </c>
      <c r="U2146">
        <v>1.2235279380406996E-2</v>
      </c>
      <c r="V2146">
        <v>9.2096406443862196E-3</v>
      </c>
    </row>
    <row r="2147" spans="1:22" x14ac:dyDescent="0.25">
      <c r="A2147" t="str">
        <f t="shared" si="38"/>
        <v>SzlovéniaFémfeldolg.</v>
      </c>
      <c r="B2147" t="s">
        <v>106</v>
      </c>
      <c r="C2147">
        <v>16</v>
      </c>
      <c r="D2147" s="267" t="s">
        <v>162</v>
      </c>
      <c r="E2147" s="3" t="s">
        <v>1</v>
      </c>
      <c r="F2147" s="3" t="s">
        <v>2289</v>
      </c>
      <c r="G2147" s="3" t="s">
        <v>0</v>
      </c>
      <c r="H2147">
        <v>1437.7654103045311</v>
      </c>
      <c r="I2147">
        <v>4051.6634511103098</v>
      </c>
      <c r="J2147">
        <v>2.8180281860113277</v>
      </c>
      <c r="K2147">
        <v>528.01943447035353</v>
      </c>
      <c r="L2147">
        <v>1362.3809411577959</v>
      </c>
      <c r="M2147">
        <v>2.5801719637921563</v>
      </c>
      <c r="N2147">
        <v>0.36725006088337769</v>
      </c>
      <c r="O2147">
        <v>0.33625224740333548</v>
      </c>
      <c r="P2147">
        <v>0.915594803700017</v>
      </c>
      <c r="Q2147">
        <v>0.65134567380763719</v>
      </c>
      <c r="R2147">
        <v>0.48187893964839856</v>
      </c>
      <c r="S2147">
        <v>0.34865432619236297</v>
      </c>
      <c r="T2147">
        <v>0.51812106035160144</v>
      </c>
      <c r="U2147">
        <v>7.1688305367331548E-2</v>
      </c>
      <c r="V2147">
        <v>4.7753114827513161E-2</v>
      </c>
    </row>
    <row r="2148" spans="1:22" x14ac:dyDescent="0.25">
      <c r="A2148" t="str">
        <f t="shared" si="38"/>
        <v>SzlovéniaSzámítógép gy.</v>
      </c>
      <c r="B2148" t="s">
        <v>106</v>
      </c>
      <c r="C2148">
        <v>17</v>
      </c>
      <c r="D2148" s="267" t="s">
        <v>163</v>
      </c>
      <c r="E2148" s="3" t="s">
        <v>2289</v>
      </c>
      <c r="F2148" s="3" t="s">
        <v>2289</v>
      </c>
      <c r="G2148" s="3" t="s">
        <v>136</v>
      </c>
      <c r="H2148">
        <v>612.25329849633295</v>
      </c>
      <c r="I2148">
        <v>809.85442722893936</v>
      </c>
      <c r="J2148">
        <v>1.3227440819312954</v>
      </c>
      <c r="K2148">
        <v>244.10633640290186</v>
      </c>
      <c r="L2148">
        <v>323.49058773683277</v>
      </c>
      <c r="M2148">
        <v>1.3252035670344329</v>
      </c>
      <c r="N2148">
        <v>0.39870154558973586</v>
      </c>
      <c r="O2148">
        <v>0.39944288363491848</v>
      </c>
      <c r="P2148">
        <v>1.0018593809163345</v>
      </c>
      <c r="Q2148">
        <v>0.39950016694954366</v>
      </c>
      <c r="R2148">
        <v>0.3698182927774688</v>
      </c>
      <c r="S2148">
        <v>0.60049983305045618</v>
      </c>
      <c r="T2148">
        <v>0.6301817072225312</v>
      </c>
      <c r="U2148">
        <v>0.20336551727072574</v>
      </c>
      <c r="V2148">
        <v>0.18754149303324888</v>
      </c>
    </row>
    <row r="2149" spans="1:22" x14ac:dyDescent="0.25">
      <c r="A2149" t="str">
        <f t="shared" si="38"/>
        <v>SzlovéniaVillamos b. gy.</v>
      </c>
      <c r="B2149" t="s">
        <v>106</v>
      </c>
      <c r="C2149">
        <v>18</v>
      </c>
      <c r="D2149" s="267" t="s">
        <v>164</v>
      </c>
      <c r="E2149" s="3" t="s">
        <v>2289</v>
      </c>
      <c r="F2149" s="3" t="s">
        <v>2289</v>
      </c>
      <c r="G2149" s="3" t="s">
        <v>136</v>
      </c>
      <c r="H2149">
        <v>1114.9678197674286</v>
      </c>
      <c r="I2149">
        <v>2887.8962510478159</v>
      </c>
      <c r="J2149">
        <v>2.5901162346104329</v>
      </c>
      <c r="K2149">
        <v>360.38663740772841</v>
      </c>
      <c r="L2149">
        <v>913.74528732337103</v>
      </c>
      <c r="M2149">
        <v>2.535458289730073</v>
      </c>
      <c r="N2149">
        <v>0.32322604385380516</v>
      </c>
      <c r="O2149">
        <v>0.31640516413698611</v>
      </c>
      <c r="P2149">
        <v>0.97889749342134036</v>
      </c>
      <c r="Q2149">
        <v>0.25476948820664697</v>
      </c>
      <c r="R2149">
        <v>0.23044018774654773</v>
      </c>
      <c r="S2149">
        <v>0.74523051179335298</v>
      </c>
      <c r="T2149">
        <v>0.76955981225345216</v>
      </c>
      <c r="U2149">
        <v>0.15391796864805812</v>
      </c>
      <c r="V2149">
        <v>9.8981416735601749E-2</v>
      </c>
    </row>
    <row r="2150" spans="1:22" x14ac:dyDescent="0.25">
      <c r="A2150" t="str">
        <f t="shared" si="38"/>
        <v>SzlovéniaEgyéb gépgy.</v>
      </c>
      <c r="B2150" t="s">
        <v>106</v>
      </c>
      <c r="C2150">
        <v>19</v>
      </c>
      <c r="D2150" s="267" t="s">
        <v>165</v>
      </c>
      <c r="E2150" s="3" t="s">
        <v>2289</v>
      </c>
      <c r="F2150" s="3" t="s">
        <v>2289</v>
      </c>
      <c r="G2150" s="3" t="s">
        <v>136</v>
      </c>
      <c r="H2150">
        <v>550.64927877284504</v>
      </c>
      <c r="I2150">
        <v>1842.2328146494506</v>
      </c>
      <c r="J2150">
        <v>3.3455647463208833</v>
      </c>
      <c r="K2150">
        <v>192.56957146992019</v>
      </c>
      <c r="L2150">
        <v>650.03695565890075</v>
      </c>
      <c r="M2150">
        <v>3.3755953793584572</v>
      </c>
      <c r="N2150">
        <v>0.34971365421393641</v>
      </c>
      <c r="O2150">
        <v>0.35285277218481914</v>
      </c>
      <c r="P2150">
        <v>1.0089762522368153</v>
      </c>
      <c r="Q2150">
        <v>0.25970582950315935</v>
      </c>
      <c r="R2150">
        <v>0.23491098618564243</v>
      </c>
      <c r="S2150">
        <v>0.74029417049684076</v>
      </c>
      <c r="T2150">
        <v>0.76508901381435757</v>
      </c>
      <c r="U2150">
        <v>4.1867383943069027E-2</v>
      </c>
      <c r="V2150">
        <v>3.1978427738039758E-2</v>
      </c>
    </row>
    <row r="2151" spans="1:22" x14ac:dyDescent="0.25">
      <c r="A2151" t="str">
        <f t="shared" si="38"/>
        <v>SzlovéniaKözúti jármű gy.</v>
      </c>
      <c r="B2151" t="s">
        <v>106</v>
      </c>
      <c r="C2151">
        <v>20</v>
      </c>
      <c r="D2151" s="267" t="s">
        <v>166</v>
      </c>
      <c r="E2151" s="3" t="s">
        <v>2289</v>
      </c>
      <c r="F2151" s="3" t="s">
        <v>2289</v>
      </c>
      <c r="G2151" s="3" t="s">
        <v>136</v>
      </c>
      <c r="H2151">
        <v>1354.3644902313297</v>
      </c>
      <c r="I2151">
        <v>3489.7074532669571</v>
      </c>
      <c r="J2151">
        <v>2.5766383262683625</v>
      </c>
      <c r="K2151">
        <v>183.9785902507395</v>
      </c>
      <c r="L2151">
        <v>789.53115971676255</v>
      </c>
      <c r="M2151">
        <v>4.291429555149497</v>
      </c>
      <c r="N2151">
        <v>0.13584126841609334</v>
      </c>
      <c r="O2151">
        <v>0.22624565820771814</v>
      </c>
      <c r="P2151">
        <v>1.6655149119684931</v>
      </c>
      <c r="Q2151">
        <v>0.204514468358341</v>
      </c>
      <c r="R2151">
        <v>0.20068721512850501</v>
      </c>
      <c r="S2151">
        <v>0.79548553164165892</v>
      </c>
      <c r="T2151">
        <v>0.79931278487149482</v>
      </c>
      <c r="U2151">
        <v>0.21286855901984439</v>
      </c>
      <c r="V2151">
        <v>0.16533310463074394</v>
      </c>
    </row>
    <row r="2152" spans="1:22" x14ac:dyDescent="0.25">
      <c r="A2152" t="str">
        <f t="shared" si="38"/>
        <v>SzlovéniaEgyéb jármű gy.</v>
      </c>
      <c r="B2152" t="s">
        <v>106</v>
      </c>
      <c r="C2152">
        <v>21</v>
      </c>
      <c r="D2152" s="267" t="s">
        <v>167</v>
      </c>
      <c r="E2152" s="3" t="s">
        <v>1</v>
      </c>
      <c r="F2152" s="3" t="s">
        <v>2289</v>
      </c>
      <c r="G2152" s="3" t="s">
        <v>0</v>
      </c>
      <c r="H2152">
        <v>69.362230221742649</v>
      </c>
      <c r="I2152">
        <v>95.386399746756709</v>
      </c>
      <c r="J2152">
        <v>1.3751922255356834</v>
      </c>
      <c r="K2152">
        <v>20.319070441782973</v>
      </c>
      <c r="L2152">
        <v>29.891348670447158</v>
      </c>
      <c r="M2152">
        <v>1.4710982353297177</v>
      </c>
      <c r="N2152">
        <v>0.29294142326198808</v>
      </c>
      <c r="O2152">
        <v>0.31337118027104816</v>
      </c>
      <c r="P2152">
        <v>1.0697400756150113</v>
      </c>
      <c r="Q2152">
        <v>0.6152192778590827</v>
      </c>
      <c r="R2152">
        <v>0.53939526229582169</v>
      </c>
      <c r="S2152">
        <v>0.3847807221409173</v>
      </c>
      <c r="T2152">
        <v>0.46060473770417842</v>
      </c>
      <c r="U2152">
        <v>0.389664206285183</v>
      </c>
      <c r="V2152">
        <v>0.33350823120391299</v>
      </c>
    </row>
    <row r="2153" spans="1:22" x14ac:dyDescent="0.25">
      <c r="A2153" t="str">
        <f t="shared" si="38"/>
        <v>SzlovéniaBútorgy.</v>
      </c>
      <c r="B2153" t="s">
        <v>106</v>
      </c>
      <c r="C2153">
        <v>22</v>
      </c>
      <c r="D2153" s="267" t="s">
        <v>168</v>
      </c>
      <c r="E2153" s="3" t="s">
        <v>2289</v>
      </c>
      <c r="F2153" s="3" t="s">
        <v>2289</v>
      </c>
      <c r="G2153" s="3" t="s">
        <v>136</v>
      </c>
      <c r="H2153">
        <v>525.89685025940776</v>
      </c>
      <c r="I2153">
        <v>902.18527542343008</v>
      </c>
      <c r="J2153">
        <v>1.7155175486949799</v>
      </c>
      <c r="K2153">
        <v>207.90137770374457</v>
      </c>
      <c r="L2153">
        <v>359.62588324652739</v>
      </c>
      <c r="M2153">
        <v>1.7297907653069393</v>
      </c>
      <c r="N2153">
        <v>0.39532729203681977</v>
      </c>
      <c r="O2153">
        <v>0.3986164405950221</v>
      </c>
      <c r="P2153">
        <v>1.008320064474314</v>
      </c>
      <c r="Q2153">
        <v>0.25742559296333756</v>
      </c>
      <c r="R2153">
        <v>0.25433530001987076</v>
      </c>
      <c r="S2153">
        <v>0.74257440703666255</v>
      </c>
      <c r="T2153">
        <v>0.74566469998012919</v>
      </c>
      <c r="U2153">
        <v>0.56962972142068613</v>
      </c>
      <c r="V2153">
        <v>0.48651081016307002</v>
      </c>
    </row>
    <row r="2154" spans="1:22" x14ac:dyDescent="0.25">
      <c r="A2154" t="str">
        <f t="shared" si="38"/>
        <v>SzlovéniaGépjavítás</v>
      </c>
      <c r="B2154" t="s">
        <v>106</v>
      </c>
      <c r="C2154">
        <v>23</v>
      </c>
      <c r="D2154" s="267" t="s">
        <v>169</v>
      </c>
      <c r="E2154" s="3" t="s">
        <v>1</v>
      </c>
      <c r="F2154" s="3" t="s">
        <v>2289</v>
      </c>
      <c r="G2154" s="3" t="s">
        <v>0</v>
      </c>
      <c r="H2154">
        <v>363.99007309272633</v>
      </c>
      <c r="I2154">
        <v>895.5427692001831</v>
      </c>
      <c r="J2154">
        <v>2.4603494309363869</v>
      </c>
      <c r="K2154">
        <v>150.45376012126056</v>
      </c>
      <c r="L2154">
        <v>424.85522637532637</v>
      </c>
      <c r="M2154">
        <v>2.8238259119141169</v>
      </c>
      <c r="N2154">
        <v>0.41334577847932824</v>
      </c>
      <c r="O2154">
        <v>0.47441087236377133</v>
      </c>
      <c r="P2154">
        <v>1.1477336822190312</v>
      </c>
      <c r="Q2154">
        <v>0.69848826126364127</v>
      </c>
      <c r="R2154">
        <v>0.58021795114011743</v>
      </c>
      <c r="S2154">
        <v>0.30151173873635867</v>
      </c>
      <c r="T2154">
        <v>0.41978204885988257</v>
      </c>
      <c r="U2154">
        <v>4.4145204853594425E-2</v>
      </c>
      <c r="V2154">
        <v>2.9641530600786236E-2</v>
      </c>
    </row>
    <row r="2155" spans="1:22" x14ac:dyDescent="0.25">
      <c r="A2155" t="str">
        <f t="shared" si="38"/>
        <v>SzlovéniaVillamosene., gáz, gőzellátás</v>
      </c>
      <c r="B2155" t="s">
        <v>106</v>
      </c>
      <c r="C2155">
        <v>24</v>
      </c>
      <c r="D2155" s="267" t="s">
        <v>170</v>
      </c>
      <c r="E2155" s="3" t="s">
        <v>2289</v>
      </c>
      <c r="F2155" s="3" t="s">
        <v>2289</v>
      </c>
      <c r="G2155" s="3" t="s">
        <v>136</v>
      </c>
      <c r="H2155">
        <v>759.75192362502639</v>
      </c>
      <c r="I2155">
        <v>2672.4133128381045</v>
      </c>
      <c r="J2155">
        <v>3.5174814695922603</v>
      </c>
      <c r="K2155">
        <v>345.51734107012641</v>
      </c>
      <c r="L2155">
        <v>1216.7759142841846</v>
      </c>
      <c r="M2155">
        <v>3.5216059214730615</v>
      </c>
      <c r="N2155">
        <v>0.45477652681884567</v>
      </c>
      <c r="O2155">
        <v>0.45530977878267187</v>
      </c>
      <c r="P2155">
        <v>1.0011725582398816</v>
      </c>
      <c r="Q2155">
        <v>0.58759199763374192</v>
      </c>
      <c r="R2155">
        <v>0.52667956302831709</v>
      </c>
      <c r="S2155">
        <v>0.41240800236625802</v>
      </c>
      <c r="T2155">
        <v>0.4733204369716828</v>
      </c>
      <c r="U2155">
        <v>0.31584805814334688</v>
      </c>
      <c r="V2155">
        <v>0.23477585003689833</v>
      </c>
    </row>
    <row r="2156" spans="1:22" x14ac:dyDescent="0.25">
      <c r="A2156" t="str">
        <f t="shared" si="38"/>
        <v>SzlovéniaVízellátás</v>
      </c>
      <c r="B2156" t="s">
        <v>106</v>
      </c>
      <c r="C2156">
        <v>25</v>
      </c>
      <c r="D2156" s="267" t="s">
        <v>171</v>
      </c>
      <c r="E2156" s="3" t="s">
        <v>2289</v>
      </c>
      <c r="F2156" s="3" t="s">
        <v>2289</v>
      </c>
      <c r="G2156" s="3" t="s">
        <v>136</v>
      </c>
      <c r="H2156">
        <v>161.07553829450978</v>
      </c>
      <c r="I2156">
        <v>510.8087787836705</v>
      </c>
      <c r="J2156">
        <v>3.1712374466798927</v>
      </c>
      <c r="K2156">
        <v>88.018779135112496</v>
      </c>
      <c r="L2156">
        <v>189.97602839536117</v>
      </c>
      <c r="M2156">
        <v>2.1583579125056942</v>
      </c>
      <c r="N2156">
        <v>0.54644410980753244</v>
      </c>
      <c r="O2156">
        <v>0.3719122229021376</v>
      </c>
      <c r="P2156">
        <v>0.6806043220653103</v>
      </c>
      <c r="Q2156">
        <v>0.38872756315315843</v>
      </c>
      <c r="R2156">
        <v>0.42653486563901932</v>
      </c>
      <c r="S2156">
        <v>0.61127243684684174</v>
      </c>
      <c r="T2156">
        <v>0.57346513436098068</v>
      </c>
      <c r="U2156">
        <v>0.48509224778763055</v>
      </c>
      <c r="V2156">
        <v>0.37483752537175441</v>
      </c>
    </row>
    <row r="2157" spans="1:22" x14ac:dyDescent="0.25">
      <c r="A2157" t="str">
        <f t="shared" si="38"/>
        <v>SzlovéniaSzennyvíz k.</v>
      </c>
      <c r="B2157" t="s">
        <v>106</v>
      </c>
      <c r="C2157">
        <v>26</v>
      </c>
      <c r="D2157" s="267" t="s">
        <v>172</v>
      </c>
      <c r="E2157" s="3" t="s">
        <v>1</v>
      </c>
      <c r="F2157" s="3" t="s">
        <v>1</v>
      </c>
      <c r="G2157" s="3" t="s">
        <v>136</v>
      </c>
      <c r="H2157">
        <v>199.22014431962472</v>
      </c>
      <c r="I2157">
        <v>938.98474233210368</v>
      </c>
      <c r="J2157">
        <v>4.7133021890879458</v>
      </c>
      <c r="K2157">
        <v>85.894427886718844</v>
      </c>
      <c r="L2157">
        <v>255.33867131298126</v>
      </c>
      <c r="M2157">
        <v>2.9727035570890878</v>
      </c>
      <c r="N2157">
        <v>0.43115332628668102</v>
      </c>
      <c r="O2157">
        <v>0.27193058609111254</v>
      </c>
      <c r="P2157">
        <v>0.63070506363274903</v>
      </c>
      <c r="Q2157">
        <v>0.68213105188945766</v>
      </c>
      <c r="R2157">
        <v>0.62681776158111335</v>
      </c>
      <c r="S2157">
        <v>0.31786894811054228</v>
      </c>
      <c r="T2157">
        <v>0.37318223841888654</v>
      </c>
      <c r="U2157">
        <v>0.21335988448634846</v>
      </c>
      <c r="V2157">
        <v>0.13064430799196414</v>
      </c>
    </row>
    <row r="2158" spans="1:22" x14ac:dyDescent="0.25">
      <c r="A2158" t="str">
        <f t="shared" si="38"/>
        <v>SzlovéniaÉpítőipar</v>
      </c>
      <c r="B2158" t="s">
        <v>106</v>
      </c>
      <c r="C2158">
        <v>27</v>
      </c>
      <c r="D2158" s="267" t="s">
        <v>139</v>
      </c>
      <c r="E2158" s="3" t="s">
        <v>2289</v>
      </c>
      <c r="F2158" s="3" t="s">
        <v>2289</v>
      </c>
      <c r="G2158" s="3" t="s">
        <v>136</v>
      </c>
      <c r="H2158">
        <v>3702.1513405248147</v>
      </c>
      <c r="I2158">
        <v>7353.6538375677956</v>
      </c>
      <c r="J2158">
        <v>1.9863190780648492</v>
      </c>
      <c r="K2158">
        <v>1151.907004937987</v>
      </c>
      <c r="L2158">
        <v>2440.9935068318414</v>
      </c>
      <c r="M2158">
        <v>2.119089037889176</v>
      </c>
      <c r="N2158">
        <v>0.31114530417189629</v>
      </c>
      <c r="O2158">
        <v>0.33194294438520844</v>
      </c>
      <c r="P2158">
        <v>1.0668422114505776</v>
      </c>
      <c r="Q2158">
        <v>0.40168027278562879</v>
      </c>
      <c r="R2158">
        <v>0.44548357344287265</v>
      </c>
      <c r="S2158">
        <v>0.59831972721437132</v>
      </c>
      <c r="T2158">
        <v>0.5545164265571273</v>
      </c>
      <c r="U2158">
        <v>1.0214234442536911E-2</v>
      </c>
      <c r="V2158">
        <v>1.0169034236567669E-2</v>
      </c>
    </row>
    <row r="2159" spans="1:22" x14ac:dyDescent="0.25">
      <c r="A2159" t="str">
        <f t="shared" si="38"/>
        <v>SzlovéniaGépj. Ker. jav.</v>
      </c>
      <c r="B2159" t="s">
        <v>106</v>
      </c>
      <c r="C2159">
        <v>28</v>
      </c>
      <c r="D2159" s="267" t="s">
        <v>173</v>
      </c>
      <c r="E2159" s="3" t="s">
        <v>135</v>
      </c>
      <c r="F2159" s="3" t="s">
        <v>2289</v>
      </c>
      <c r="G2159" s="3" t="s">
        <v>0</v>
      </c>
      <c r="H2159">
        <v>528.57528498666636</v>
      </c>
      <c r="I2159">
        <v>1202.4265853486631</v>
      </c>
      <c r="J2159">
        <v>2.2748445103311918</v>
      </c>
      <c r="K2159">
        <v>262.57849270083079</v>
      </c>
      <c r="L2159">
        <v>616.8237938248152</v>
      </c>
      <c r="M2159">
        <v>2.349102500666703</v>
      </c>
      <c r="N2159">
        <v>0.49676649695691788</v>
      </c>
      <c r="O2159">
        <v>0.5129824983418485</v>
      </c>
      <c r="P2159">
        <v>1.0326431059346117</v>
      </c>
      <c r="Q2159">
        <v>0.3589736848236153</v>
      </c>
      <c r="R2159">
        <v>0.41443794959951769</v>
      </c>
      <c r="S2159">
        <v>0.64102631517638464</v>
      </c>
      <c r="T2159">
        <v>0.58556205040048226</v>
      </c>
      <c r="U2159">
        <v>0.61681168681681176</v>
      </c>
      <c r="V2159">
        <v>0.55409739518810708</v>
      </c>
    </row>
    <row r="2160" spans="1:22" x14ac:dyDescent="0.25">
      <c r="A2160" t="str">
        <f t="shared" si="38"/>
        <v>SzlovéniaNagyker.</v>
      </c>
      <c r="B2160" t="s">
        <v>106</v>
      </c>
      <c r="C2160">
        <v>29</v>
      </c>
      <c r="D2160" s="267" t="s">
        <v>174</v>
      </c>
      <c r="E2160" s="3" t="s">
        <v>2289</v>
      </c>
      <c r="F2160" s="3" t="s">
        <v>2289</v>
      </c>
      <c r="G2160" s="3" t="s">
        <v>136</v>
      </c>
      <c r="H2160">
        <v>1779.5891137747722</v>
      </c>
      <c r="I2160">
        <v>4573.498785203109</v>
      </c>
      <c r="J2160">
        <v>2.569974579975959</v>
      </c>
      <c r="K2160">
        <v>837.97895599503875</v>
      </c>
      <c r="L2160">
        <v>2293.5271309593509</v>
      </c>
      <c r="M2160">
        <v>2.7369746155927688</v>
      </c>
      <c r="N2160">
        <v>0.4708833907269534</v>
      </c>
      <c r="O2160">
        <v>0.50148195914684068</v>
      </c>
      <c r="P2160">
        <v>1.0649812013387199</v>
      </c>
      <c r="Q2160">
        <v>0.58468359011393234</v>
      </c>
      <c r="R2160">
        <v>0.54122484275336313</v>
      </c>
      <c r="S2160">
        <v>0.41531640988606772</v>
      </c>
      <c r="T2160">
        <v>0.45877515724663692</v>
      </c>
      <c r="U2160">
        <v>9.1462471578311111E-2</v>
      </c>
      <c r="V2160">
        <v>0.10661163839641191</v>
      </c>
    </row>
    <row r="2161" spans="1:22" x14ac:dyDescent="0.25">
      <c r="A2161" t="str">
        <f t="shared" si="38"/>
        <v>SzlovéniaKisker.</v>
      </c>
      <c r="B2161" t="s">
        <v>106</v>
      </c>
      <c r="C2161">
        <v>30</v>
      </c>
      <c r="D2161" s="267" t="s">
        <v>175</v>
      </c>
      <c r="E2161" s="3" t="s">
        <v>2289</v>
      </c>
      <c r="F2161" s="3" t="s">
        <v>2289</v>
      </c>
      <c r="G2161" s="3" t="s">
        <v>136</v>
      </c>
      <c r="H2161">
        <v>1350.4853836468635</v>
      </c>
      <c r="I2161">
        <v>3888.7891805179829</v>
      </c>
      <c r="J2161">
        <v>2.8795492551105291</v>
      </c>
      <c r="K2161">
        <v>828.65139749633886</v>
      </c>
      <c r="L2161">
        <v>2175.2899226759459</v>
      </c>
      <c r="M2161">
        <v>2.6250965475328929</v>
      </c>
      <c r="N2161">
        <v>0.6135952358541199</v>
      </c>
      <c r="O2161">
        <v>0.55937460780175274</v>
      </c>
      <c r="P2161">
        <v>0.91163453546556228</v>
      </c>
      <c r="Q2161">
        <v>0.16501441340082157</v>
      </c>
      <c r="R2161">
        <v>0.18619193442484205</v>
      </c>
      <c r="S2161">
        <v>0.83498558659917843</v>
      </c>
      <c r="T2161">
        <v>0.81380806557515795</v>
      </c>
      <c r="U2161">
        <v>0.10377505115471364</v>
      </c>
      <c r="V2161">
        <v>0.11462759849170603</v>
      </c>
    </row>
    <row r="2162" spans="1:22" x14ac:dyDescent="0.25">
      <c r="A2162" t="str">
        <f t="shared" si="38"/>
        <v>SzlovéniaSzf. Szállítás</v>
      </c>
      <c r="B2162" t="s">
        <v>106</v>
      </c>
      <c r="C2162">
        <v>31</v>
      </c>
      <c r="D2162" s="267" t="s">
        <v>176</v>
      </c>
      <c r="E2162" s="3" t="s">
        <v>1</v>
      </c>
      <c r="F2162" s="3" t="s">
        <v>2289</v>
      </c>
      <c r="G2162" s="3" t="s">
        <v>0</v>
      </c>
      <c r="H2162">
        <v>1117.3691745205501</v>
      </c>
      <c r="I2162">
        <v>3932.2311196810169</v>
      </c>
      <c r="J2162">
        <v>3.5191870416223812</v>
      </c>
      <c r="K2162">
        <v>512.68827292235721</v>
      </c>
      <c r="L2162">
        <v>1361.3180176136009</v>
      </c>
      <c r="M2162">
        <v>2.6552548390740394</v>
      </c>
      <c r="N2162">
        <v>0.45883516801181279</v>
      </c>
      <c r="O2162">
        <v>0.34619481311770689</v>
      </c>
      <c r="P2162">
        <v>0.75450801780911891</v>
      </c>
      <c r="Q2162">
        <v>0.63713402461880819</v>
      </c>
      <c r="R2162">
        <v>0.45309054833393997</v>
      </c>
      <c r="S2162">
        <v>0.36286597538119175</v>
      </c>
      <c r="T2162">
        <v>0.54690945166605986</v>
      </c>
      <c r="U2162">
        <v>0.15923092842595779</v>
      </c>
      <c r="V2162">
        <v>9.5680547228554291E-2</v>
      </c>
    </row>
    <row r="2163" spans="1:22" x14ac:dyDescent="0.25">
      <c r="A2163" t="str">
        <f t="shared" si="38"/>
        <v>SzlovéniaVízi szállítás</v>
      </c>
      <c r="B2163" t="s">
        <v>106</v>
      </c>
      <c r="C2163">
        <v>32</v>
      </c>
      <c r="D2163" s="267" t="s">
        <v>140</v>
      </c>
      <c r="E2163" s="3" t="s">
        <v>1</v>
      </c>
      <c r="F2163" s="3" t="s">
        <v>1</v>
      </c>
      <c r="G2163" s="3" t="s">
        <v>136</v>
      </c>
      <c r="H2163">
        <v>69.269873816689568</v>
      </c>
      <c r="I2163">
        <v>167.92257697101363</v>
      </c>
      <c r="J2163">
        <v>2.4241790509881818</v>
      </c>
      <c r="K2163">
        <v>18.933670441782972</v>
      </c>
      <c r="L2163">
        <v>44.903473703962696</v>
      </c>
      <c r="M2163">
        <v>2.3716201167666551</v>
      </c>
      <c r="N2163">
        <v>0.27333196090247791</v>
      </c>
      <c r="O2163">
        <v>0.2674058159059447</v>
      </c>
      <c r="P2163">
        <v>0.97831887285714236</v>
      </c>
      <c r="Q2163">
        <v>0.83601173467878898</v>
      </c>
      <c r="R2163">
        <v>0.68600188642924265</v>
      </c>
      <c r="S2163">
        <v>0.16398826532121105</v>
      </c>
      <c r="T2163">
        <v>0.31399811357075735</v>
      </c>
      <c r="U2163">
        <v>3.6038921870968237E-2</v>
      </c>
      <c r="V2163">
        <v>3.5104005074102773E-2</v>
      </c>
    </row>
    <row r="2164" spans="1:22" x14ac:dyDescent="0.25">
      <c r="A2164" t="str">
        <f t="shared" si="38"/>
        <v>SzlovéniaLégi szállítás</v>
      </c>
      <c r="B2164" t="s">
        <v>106</v>
      </c>
      <c r="C2164">
        <v>33</v>
      </c>
      <c r="D2164" s="267" t="s">
        <v>141</v>
      </c>
      <c r="E2164" s="3" t="s">
        <v>2289</v>
      </c>
      <c r="F2164" s="3" t="s">
        <v>2289</v>
      </c>
      <c r="G2164" s="3" t="s">
        <v>136</v>
      </c>
      <c r="H2164">
        <v>101.22636831721992</v>
      </c>
      <c r="I2164">
        <v>276.85967299832589</v>
      </c>
      <c r="J2164">
        <v>2.7350548834342452</v>
      </c>
      <c r="K2164">
        <v>26.045330924359689</v>
      </c>
      <c r="L2164">
        <v>44.77073625423602</v>
      </c>
      <c r="M2164">
        <v>1.7189544023939747</v>
      </c>
      <c r="N2164">
        <v>0.25729788944654886</v>
      </c>
      <c r="O2164">
        <v>0.16170912783858823</v>
      </c>
      <c r="P2164">
        <v>0.62848991177668301</v>
      </c>
      <c r="Q2164">
        <v>0.4891134777805875</v>
      </c>
      <c r="R2164">
        <v>0.40021593244126197</v>
      </c>
      <c r="S2164">
        <v>0.51088652221941233</v>
      </c>
      <c r="T2164">
        <v>0.59978406755873803</v>
      </c>
      <c r="U2164">
        <v>0.20498857423253689</v>
      </c>
      <c r="V2164">
        <v>0.15782487674951107</v>
      </c>
    </row>
    <row r="2165" spans="1:22" x14ac:dyDescent="0.25">
      <c r="A2165" t="str">
        <f t="shared" si="38"/>
        <v>SzlovéniaRaktározás</v>
      </c>
      <c r="B2165" t="s">
        <v>106</v>
      </c>
      <c r="C2165">
        <v>34</v>
      </c>
      <c r="D2165" s="267" t="s">
        <v>177</v>
      </c>
      <c r="E2165" s="3" t="s">
        <v>2289</v>
      </c>
      <c r="F2165" s="3" t="s">
        <v>2289</v>
      </c>
      <c r="G2165" s="3" t="s">
        <v>136</v>
      </c>
      <c r="H2165">
        <v>717.35877469568072</v>
      </c>
      <c r="I2165">
        <v>1945.3245091109225</v>
      </c>
      <c r="J2165">
        <v>2.7117874315208197</v>
      </c>
      <c r="K2165">
        <v>263.68646008166212</v>
      </c>
      <c r="L2165">
        <v>894.08251229994119</v>
      </c>
      <c r="M2165">
        <v>3.390703155645721</v>
      </c>
      <c r="N2165">
        <v>0.36757961201983441</v>
      </c>
      <c r="O2165">
        <v>0.4596058437101409</v>
      </c>
      <c r="P2165">
        <v>1.250357279568979</v>
      </c>
      <c r="Q2165">
        <v>0.50379036716498182</v>
      </c>
      <c r="R2165">
        <v>0.41392257928084186</v>
      </c>
      <c r="S2165">
        <v>0.49620963283501829</v>
      </c>
      <c r="T2165">
        <v>0.58607742071915814</v>
      </c>
      <c r="U2165">
        <v>0.34401525107131303</v>
      </c>
      <c r="V2165">
        <v>0.23400764764535467</v>
      </c>
    </row>
    <row r="2166" spans="1:22" x14ac:dyDescent="0.25">
      <c r="A2166" t="str">
        <f t="shared" si="38"/>
        <v>SzlovéniaPostai tev.</v>
      </c>
      <c r="B2166" t="s">
        <v>106</v>
      </c>
      <c r="C2166">
        <v>35</v>
      </c>
      <c r="D2166" s="267" t="s">
        <v>178</v>
      </c>
      <c r="E2166" s="3" t="s">
        <v>1</v>
      </c>
      <c r="F2166" s="3" t="s">
        <v>1</v>
      </c>
      <c r="G2166" s="3" t="s">
        <v>136</v>
      </c>
      <c r="H2166">
        <v>128.84196098464059</v>
      </c>
      <c r="I2166">
        <v>390.57939901390114</v>
      </c>
      <c r="J2166">
        <v>3.0314611484410934</v>
      </c>
      <c r="K2166">
        <v>100.94923951510714</v>
      </c>
      <c r="L2166">
        <v>249.22700416404612</v>
      </c>
      <c r="M2166">
        <v>2.4688348853460069</v>
      </c>
      <c r="N2166">
        <v>0.78351213179021251</v>
      </c>
      <c r="O2166">
        <v>0.63809562100118822</v>
      </c>
      <c r="P2166">
        <v>0.81440426396874233</v>
      </c>
      <c r="Q2166">
        <v>0.85982804903585053</v>
      </c>
      <c r="R2166">
        <v>0.86362485002582778</v>
      </c>
      <c r="S2166">
        <v>0.14017195096414944</v>
      </c>
      <c r="T2166">
        <v>0.13637514997417211</v>
      </c>
      <c r="U2166">
        <v>0.10838241962877736</v>
      </c>
      <c r="V2166">
        <v>8.8236834934715597E-2</v>
      </c>
    </row>
    <row r="2167" spans="1:22" x14ac:dyDescent="0.25">
      <c r="A2167" t="str">
        <f t="shared" si="38"/>
        <v>SzlovéniaVendéglátás</v>
      </c>
      <c r="B2167" t="s">
        <v>106</v>
      </c>
      <c r="C2167">
        <v>36</v>
      </c>
      <c r="D2167" s="267" t="s">
        <v>179</v>
      </c>
      <c r="E2167" s="3" t="s">
        <v>135</v>
      </c>
      <c r="F2167" s="3" t="s">
        <v>135</v>
      </c>
      <c r="G2167" s="3" t="s">
        <v>136</v>
      </c>
      <c r="H2167">
        <v>775.17601449180893</v>
      </c>
      <c r="I2167">
        <v>2085.6142541683744</v>
      </c>
      <c r="J2167">
        <v>2.6905041115541541</v>
      </c>
      <c r="K2167">
        <v>407.58323208772896</v>
      </c>
      <c r="L2167">
        <v>962.63325728228335</v>
      </c>
      <c r="M2167">
        <v>2.3618078014433244</v>
      </c>
      <c r="N2167">
        <v>0.52579443180389551</v>
      </c>
      <c r="O2167">
        <v>0.46155862972183576</v>
      </c>
      <c r="P2167">
        <v>0.87783095788656496</v>
      </c>
      <c r="Q2167">
        <v>0.24333218895867526</v>
      </c>
      <c r="R2167">
        <v>0.28252598199875351</v>
      </c>
      <c r="S2167">
        <v>0.75666781104132474</v>
      </c>
      <c r="T2167">
        <v>0.71747401800124655</v>
      </c>
      <c r="U2167">
        <v>0.72280159134077759</v>
      </c>
      <c r="V2167">
        <v>0.68284568915996613</v>
      </c>
    </row>
    <row r="2168" spans="1:22" x14ac:dyDescent="0.25">
      <c r="A2168" t="str">
        <f t="shared" si="38"/>
        <v>SzlovéniaKiadói tev.</v>
      </c>
      <c r="B2168" t="s">
        <v>106</v>
      </c>
      <c r="C2168">
        <v>37</v>
      </c>
      <c r="D2168" s="267" t="s">
        <v>180</v>
      </c>
      <c r="E2168" s="3" t="s">
        <v>2289</v>
      </c>
      <c r="F2168" s="3" t="s">
        <v>2289</v>
      </c>
      <c r="G2168" s="3" t="s">
        <v>136</v>
      </c>
      <c r="H2168">
        <v>296.38268369562013</v>
      </c>
      <c r="I2168">
        <v>356.03835644613258</v>
      </c>
      <c r="J2168">
        <v>1.2012792110748878</v>
      </c>
      <c r="K2168">
        <v>135.49156622919216</v>
      </c>
      <c r="L2168">
        <v>144.40831829637662</v>
      </c>
      <c r="M2168">
        <v>1.0658103844788482</v>
      </c>
      <c r="N2168">
        <v>0.45715075030611318</v>
      </c>
      <c r="O2168">
        <v>0.40559764329275327</v>
      </c>
      <c r="P2168">
        <v>0.88722952553651202</v>
      </c>
      <c r="Q2168">
        <v>0.52059298930040065</v>
      </c>
      <c r="R2168">
        <v>0.39265055206963589</v>
      </c>
      <c r="S2168">
        <v>0.47940701069959929</v>
      </c>
      <c r="T2168">
        <v>0.60734944793036394</v>
      </c>
      <c r="U2168">
        <v>0.37688047070885555</v>
      </c>
      <c r="V2168">
        <v>0.28535670271361041</v>
      </c>
    </row>
    <row r="2169" spans="1:22" x14ac:dyDescent="0.25">
      <c r="A2169" t="str">
        <f t="shared" si="38"/>
        <v>SzlovéniaMűsorszolgáltatás</v>
      </c>
      <c r="B2169" t="s">
        <v>106</v>
      </c>
      <c r="C2169">
        <v>38</v>
      </c>
      <c r="D2169" s="267" t="s">
        <v>181</v>
      </c>
      <c r="E2169" s="3" t="s">
        <v>2289</v>
      </c>
      <c r="F2169" s="3" t="s">
        <v>2289</v>
      </c>
      <c r="G2169" s="3" t="s">
        <v>136</v>
      </c>
      <c r="H2169">
        <v>201.3444244929392</v>
      </c>
      <c r="I2169">
        <v>431.49723956100064</v>
      </c>
      <c r="J2169">
        <v>2.1430801505811377</v>
      </c>
      <c r="K2169">
        <v>119.32874391889062</v>
      </c>
      <c r="L2169">
        <v>156.89629635322058</v>
      </c>
      <c r="M2169">
        <v>1.3148239996548119</v>
      </c>
      <c r="N2169">
        <v>0.59265978792015306</v>
      </c>
      <c r="O2169">
        <v>0.36360903840971198</v>
      </c>
      <c r="P2169">
        <v>0.61352068390828585</v>
      </c>
      <c r="Q2169">
        <v>0.45523224682647045</v>
      </c>
      <c r="R2169">
        <v>0.4928513215638482</v>
      </c>
      <c r="S2169">
        <v>0.54476775317352955</v>
      </c>
      <c r="T2169">
        <v>0.50714867843615175</v>
      </c>
      <c r="U2169">
        <v>0.49170124477932875</v>
      </c>
      <c r="V2169">
        <v>0.4114160716081442</v>
      </c>
    </row>
    <row r="2170" spans="1:22" x14ac:dyDescent="0.25">
      <c r="A2170" t="str">
        <f t="shared" si="38"/>
        <v>SzlovéniaTávközlés</v>
      </c>
      <c r="B2170" t="s">
        <v>106</v>
      </c>
      <c r="C2170">
        <v>39</v>
      </c>
      <c r="D2170" s="267" t="s">
        <v>142</v>
      </c>
      <c r="E2170" s="3" t="s">
        <v>2289</v>
      </c>
      <c r="F2170" s="3" t="s">
        <v>2289</v>
      </c>
      <c r="G2170" s="3" t="s">
        <v>136</v>
      </c>
      <c r="H2170">
        <v>580.20444613360428</v>
      </c>
      <c r="I2170">
        <v>1676.9672722123648</v>
      </c>
      <c r="J2170">
        <v>2.8903040702073626</v>
      </c>
      <c r="K2170">
        <v>268.76651626535357</v>
      </c>
      <c r="L2170">
        <v>697.99563470341855</v>
      </c>
      <c r="M2170">
        <v>2.597033456408262</v>
      </c>
      <c r="N2170">
        <v>0.46322726076363852</v>
      </c>
      <c r="O2170">
        <v>0.41622495934734438</v>
      </c>
      <c r="P2170">
        <v>0.89853295477729445</v>
      </c>
      <c r="Q2170">
        <v>0.42822365268122214</v>
      </c>
      <c r="R2170">
        <v>0.42415996887621982</v>
      </c>
      <c r="S2170">
        <v>0.57177634731877791</v>
      </c>
      <c r="T2170">
        <v>0.57584003112378024</v>
      </c>
      <c r="U2170">
        <v>0.53420649932759867</v>
      </c>
      <c r="V2170">
        <v>0.3845694531678519</v>
      </c>
    </row>
    <row r="2171" spans="1:22" x14ac:dyDescent="0.25">
      <c r="A2171" t="str">
        <f t="shared" si="38"/>
        <v>SzlovéniaInfotech.</v>
      </c>
      <c r="B2171" t="s">
        <v>106</v>
      </c>
      <c r="C2171">
        <v>40</v>
      </c>
      <c r="D2171" s="267" t="s">
        <v>182</v>
      </c>
      <c r="E2171" s="3" t="s">
        <v>2289</v>
      </c>
      <c r="F2171" s="3" t="s">
        <v>2289</v>
      </c>
      <c r="G2171" s="3" t="s">
        <v>136</v>
      </c>
      <c r="H2171">
        <v>253.62007912180553</v>
      </c>
      <c r="I2171">
        <v>1348.8274233896991</v>
      </c>
      <c r="J2171">
        <v>5.3182990402818255</v>
      </c>
      <c r="K2171">
        <v>145.46652644832787</v>
      </c>
      <c r="L2171">
        <v>796.17144526608627</v>
      </c>
      <c r="M2171">
        <v>5.4732278600802333</v>
      </c>
      <c r="N2171">
        <v>0.57356076440014436</v>
      </c>
      <c r="O2171">
        <v>0.59026931945470895</v>
      </c>
      <c r="P2171">
        <v>1.0291312727292969</v>
      </c>
      <c r="Q2171">
        <v>0.51628007680675658</v>
      </c>
      <c r="R2171">
        <v>0.58024416443309224</v>
      </c>
      <c r="S2171">
        <v>0.48371992319324353</v>
      </c>
      <c r="T2171">
        <v>0.41975583556690782</v>
      </c>
      <c r="U2171">
        <v>1.7442862522559506E-2</v>
      </c>
      <c r="V2171">
        <v>2.5136228186120393E-2</v>
      </c>
    </row>
    <row r="2172" spans="1:22" x14ac:dyDescent="0.25">
      <c r="A2172" t="str">
        <f t="shared" si="38"/>
        <v>SzlovéniaPénzügyi tev.</v>
      </c>
      <c r="B2172" t="s">
        <v>106</v>
      </c>
      <c r="C2172">
        <v>41</v>
      </c>
      <c r="D2172" s="267" t="s">
        <v>183</v>
      </c>
      <c r="E2172" s="3" t="s">
        <v>1</v>
      </c>
      <c r="F2172" s="3" t="s">
        <v>1</v>
      </c>
      <c r="G2172" s="3" t="s">
        <v>136</v>
      </c>
      <c r="H2172">
        <v>919.71916267902839</v>
      </c>
      <c r="I2172">
        <v>2070.7350703079182</v>
      </c>
      <c r="J2172">
        <v>2.251486273566512</v>
      </c>
      <c r="K2172">
        <v>635.71216210289572</v>
      </c>
      <c r="L2172">
        <v>1124.5773920282172</v>
      </c>
      <c r="M2172">
        <v>1.7690040541432874</v>
      </c>
      <c r="N2172">
        <v>0.69120247560260095</v>
      </c>
      <c r="O2172">
        <v>0.54308125078549652</v>
      </c>
      <c r="P2172">
        <v>0.78570501402216464</v>
      </c>
      <c r="Q2172">
        <v>0.607551020147023</v>
      </c>
      <c r="R2172">
        <v>0.62927674408237755</v>
      </c>
      <c r="S2172">
        <v>0.392448979852977</v>
      </c>
      <c r="T2172">
        <v>0.37072325591762245</v>
      </c>
      <c r="U2172">
        <v>0.36571068361122017</v>
      </c>
      <c r="V2172">
        <v>0.31235350467455303</v>
      </c>
    </row>
    <row r="2173" spans="1:22" x14ac:dyDescent="0.25">
      <c r="A2173" t="str">
        <f t="shared" si="38"/>
        <v>SzlovéniaBiztosítás</v>
      </c>
      <c r="B2173" t="s">
        <v>106</v>
      </c>
      <c r="C2173">
        <v>42</v>
      </c>
      <c r="D2173" s="267" t="s">
        <v>184</v>
      </c>
      <c r="E2173" s="3" t="s">
        <v>135</v>
      </c>
      <c r="F2173" s="3" t="s">
        <v>2289</v>
      </c>
      <c r="G2173" s="3" t="s">
        <v>0</v>
      </c>
      <c r="H2173">
        <v>247.24725715376178</v>
      </c>
      <c r="I2173">
        <v>997.1731325888436</v>
      </c>
      <c r="J2173">
        <v>4.033100888834964</v>
      </c>
      <c r="K2173">
        <v>126.80981817929828</v>
      </c>
      <c r="L2173">
        <v>489.95183136727854</v>
      </c>
      <c r="M2173">
        <v>3.8636742675123816</v>
      </c>
      <c r="N2173">
        <v>0.51288665297684544</v>
      </c>
      <c r="O2173">
        <v>0.49134078662476005</v>
      </c>
      <c r="P2173">
        <v>0.95799097865574967</v>
      </c>
      <c r="Q2173">
        <v>0.28554831960406085</v>
      </c>
      <c r="R2173">
        <v>0.30348285721658408</v>
      </c>
      <c r="S2173">
        <v>0.71445168039593909</v>
      </c>
      <c r="T2173">
        <v>0.69651714278341592</v>
      </c>
      <c r="U2173">
        <v>0.69212926020621468</v>
      </c>
      <c r="V2173">
        <v>0.53237048504545703</v>
      </c>
    </row>
    <row r="2174" spans="1:22" x14ac:dyDescent="0.25">
      <c r="A2174" t="str">
        <f t="shared" si="38"/>
        <v>SzlovéniaEgyéb pénzügy</v>
      </c>
      <c r="B2174" t="s">
        <v>106</v>
      </c>
      <c r="C2174">
        <v>43</v>
      </c>
      <c r="D2174" s="267" t="s">
        <v>185</v>
      </c>
      <c r="E2174" s="3" t="s">
        <v>1</v>
      </c>
      <c r="F2174" s="3" t="s">
        <v>1</v>
      </c>
      <c r="G2174" s="3" t="s">
        <v>136</v>
      </c>
      <c r="H2174">
        <v>114.80326724233704</v>
      </c>
      <c r="I2174">
        <v>191.56990083085114</v>
      </c>
      <c r="J2174">
        <v>1.6686798680256041</v>
      </c>
      <c r="K2174">
        <v>75.088465564761947</v>
      </c>
      <c r="L2174">
        <v>108.53864830286248</v>
      </c>
      <c r="M2174">
        <v>1.4454769782084651</v>
      </c>
      <c r="N2174">
        <v>0.65406209569156659</v>
      </c>
      <c r="O2174">
        <v>0.56657464367900856</v>
      </c>
      <c r="P2174">
        <v>0.86623983779391167</v>
      </c>
      <c r="Q2174">
        <v>0.7230282009310548</v>
      </c>
      <c r="R2174">
        <v>0.81101215791201609</v>
      </c>
      <c r="S2174">
        <v>0.27697179906894515</v>
      </c>
      <c r="T2174">
        <v>0.18898784208798389</v>
      </c>
      <c r="U2174">
        <v>0.25776219262857425</v>
      </c>
      <c r="V2174">
        <v>0.17456841926132499</v>
      </c>
    </row>
    <row r="2175" spans="1:22" x14ac:dyDescent="0.25">
      <c r="A2175" t="str">
        <f t="shared" si="38"/>
        <v>SzlovéniaIngatlanügyletek</v>
      </c>
      <c r="B2175" t="s">
        <v>106</v>
      </c>
      <c r="C2175">
        <v>44</v>
      </c>
      <c r="D2175" s="267" t="s">
        <v>143</v>
      </c>
      <c r="E2175" s="3" t="s">
        <v>135</v>
      </c>
      <c r="F2175" s="3" t="s">
        <v>135</v>
      </c>
      <c r="G2175" s="3" t="s">
        <v>136</v>
      </c>
      <c r="H2175">
        <v>1612.9720286644667</v>
      </c>
      <c r="I2175">
        <v>3485.8547587418152</v>
      </c>
      <c r="J2175">
        <v>2.1611377610981179</v>
      </c>
      <c r="K2175">
        <v>1380.7789872107826</v>
      </c>
      <c r="L2175">
        <v>2945.9523558688902</v>
      </c>
      <c r="M2175">
        <v>2.1335437337584398</v>
      </c>
      <c r="N2175">
        <v>0.85604645503621113</v>
      </c>
      <c r="O2175">
        <v>0.84511620814982047</v>
      </c>
      <c r="P2175">
        <v>0.98723171292622391</v>
      </c>
      <c r="Q2175">
        <v>0.27045170904255017</v>
      </c>
      <c r="R2175">
        <v>0.3105715223665676</v>
      </c>
      <c r="S2175">
        <v>0.72954829095744977</v>
      </c>
      <c r="T2175">
        <v>0.6894284776334324</v>
      </c>
      <c r="U2175">
        <v>0.69896534959720491</v>
      </c>
      <c r="V2175">
        <v>0.66225825610957367</v>
      </c>
    </row>
    <row r="2176" spans="1:22" x14ac:dyDescent="0.25">
      <c r="A2176" t="str">
        <f t="shared" si="38"/>
        <v>SzlovéniaJogi tev.</v>
      </c>
      <c r="B2176" t="s">
        <v>106</v>
      </c>
      <c r="C2176">
        <v>45</v>
      </c>
      <c r="D2176" s="267" t="s">
        <v>186</v>
      </c>
      <c r="E2176" s="3" t="s">
        <v>1</v>
      </c>
      <c r="F2176" s="3" t="s">
        <v>1</v>
      </c>
      <c r="G2176" s="3" t="s">
        <v>136</v>
      </c>
      <c r="H2176">
        <v>448.59167465528094</v>
      </c>
      <c r="I2176">
        <v>1803.5734449181309</v>
      </c>
      <c r="J2176">
        <v>4.0205236673286056</v>
      </c>
      <c r="K2176">
        <v>251.49544209818887</v>
      </c>
      <c r="L2176">
        <v>1061.4733656685105</v>
      </c>
      <c r="M2176">
        <v>4.2206465326480549</v>
      </c>
      <c r="N2176">
        <v>0.56063332493062845</v>
      </c>
      <c r="O2176">
        <v>0.58853902992383744</v>
      </c>
      <c r="P2176">
        <v>1.0497753232857894</v>
      </c>
      <c r="Q2176">
        <v>0.80070181166159027</v>
      </c>
      <c r="R2176">
        <v>0.78354905949996967</v>
      </c>
      <c r="S2176">
        <v>0.19929818833840968</v>
      </c>
      <c r="T2176">
        <v>0.21645094050003041</v>
      </c>
      <c r="U2176">
        <v>0.10276683455578174</v>
      </c>
      <c r="V2176">
        <v>9.1702374924127916E-2</v>
      </c>
    </row>
    <row r="2177" spans="1:22" x14ac:dyDescent="0.25">
      <c r="A2177" t="str">
        <f t="shared" si="38"/>
        <v>SzlovéniaMérnöki tev.</v>
      </c>
      <c r="B2177" t="s">
        <v>106</v>
      </c>
      <c r="C2177">
        <v>46</v>
      </c>
      <c r="D2177" s="267" t="s">
        <v>187</v>
      </c>
      <c r="E2177" s="3" t="s">
        <v>1</v>
      </c>
      <c r="F2177" s="3" t="s">
        <v>1</v>
      </c>
      <c r="G2177" s="3" t="s">
        <v>136</v>
      </c>
      <c r="H2177">
        <v>997.02432664754974</v>
      </c>
      <c r="I2177">
        <v>1961.5322999912937</v>
      </c>
      <c r="J2177">
        <v>1.967386599870496</v>
      </c>
      <c r="K2177">
        <v>361.67989770845162</v>
      </c>
      <c r="L2177">
        <v>731.60697906567191</v>
      </c>
      <c r="M2177">
        <v>2.0228024385679757</v>
      </c>
      <c r="N2177">
        <v>0.36275935104270152</v>
      </c>
      <c r="O2177">
        <v>0.37297727856376323</v>
      </c>
      <c r="P2177">
        <v>1.0281672339849868</v>
      </c>
      <c r="Q2177">
        <v>0.64013781451882534</v>
      </c>
      <c r="R2177">
        <v>0.63771457855042901</v>
      </c>
      <c r="S2177">
        <v>0.35986218548117471</v>
      </c>
      <c r="T2177">
        <v>0.3622854214495711</v>
      </c>
      <c r="U2177">
        <v>9.6775882465274035E-2</v>
      </c>
      <c r="V2177">
        <v>8.9872171388677549E-2</v>
      </c>
    </row>
    <row r="2178" spans="1:22" x14ac:dyDescent="0.25">
      <c r="A2178" t="str">
        <f t="shared" si="38"/>
        <v>SzlovéniaK+F</v>
      </c>
      <c r="B2178" t="s">
        <v>106</v>
      </c>
      <c r="C2178">
        <v>47</v>
      </c>
      <c r="D2178" s="267" t="s">
        <v>188</v>
      </c>
      <c r="E2178" s="3" t="s">
        <v>2289</v>
      </c>
      <c r="F2178" s="3" t="s">
        <v>2289</v>
      </c>
      <c r="G2178" s="3" t="s">
        <v>136</v>
      </c>
      <c r="H2178">
        <v>205.8700539520097</v>
      </c>
      <c r="I2178">
        <v>752.19747756083348</v>
      </c>
      <c r="J2178">
        <v>3.6537488727533827</v>
      </c>
      <c r="K2178">
        <v>145.37425546569139</v>
      </c>
      <c r="L2178">
        <v>525.68822809480753</v>
      </c>
      <c r="M2178">
        <v>3.6161026339279929</v>
      </c>
      <c r="N2178">
        <v>0.70614571024292605</v>
      </c>
      <c r="O2178">
        <v>0.69886996935893453</v>
      </c>
      <c r="P2178">
        <v>0.98969654452550804</v>
      </c>
      <c r="Q2178">
        <v>0.33955304924356033</v>
      </c>
      <c r="R2178">
        <v>0.36850678920125712</v>
      </c>
      <c r="S2178">
        <v>0.66044695075643967</v>
      </c>
      <c r="T2178">
        <v>0.63149321079874277</v>
      </c>
      <c r="U2178">
        <v>8.5050501816823262E-2</v>
      </c>
      <c r="V2178">
        <v>0.11382455557938365</v>
      </c>
    </row>
    <row r="2179" spans="1:22" x14ac:dyDescent="0.25">
      <c r="A2179" t="str">
        <f t="shared" si="38"/>
        <v>SzlovéniaMarketing</v>
      </c>
      <c r="B2179" t="s">
        <v>106</v>
      </c>
      <c r="C2179">
        <v>48</v>
      </c>
      <c r="D2179" s="267" t="s">
        <v>13</v>
      </c>
      <c r="E2179" s="3" t="s">
        <v>1</v>
      </c>
      <c r="F2179" s="3" t="s">
        <v>1</v>
      </c>
      <c r="G2179" s="3" t="s">
        <v>136</v>
      </c>
      <c r="H2179">
        <v>183.61133596899234</v>
      </c>
      <c r="I2179">
        <v>572.4512438295227</v>
      </c>
      <c r="J2179">
        <v>3.1177336671968683</v>
      </c>
      <c r="K2179">
        <v>36.758936869116276</v>
      </c>
      <c r="L2179">
        <v>162.21044216010696</v>
      </c>
      <c r="M2179">
        <v>4.4128164733836783</v>
      </c>
      <c r="N2179">
        <v>0.20019971356955871</v>
      </c>
      <c r="O2179">
        <v>0.28336114893378345</v>
      </c>
      <c r="P2179">
        <v>1.4153923793468894</v>
      </c>
      <c r="Q2179">
        <v>0.89506129225802666</v>
      </c>
      <c r="R2179">
        <v>0.78501849291288284</v>
      </c>
      <c r="S2179">
        <v>0.1049387077419732</v>
      </c>
      <c r="T2179">
        <v>0.21498150708711722</v>
      </c>
      <c r="U2179">
        <v>1.1456342170225986E-2</v>
      </c>
      <c r="V2179">
        <v>1.0205012326541538E-2</v>
      </c>
    </row>
    <row r="2180" spans="1:22" x14ac:dyDescent="0.25">
      <c r="A2180" t="str">
        <f t="shared" si="38"/>
        <v>SzlovéniaEgyéb tudományos</v>
      </c>
      <c r="B2180" t="s">
        <v>106</v>
      </c>
      <c r="C2180">
        <v>49</v>
      </c>
      <c r="D2180" s="267" t="s">
        <v>189</v>
      </c>
      <c r="E2180" s="3" t="s">
        <v>1</v>
      </c>
      <c r="F2180" s="3" t="s">
        <v>1</v>
      </c>
      <c r="G2180" s="3" t="s">
        <v>136</v>
      </c>
      <c r="H2180">
        <v>107.6915582559034</v>
      </c>
      <c r="I2180">
        <v>687.10090937579082</v>
      </c>
      <c r="J2180">
        <v>6.3802671305308696</v>
      </c>
      <c r="K2180">
        <v>62.619878848360763</v>
      </c>
      <c r="L2180">
        <v>509.87901075703724</v>
      </c>
      <c r="M2180">
        <v>8.1424464584441569</v>
      </c>
      <c r="N2180">
        <v>0.58147435010234971</v>
      </c>
      <c r="O2180">
        <v>0.74207296744847273</v>
      </c>
      <c r="P2180">
        <v>1.2761920922528309</v>
      </c>
      <c r="Q2180">
        <v>0.79482359699611649</v>
      </c>
      <c r="R2180">
        <v>0.61822648098777289</v>
      </c>
      <c r="S2180">
        <v>0.20517640300388343</v>
      </c>
      <c r="T2180">
        <v>0.38177351901222706</v>
      </c>
      <c r="U2180">
        <v>7.5561897655669688E-2</v>
      </c>
      <c r="V2180">
        <v>5.1143449444015193E-2</v>
      </c>
    </row>
    <row r="2181" spans="1:22" x14ac:dyDescent="0.25">
      <c r="A2181" t="str">
        <f t="shared" si="38"/>
        <v>SzlovéniaAminisztratív</v>
      </c>
      <c r="B2181" t="s">
        <v>106</v>
      </c>
      <c r="C2181">
        <v>50</v>
      </c>
      <c r="D2181" s="267" t="s">
        <v>190</v>
      </c>
      <c r="E2181" s="3" t="s">
        <v>1</v>
      </c>
      <c r="F2181" s="3" t="s">
        <v>1</v>
      </c>
      <c r="G2181" s="3" t="s">
        <v>136</v>
      </c>
      <c r="H2181">
        <v>720.31430673975115</v>
      </c>
      <c r="I2181">
        <v>2131.4476138524651</v>
      </c>
      <c r="J2181">
        <v>2.9590521719604759</v>
      </c>
      <c r="K2181">
        <v>428.17961456120554</v>
      </c>
      <c r="L2181">
        <v>1248.1279548309947</v>
      </c>
      <c r="M2181">
        <v>2.914963516210515</v>
      </c>
      <c r="N2181">
        <v>0.59443441641359263</v>
      </c>
      <c r="O2181">
        <v>0.58557758901476231</v>
      </c>
      <c r="P2181">
        <v>0.98510041283903726</v>
      </c>
      <c r="Q2181">
        <v>0.76254942479854626</v>
      </c>
      <c r="R2181">
        <v>0.78043431285493248</v>
      </c>
      <c r="S2181">
        <v>0.23745057520145388</v>
      </c>
      <c r="T2181">
        <v>0.21956568714506747</v>
      </c>
      <c r="U2181">
        <v>0.21083672178110083</v>
      </c>
      <c r="V2181">
        <v>0.16358131009672242</v>
      </c>
    </row>
    <row r="2182" spans="1:22" x14ac:dyDescent="0.25">
      <c r="A2182" t="str">
        <f t="shared" si="38"/>
        <v>SzlovéniaKözigazgatás és védelem</v>
      </c>
      <c r="B2182" t="s">
        <v>106</v>
      </c>
      <c r="C2182">
        <v>51</v>
      </c>
      <c r="D2182" s="267" t="s">
        <v>201</v>
      </c>
      <c r="E2182" s="3" t="s">
        <v>135</v>
      </c>
      <c r="F2182" s="3" t="s">
        <v>135</v>
      </c>
      <c r="G2182" s="3" t="s">
        <v>136</v>
      </c>
      <c r="H2182">
        <v>1654.3492262548255</v>
      </c>
      <c r="I2182">
        <v>3840.1660791024869</v>
      </c>
      <c r="J2182">
        <v>2.3212547980549374</v>
      </c>
      <c r="K2182">
        <v>1001.5487499243894</v>
      </c>
      <c r="L2182">
        <v>2560.2891725161785</v>
      </c>
      <c r="M2182">
        <v>2.5563300565344065</v>
      </c>
      <c r="N2182">
        <v>0.60540346260005273</v>
      </c>
      <c r="O2182">
        <v>0.666713136822083</v>
      </c>
      <c r="P2182">
        <v>1.1012707690152959</v>
      </c>
      <c r="Q2182">
        <v>0.10272748188673664</v>
      </c>
      <c r="R2182">
        <v>0.11053814597841767</v>
      </c>
      <c r="S2182">
        <v>0.89727251811326336</v>
      </c>
      <c r="T2182">
        <v>0.88946185402158229</v>
      </c>
      <c r="U2182">
        <v>0.88206729677409668</v>
      </c>
      <c r="V2182">
        <v>0.87486754270742806</v>
      </c>
    </row>
    <row r="2183" spans="1:22" x14ac:dyDescent="0.25">
      <c r="A2183" t="str">
        <f t="shared" si="38"/>
        <v>SzlovéniaOktatás</v>
      </c>
      <c r="B2183" t="s">
        <v>106</v>
      </c>
      <c r="C2183">
        <v>52</v>
      </c>
      <c r="D2183" s="267" t="s">
        <v>144</v>
      </c>
      <c r="E2183" s="3" t="s">
        <v>135</v>
      </c>
      <c r="F2183" s="3" t="s">
        <v>135</v>
      </c>
      <c r="G2183" s="3" t="s">
        <v>136</v>
      </c>
      <c r="H2183">
        <v>1256.9248897667787</v>
      </c>
      <c r="I2183">
        <v>3118.3912691040646</v>
      </c>
      <c r="J2183">
        <v>2.4809686676525908</v>
      </c>
      <c r="K2183">
        <v>988.89617225329471</v>
      </c>
      <c r="L2183">
        <v>2380.9409257540478</v>
      </c>
      <c r="M2183">
        <v>2.4076753379769342</v>
      </c>
      <c r="N2183">
        <v>0.78675836583742365</v>
      </c>
      <c r="O2183">
        <v>0.76351577473410148</v>
      </c>
      <c r="P2183">
        <v>0.97045777698393731</v>
      </c>
      <c r="Q2183">
        <v>8.6073135386918742E-2</v>
      </c>
      <c r="R2183">
        <v>8.8354777980237817E-2</v>
      </c>
      <c r="S2183">
        <v>0.91392686461308126</v>
      </c>
      <c r="T2183">
        <v>0.91164522201976217</v>
      </c>
      <c r="U2183">
        <v>0.85906855939603621</v>
      </c>
      <c r="V2183">
        <v>0.86733231375834574</v>
      </c>
    </row>
    <row r="2184" spans="1:22" x14ac:dyDescent="0.25">
      <c r="A2184" t="str">
        <f t="shared" si="38"/>
        <v>SzlovéniaEgészségügy</v>
      </c>
      <c r="B2184" t="s">
        <v>106</v>
      </c>
      <c r="C2184">
        <v>53</v>
      </c>
      <c r="D2184" s="267" t="s">
        <v>191</v>
      </c>
      <c r="E2184" s="3" t="s">
        <v>135</v>
      </c>
      <c r="F2184" s="3" t="s">
        <v>135</v>
      </c>
      <c r="G2184" s="3" t="s">
        <v>136</v>
      </c>
      <c r="H2184">
        <v>1336.4467033782737</v>
      </c>
      <c r="I2184">
        <v>3502.7267021823018</v>
      </c>
      <c r="J2184">
        <v>2.6209250943775757</v>
      </c>
      <c r="K2184">
        <v>893.30342371850816</v>
      </c>
      <c r="L2184">
        <v>2203.1880233217407</v>
      </c>
      <c r="M2184">
        <v>2.4663378252270021</v>
      </c>
      <c r="N2184">
        <v>0.66841679616584282</v>
      </c>
      <c r="O2184">
        <v>0.62899227106388</v>
      </c>
      <c r="P2184">
        <v>0.94101805141925088</v>
      </c>
      <c r="Q2184">
        <v>6.2675194095606859E-2</v>
      </c>
      <c r="R2184">
        <v>7.0611772570961073E-2</v>
      </c>
      <c r="S2184">
        <v>0.93732480590439304</v>
      </c>
      <c r="T2184">
        <v>0.92938822742903882</v>
      </c>
      <c r="U2184">
        <v>0.91996397973061805</v>
      </c>
      <c r="V2184">
        <v>0.91120437066437499</v>
      </c>
    </row>
    <row r="2185" spans="1:22" x14ac:dyDescent="0.25">
      <c r="A2185" t="str">
        <f t="shared" si="38"/>
        <v>SzlovéniaEgyéb szolgáltatás</v>
      </c>
      <c r="B2185" t="s">
        <v>106</v>
      </c>
      <c r="C2185">
        <v>54</v>
      </c>
      <c r="D2185" s="267" t="s">
        <v>192</v>
      </c>
      <c r="E2185" s="3" t="s">
        <v>2289</v>
      </c>
      <c r="F2185" s="3" t="s">
        <v>2289</v>
      </c>
      <c r="G2185" s="3" t="s">
        <v>136</v>
      </c>
      <c r="H2185">
        <v>1060.6602557607066</v>
      </c>
      <c r="I2185">
        <v>2215.5417289213119</v>
      </c>
      <c r="J2185">
        <v>2.0888326086399109</v>
      </c>
      <c r="K2185">
        <v>579.55701901863347</v>
      </c>
      <c r="L2185">
        <v>1111.2925419578241</v>
      </c>
      <c r="M2185">
        <v>1.9174861238667782</v>
      </c>
      <c r="N2185">
        <v>0.54641155437937527</v>
      </c>
      <c r="O2185">
        <v>0.50158953336387069</v>
      </c>
      <c r="P2185">
        <v>0.91797021740066553</v>
      </c>
      <c r="Q2185">
        <v>0.24456152960189931</v>
      </c>
      <c r="R2185">
        <v>0.29046653752973139</v>
      </c>
      <c r="S2185">
        <v>0.75543847039810064</v>
      </c>
      <c r="T2185">
        <v>0.70953346247026849</v>
      </c>
      <c r="U2185">
        <v>0.59875983743617289</v>
      </c>
      <c r="V2185">
        <v>0.59308294396394523</v>
      </c>
    </row>
    <row r="2186" spans="1:22" x14ac:dyDescent="0.25">
      <c r="A2186" t="str">
        <f t="shared" si="38"/>
        <v>SzlovéniaHáztartási</v>
      </c>
      <c r="B2186" t="s">
        <v>106</v>
      </c>
      <c r="C2186">
        <v>55</v>
      </c>
      <c r="D2186" s="267" t="s">
        <v>193</v>
      </c>
      <c r="E2186" s="3" t="s">
        <v>135</v>
      </c>
      <c r="F2186" s="3" t="s">
        <v>135</v>
      </c>
      <c r="G2186" s="3" t="s">
        <v>136</v>
      </c>
      <c r="H2186">
        <v>15.592852742745285</v>
      </c>
      <c r="I2186">
        <v>38.463738753573949</v>
      </c>
      <c r="J2186">
        <v>2.4667544411634075</v>
      </c>
      <c r="K2186">
        <v>14.592852742745285</v>
      </c>
      <c r="L2186">
        <v>37.463738753573949</v>
      </c>
      <c r="M2186">
        <v>2.5672662785005307</v>
      </c>
      <c r="N2186">
        <v>0.93586805336404788</v>
      </c>
      <c r="O2186">
        <v>0.97400148731233038</v>
      </c>
      <c r="P2186">
        <v>1.0407465922265526</v>
      </c>
      <c r="Q2186">
        <v>6.5429840974274275E-2</v>
      </c>
      <c r="R2186">
        <v>2.7140769805769471E-2</v>
      </c>
      <c r="S2186">
        <v>0.93457015902572571</v>
      </c>
      <c r="T2186">
        <v>0.97285923019423048</v>
      </c>
      <c r="U2186">
        <v>0.93454350339479286</v>
      </c>
      <c r="V2186">
        <v>0.97282436221572743</v>
      </c>
    </row>
    <row r="2187" spans="1:22" x14ac:dyDescent="0.25">
      <c r="A2187" t="str">
        <f t="shared" si="38"/>
        <v>SzlovéniaTerületen kívüli</v>
      </c>
      <c r="B2187" t="s">
        <v>106</v>
      </c>
      <c r="C2187">
        <v>56</v>
      </c>
      <c r="D2187" s="267" t="s">
        <v>194</v>
      </c>
      <c r="E2187" s="3">
        <v>0</v>
      </c>
      <c r="F2187" s="3">
        <v>0</v>
      </c>
      <c r="G2187" s="3" t="s">
        <v>136</v>
      </c>
      <c r="H2187">
        <v>2</v>
      </c>
      <c r="I2187">
        <v>2</v>
      </c>
      <c r="J2187">
        <v>1</v>
      </c>
      <c r="K2187">
        <v>1</v>
      </c>
      <c r="L2187">
        <v>1</v>
      </c>
      <c r="M2187">
        <v>1</v>
      </c>
      <c r="N2187">
        <v>0.5</v>
      </c>
      <c r="O2187">
        <v>0.5</v>
      </c>
      <c r="P2187">
        <v>1</v>
      </c>
      <c r="Q2187">
        <v>1</v>
      </c>
      <c r="R2187">
        <v>1</v>
      </c>
      <c r="S2187">
        <v>0</v>
      </c>
      <c r="T2187">
        <v>0</v>
      </c>
      <c r="U2187">
        <v>0</v>
      </c>
      <c r="V2187">
        <v>0</v>
      </c>
    </row>
    <row r="2188" spans="1:22" x14ac:dyDescent="0.25">
      <c r="A2188" t="str">
        <f>CONCATENATE(B2188,D2188)</f>
        <v>SvédországNövényterm.</v>
      </c>
      <c r="B2188" t="s">
        <v>107</v>
      </c>
      <c r="C2188">
        <v>1</v>
      </c>
      <c r="D2188" s="267" t="s">
        <v>147</v>
      </c>
      <c r="E2188" s="3" t="s">
        <v>1</v>
      </c>
      <c r="F2188" s="3" t="s">
        <v>1</v>
      </c>
      <c r="G2188" s="3" t="s">
        <v>136</v>
      </c>
      <c r="H2188">
        <v>4457.9175988287079</v>
      </c>
      <c r="I2188">
        <v>7815.716572765914</v>
      </c>
      <c r="J2188">
        <v>1.7532214087625686</v>
      </c>
      <c r="K2188">
        <v>1711.5004199999994</v>
      </c>
      <c r="L2188">
        <v>1795.9602270170913</v>
      </c>
      <c r="M2188">
        <v>1.0493483998193187</v>
      </c>
      <c r="N2188">
        <v>0.38392374512478344</v>
      </c>
      <c r="O2188">
        <v>0.22978830031723074</v>
      </c>
      <c r="P2188">
        <v>0.59852588758880909</v>
      </c>
      <c r="Q2188">
        <v>0.68313739835833542</v>
      </c>
      <c r="R2188">
        <v>0.64231568714581788</v>
      </c>
      <c r="S2188">
        <v>0.31686260164166458</v>
      </c>
      <c r="T2188">
        <v>0.35768431285418212</v>
      </c>
      <c r="U2188">
        <v>0.24620626707884713</v>
      </c>
      <c r="V2188">
        <v>0.24294947142468173</v>
      </c>
    </row>
    <row r="2189" spans="1:22" x14ac:dyDescent="0.25">
      <c r="A2189" t="str">
        <f t="shared" ref="A2189:A2243" si="39">CONCATENATE(B2189,D2189)</f>
        <v>SvédországErdőgazd.</v>
      </c>
      <c r="B2189" t="s">
        <v>107</v>
      </c>
      <c r="C2189">
        <v>2</v>
      </c>
      <c r="D2189" s="267" t="s">
        <v>148</v>
      </c>
      <c r="E2189" s="3" t="s">
        <v>1</v>
      </c>
      <c r="F2189" s="3" t="s">
        <v>1</v>
      </c>
      <c r="G2189" s="3" t="s">
        <v>136</v>
      </c>
      <c r="H2189">
        <v>3113.4019389804812</v>
      </c>
      <c r="I2189">
        <v>6165.3991118651402</v>
      </c>
      <c r="J2189">
        <v>1.9802772763365304</v>
      </c>
      <c r="K2189">
        <v>2615.2181999999998</v>
      </c>
      <c r="L2189">
        <v>5073.9090236796883</v>
      </c>
      <c r="M2189">
        <v>1.9401474889092194</v>
      </c>
      <c r="N2189">
        <v>0.83998733580039542</v>
      </c>
      <c r="O2189">
        <v>0.82296521792321453</v>
      </c>
      <c r="P2189">
        <v>0.97973526843596859</v>
      </c>
      <c r="Q2189">
        <v>0.63356573340065048</v>
      </c>
      <c r="R2189">
        <v>0.77752030115470772</v>
      </c>
      <c r="S2189">
        <v>0.36643426659934958</v>
      </c>
      <c r="T2189">
        <v>0.22247969884529217</v>
      </c>
      <c r="U2189">
        <v>2.3751274553465478E-2</v>
      </c>
      <c r="V2189">
        <v>3.339026929876325E-2</v>
      </c>
    </row>
    <row r="2190" spans="1:22" x14ac:dyDescent="0.25">
      <c r="A2190" t="str">
        <f t="shared" si="39"/>
        <v>SvédországHalászat</v>
      </c>
      <c r="B2190" t="s">
        <v>107</v>
      </c>
      <c r="C2190">
        <v>3</v>
      </c>
      <c r="D2190" s="267" t="s">
        <v>149</v>
      </c>
      <c r="E2190" s="3" t="s">
        <v>2289</v>
      </c>
      <c r="F2190" s="3" t="s">
        <v>2289</v>
      </c>
      <c r="G2190" s="3" t="s">
        <v>136</v>
      </c>
      <c r="H2190">
        <v>135.90811515548728</v>
      </c>
      <c r="I2190">
        <v>265.12153570028124</v>
      </c>
      <c r="J2190">
        <v>1.9507410237936551</v>
      </c>
      <c r="K2190">
        <v>57.16682999999999</v>
      </c>
      <c r="L2190">
        <v>121.89843730322305</v>
      </c>
      <c r="M2190">
        <v>2.1323280878653419</v>
      </c>
      <c r="N2190">
        <v>0.42062852490153074</v>
      </c>
      <c r="O2190">
        <v>0.45978323481434835</v>
      </c>
      <c r="P2190">
        <v>1.0930861974279651</v>
      </c>
      <c r="Q2190">
        <v>0.3822258308259619</v>
      </c>
      <c r="R2190">
        <v>0.53846704711398397</v>
      </c>
      <c r="S2190">
        <v>0.61777416917403816</v>
      </c>
      <c r="T2190">
        <v>0.46153295288601603</v>
      </c>
      <c r="U2190">
        <v>0.16190191236486703</v>
      </c>
      <c r="V2190">
        <v>0.11057439606909482</v>
      </c>
    </row>
    <row r="2191" spans="1:22" x14ac:dyDescent="0.25">
      <c r="A2191" t="str">
        <f t="shared" si="39"/>
        <v>SvédországBányászat</v>
      </c>
      <c r="B2191" t="s">
        <v>107</v>
      </c>
      <c r="C2191">
        <v>4</v>
      </c>
      <c r="D2191" s="267" t="s">
        <v>150</v>
      </c>
      <c r="E2191" s="3" t="s">
        <v>1</v>
      </c>
      <c r="F2191" s="3" t="s">
        <v>1</v>
      </c>
      <c r="G2191" s="3" t="s">
        <v>136</v>
      </c>
      <c r="H2191">
        <v>1448.5549195245667</v>
      </c>
      <c r="I2191">
        <v>5871.3056232867784</v>
      </c>
      <c r="J2191">
        <v>4.0532157560265736</v>
      </c>
      <c r="K2191">
        <v>586.56234000000029</v>
      </c>
      <c r="L2191">
        <v>2656.9652919999994</v>
      </c>
      <c r="M2191">
        <v>4.5297236300578012</v>
      </c>
      <c r="N2191">
        <v>0.40492930719707693</v>
      </c>
      <c r="O2191">
        <v>0.45253397838156151</v>
      </c>
      <c r="P2191">
        <v>1.1175629186091873</v>
      </c>
      <c r="Q2191">
        <v>0.86792430517710983</v>
      </c>
      <c r="R2191">
        <v>0.81595031472987933</v>
      </c>
      <c r="S2191">
        <v>0.13207569482289017</v>
      </c>
      <c r="T2191">
        <v>0.18404968527012056</v>
      </c>
      <c r="U2191">
        <v>6.3925480966753375E-3</v>
      </c>
      <c r="V2191">
        <v>9.8431191626975698E-3</v>
      </c>
    </row>
    <row r="2192" spans="1:22" x14ac:dyDescent="0.25">
      <c r="A2192" t="str">
        <f t="shared" si="39"/>
        <v>SvédországÉlelmiszergy.</v>
      </c>
      <c r="B2192" t="s">
        <v>107</v>
      </c>
      <c r="C2192">
        <v>5</v>
      </c>
      <c r="D2192" s="267" t="s">
        <v>151</v>
      </c>
      <c r="E2192" s="3" t="s">
        <v>2289</v>
      </c>
      <c r="F2192" s="3" t="s">
        <v>2289</v>
      </c>
      <c r="G2192" s="3" t="s">
        <v>136</v>
      </c>
      <c r="H2192">
        <v>13030.313734756157</v>
      </c>
      <c r="I2192">
        <v>23193.497156069556</v>
      </c>
      <c r="J2192">
        <v>1.7799645985656376</v>
      </c>
      <c r="K2192">
        <v>3656.7058499999957</v>
      </c>
      <c r="L2192">
        <v>6127.1654937680341</v>
      </c>
      <c r="M2192">
        <v>1.6755970387303756</v>
      </c>
      <c r="N2192">
        <v>0.28063068353038589</v>
      </c>
      <c r="O2192">
        <v>0.26417600815169018</v>
      </c>
      <c r="P2192">
        <v>0.94136537326676872</v>
      </c>
      <c r="Q2192">
        <v>0.36315987976818348</v>
      </c>
      <c r="R2192">
        <v>0.33269891046651145</v>
      </c>
      <c r="S2192">
        <v>0.63684012023181646</v>
      </c>
      <c r="T2192">
        <v>0.66730108953348843</v>
      </c>
      <c r="U2192">
        <v>0.5201561346027177</v>
      </c>
      <c r="V2192">
        <v>0.4809515625259842</v>
      </c>
    </row>
    <row r="2193" spans="1:22" x14ac:dyDescent="0.25">
      <c r="A2193" t="str">
        <f t="shared" si="39"/>
        <v>SvédországTextilgy.</v>
      </c>
      <c r="B2193" t="s">
        <v>107</v>
      </c>
      <c r="C2193">
        <v>6</v>
      </c>
      <c r="D2193" s="267" t="s">
        <v>152</v>
      </c>
      <c r="E2193" s="3" t="s">
        <v>2289</v>
      </c>
      <c r="F2193" s="3" t="s">
        <v>2289</v>
      </c>
      <c r="G2193" s="3" t="s">
        <v>136</v>
      </c>
      <c r="H2193">
        <v>1471.0054758710751</v>
      </c>
      <c r="I2193">
        <v>1581.5767984151814</v>
      </c>
      <c r="J2193">
        <v>1.0751671726297485</v>
      </c>
      <c r="K2193">
        <v>562.57855500000028</v>
      </c>
      <c r="L2193">
        <v>593.42469052381909</v>
      </c>
      <c r="M2193">
        <v>1.0548299170838795</v>
      </c>
      <c r="N2193">
        <v>0.38244490875661902</v>
      </c>
      <c r="O2193">
        <v>0.37521079666726276</v>
      </c>
      <c r="P2193">
        <v>0.98108456427652457</v>
      </c>
      <c r="Q2193">
        <v>0.22535634169354699</v>
      </c>
      <c r="R2193">
        <v>0.21084640538207711</v>
      </c>
      <c r="S2193">
        <v>0.77464365830645299</v>
      </c>
      <c r="T2193">
        <v>0.78915359461792289</v>
      </c>
      <c r="U2193">
        <v>0.50248868535000113</v>
      </c>
      <c r="V2193">
        <v>0.5577365555983067</v>
      </c>
    </row>
    <row r="2194" spans="1:22" x14ac:dyDescent="0.25">
      <c r="A2194" t="str">
        <f t="shared" si="39"/>
        <v>SvédországFafeldolg.</v>
      </c>
      <c r="B2194" t="s">
        <v>107</v>
      </c>
      <c r="C2194">
        <v>7</v>
      </c>
      <c r="D2194" s="267" t="s">
        <v>153</v>
      </c>
      <c r="E2194" s="3" t="s">
        <v>2289</v>
      </c>
      <c r="F2194" s="3" t="s">
        <v>2289</v>
      </c>
      <c r="G2194" s="3" t="s">
        <v>136</v>
      </c>
      <c r="H2194">
        <v>6763.4272944242866</v>
      </c>
      <c r="I2194">
        <v>11172.386576277224</v>
      </c>
      <c r="J2194">
        <v>1.6518824096013638</v>
      </c>
      <c r="K2194">
        <v>1648.0912350000001</v>
      </c>
      <c r="L2194">
        <v>2600.5485002206151</v>
      </c>
      <c r="M2194">
        <v>1.5779153756743418</v>
      </c>
      <c r="N2194">
        <v>0.24367693526604076</v>
      </c>
      <c r="O2194">
        <v>0.23276571057274942</v>
      </c>
      <c r="P2194">
        <v>0.95522257910302955</v>
      </c>
      <c r="Q2194">
        <v>0.5547384032807412</v>
      </c>
      <c r="R2194">
        <v>0.57896460826806762</v>
      </c>
      <c r="S2194">
        <v>0.44526159671925897</v>
      </c>
      <c r="T2194">
        <v>0.42103539173193238</v>
      </c>
      <c r="U2194">
        <v>4.1000479035865837E-2</v>
      </c>
      <c r="V2194">
        <v>4.7301985079071802E-2</v>
      </c>
    </row>
    <row r="2195" spans="1:22" x14ac:dyDescent="0.25">
      <c r="A2195" t="str">
        <f t="shared" si="39"/>
        <v>SvédországPapírgy.</v>
      </c>
      <c r="B2195" t="s">
        <v>107</v>
      </c>
      <c r="C2195">
        <v>8</v>
      </c>
      <c r="D2195" s="267" t="s">
        <v>154</v>
      </c>
      <c r="E2195" s="3" t="s">
        <v>2289</v>
      </c>
      <c r="F2195" s="3" t="s">
        <v>2289</v>
      </c>
      <c r="G2195" s="3" t="s">
        <v>136</v>
      </c>
      <c r="H2195">
        <v>12750.502788803864</v>
      </c>
      <c r="I2195">
        <v>18048.852900172067</v>
      </c>
      <c r="J2195">
        <v>1.4155404848835178</v>
      </c>
      <c r="K2195">
        <v>4919.4138000000021</v>
      </c>
      <c r="L2195">
        <v>4616.8589093712071</v>
      </c>
      <c r="M2195">
        <v>0.93849777576572335</v>
      </c>
      <c r="N2195">
        <v>0.38582116183839499</v>
      </c>
      <c r="O2195">
        <v>0.25579791330268931</v>
      </c>
      <c r="P2195">
        <v>0.66299606813644085</v>
      </c>
      <c r="Q2195">
        <v>0.34604533523766956</v>
      </c>
      <c r="R2195">
        <v>0.31277916588843563</v>
      </c>
      <c r="S2195">
        <v>0.65395466476233044</v>
      </c>
      <c r="T2195">
        <v>0.68722083411156432</v>
      </c>
      <c r="U2195">
        <v>4.4283983798327958E-2</v>
      </c>
      <c r="V2195">
        <v>4.1192095736575077E-2</v>
      </c>
    </row>
    <row r="2196" spans="1:22" x14ac:dyDescent="0.25">
      <c r="A2196" t="str">
        <f t="shared" si="39"/>
        <v>SvédországNyomdai tev.</v>
      </c>
      <c r="B2196" t="s">
        <v>107</v>
      </c>
      <c r="C2196">
        <v>9</v>
      </c>
      <c r="D2196" s="267" t="s">
        <v>155</v>
      </c>
      <c r="E2196" s="3" t="s">
        <v>1</v>
      </c>
      <c r="F2196" s="3" t="s">
        <v>1</v>
      </c>
      <c r="G2196" s="3" t="s">
        <v>136</v>
      </c>
      <c r="H2196">
        <v>3010.2387318357169</v>
      </c>
      <c r="I2196">
        <v>3033.8004459993072</v>
      </c>
      <c r="J2196">
        <v>1.0078271912172301</v>
      </c>
      <c r="K2196">
        <v>1312.8658200000004</v>
      </c>
      <c r="L2196">
        <v>993.33810868206922</v>
      </c>
      <c r="M2196">
        <v>0.75661815057540982</v>
      </c>
      <c r="N2196">
        <v>0.43613345550151195</v>
      </c>
      <c r="O2196">
        <v>0.32742368074735795</v>
      </c>
      <c r="P2196">
        <v>0.75074194977968822</v>
      </c>
      <c r="Q2196">
        <v>0.94000435676767191</v>
      </c>
      <c r="R2196">
        <v>0.94586701195259981</v>
      </c>
      <c r="S2196">
        <v>5.9995643232328075E-2</v>
      </c>
      <c r="T2196">
        <v>5.4132988047400354E-2</v>
      </c>
      <c r="U2196">
        <v>2.3048741714541056E-2</v>
      </c>
      <c r="V2196">
        <v>1.6928812930761403E-2</v>
      </c>
    </row>
    <row r="2197" spans="1:22" x14ac:dyDescent="0.25">
      <c r="A2197" t="str">
        <f t="shared" si="39"/>
        <v>SvédországKokszgy.</v>
      </c>
      <c r="B2197" t="s">
        <v>107</v>
      </c>
      <c r="C2197">
        <v>10</v>
      </c>
      <c r="D2197" s="267" t="s">
        <v>156</v>
      </c>
      <c r="E2197" s="3" t="s">
        <v>2289</v>
      </c>
      <c r="F2197" s="3" t="s">
        <v>2289</v>
      </c>
      <c r="G2197" s="3" t="s">
        <v>136</v>
      </c>
      <c r="H2197">
        <v>5310.71113689493</v>
      </c>
      <c r="I2197">
        <v>15975.940769383014</v>
      </c>
      <c r="J2197">
        <v>3.0082488686673021</v>
      </c>
      <c r="K2197">
        <v>440.25030000000004</v>
      </c>
      <c r="L2197">
        <v>1253.2299706493077</v>
      </c>
      <c r="M2197">
        <v>2.8466305886658283</v>
      </c>
      <c r="N2197">
        <v>8.2898558903244338E-2</v>
      </c>
      <c r="O2197">
        <v>7.8444830807776394E-2</v>
      </c>
      <c r="P2197">
        <v>0.94627496358934127</v>
      </c>
      <c r="Q2197">
        <v>0.40765420011396014</v>
      </c>
      <c r="R2197">
        <v>0.40861781960080878</v>
      </c>
      <c r="S2197">
        <v>0.59234579988603986</v>
      </c>
      <c r="T2197">
        <v>0.59138218039919133</v>
      </c>
      <c r="U2197">
        <v>0.12001429055719842</v>
      </c>
      <c r="V2197">
        <v>0.10293561447426355</v>
      </c>
    </row>
    <row r="2198" spans="1:22" x14ac:dyDescent="0.25">
      <c r="A2198" t="str">
        <f t="shared" si="39"/>
        <v>SvédországVegyi a. gy.</v>
      </c>
      <c r="B2198" t="s">
        <v>107</v>
      </c>
      <c r="C2198">
        <v>11</v>
      </c>
      <c r="D2198" s="267" t="s">
        <v>157</v>
      </c>
      <c r="E2198" s="3" t="s">
        <v>2289</v>
      </c>
      <c r="F2198" s="3" t="s">
        <v>2289</v>
      </c>
      <c r="G2198" s="3" t="s">
        <v>136</v>
      </c>
      <c r="H2198">
        <v>5838.5592748972585</v>
      </c>
      <c r="I2198">
        <v>11394.658532604617</v>
      </c>
      <c r="J2198">
        <v>1.9516216237789465</v>
      </c>
      <c r="K2198">
        <v>3690.9473503108475</v>
      </c>
      <c r="L2198">
        <v>7396.7138117169234</v>
      </c>
      <c r="M2198">
        <v>2.0040149884809328</v>
      </c>
      <c r="N2198">
        <v>0.63216748799313971</v>
      </c>
      <c r="O2198">
        <v>0.64913869867640217</v>
      </c>
      <c r="P2198">
        <v>1.0268460669135939</v>
      </c>
      <c r="Q2198">
        <v>0.43494111033314281</v>
      </c>
      <c r="R2198">
        <v>0.50362725435481959</v>
      </c>
      <c r="S2198">
        <v>0.56505888966685724</v>
      </c>
      <c r="T2198">
        <v>0.49637274564518036</v>
      </c>
      <c r="U2198">
        <v>0.1608511354295436</v>
      </c>
      <c r="V2198">
        <v>6.2915311200759508E-2</v>
      </c>
    </row>
    <row r="2199" spans="1:22" x14ac:dyDescent="0.25">
      <c r="A2199" t="str">
        <f t="shared" si="39"/>
        <v>SvédországGyógyszergy.</v>
      </c>
      <c r="B2199" t="s">
        <v>107</v>
      </c>
      <c r="C2199">
        <v>12</v>
      </c>
      <c r="D2199" s="267" t="s">
        <v>158</v>
      </c>
      <c r="E2199" s="3" t="s">
        <v>2289</v>
      </c>
      <c r="F2199" s="3" t="s">
        <v>2289</v>
      </c>
      <c r="G2199" s="3" t="s">
        <v>136</v>
      </c>
      <c r="H2199">
        <v>6492.829697639916</v>
      </c>
      <c r="I2199">
        <v>10778.532818931839</v>
      </c>
      <c r="J2199">
        <v>1.6600670772020614</v>
      </c>
      <c r="K2199">
        <v>2681.0734096891524</v>
      </c>
      <c r="L2199">
        <v>3963.1090967449209</v>
      </c>
      <c r="M2199">
        <v>1.478180001495897</v>
      </c>
      <c r="N2199">
        <v>0.41292834319429295</v>
      </c>
      <c r="O2199">
        <v>0.36768539497174979</v>
      </c>
      <c r="P2199">
        <v>0.89043389980799836</v>
      </c>
      <c r="Q2199">
        <v>0.4121044584441706</v>
      </c>
      <c r="R2199">
        <v>0.15761023320613038</v>
      </c>
      <c r="S2199">
        <v>0.58789554155582957</v>
      </c>
      <c r="T2199">
        <v>0.84238976679386957</v>
      </c>
      <c r="U2199">
        <v>0.14771775025468245</v>
      </c>
      <c r="V2199">
        <v>0.23188962605601462</v>
      </c>
    </row>
    <row r="2200" spans="1:22" x14ac:dyDescent="0.25">
      <c r="A2200" t="str">
        <f t="shared" si="39"/>
        <v>SvédországGumigy.</v>
      </c>
      <c r="B2200" t="s">
        <v>107</v>
      </c>
      <c r="C2200">
        <v>13</v>
      </c>
      <c r="D2200" s="267" t="s">
        <v>159</v>
      </c>
      <c r="E2200" s="3" t="s">
        <v>2289</v>
      </c>
      <c r="F2200" s="3" t="s">
        <v>2289</v>
      </c>
      <c r="G2200" s="3" t="s">
        <v>136</v>
      </c>
      <c r="H2200">
        <v>3698.7596358541382</v>
      </c>
      <c r="I2200">
        <v>6012.6293131160382</v>
      </c>
      <c r="J2200">
        <v>1.6255798984157477</v>
      </c>
      <c r="K2200">
        <v>1426.9804500000005</v>
      </c>
      <c r="L2200">
        <v>2087.8769823148932</v>
      </c>
      <c r="M2200">
        <v>1.4631433684427089</v>
      </c>
      <c r="N2200">
        <v>0.38579972490439329</v>
      </c>
      <c r="O2200">
        <v>0.34724857854788543</v>
      </c>
      <c r="P2200">
        <v>0.90007471787062221</v>
      </c>
      <c r="Q2200">
        <v>0.57027105311088788</v>
      </c>
      <c r="R2200">
        <v>0.52473254871375707</v>
      </c>
      <c r="S2200">
        <v>0.42972894688911206</v>
      </c>
      <c r="T2200">
        <v>0.47526745128624304</v>
      </c>
      <c r="U2200">
        <v>7.9133213564407459E-2</v>
      </c>
      <c r="V2200">
        <v>7.7890108413028111E-2</v>
      </c>
    </row>
    <row r="2201" spans="1:22" x14ac:dyDescent="0.25">
      <c r="A2201" t="str">
        <f t="shared" si="39"/>
        <v>SvédországNemfémgy.</v>
      </c>
      <c r="B2201" t="s">
        <v>107</v>
      </c>
      <c r="C2201">
        <v>14</v>
      </c>
      <c r="D2201" s="267" t="s">
        <v>160</v>
      </c>
      <c r="E2201" s="3" t="s">
        <v>1</v>
      </c>
      <c r="F2201" s="3" t="s">
        <v>1</v>
      </c>
      <c r="G2201" s="3" t="s">
        <v>136</v>
      </c>
      <c r="H2201">
        <v>2529.9060357377139</v>
      </c>
      <c r="I2201">
        <v>6290.0054241901471</v>
      </c>
      <c r="J2201">
        <v>2.4862604916296815</v>
      </c>
      <c r="K2201">
        <v>883.12895999999989</v>
      </c>
      <c r="L2201">
        <v>1949.781648589998</v>
      </c>
      <c r="M2201">
        <v>2.2078107919708558</v>
      </c>
      <c r="N2201">
        <v>0.34907579472313555</v>
      </c>
      <c r="O2201">
        <v>0.30998091688307833</v>
      </c>
      <c r="P2201">
        <v>0.88800461552751098</v>
      </c>
      <c r="Q2201">
        <v>0.64586336882759066</v>
      </c>
      <c r="R2201">
        <v>0.71447710295897282</v>
      </c>
      <c r="S2201">
        <v>0.3541366311724094</v>
      </c>
      <c r="T2201">
        <v>0.28552289704102707</v>
      </c>
      <c r="U2201">
        <v>5.784169162735614E-2</v>
      </c>
      <c r="V2201">
        <v>6.437560437977273E-2</v>
      </c>
    </row>
    <row r="2202" spans="1:22" x14ac:dyDescent="0.25">
      <c r="A2202" t="str">
        <f t="shared" si="39"/>
        <v>SvédországFémalapa. Gy.</v>
      </c>
      <c r="B2202" t="s">
        <v>107</v>
      </c>
      <c r="C2202">
        <v>15</v>
      </c>
      <c r="D2202" s="267" t="s">
        <v>161</v>
      </c>
      <c r="E2202" s="3" t="s">
        <v>2289</v>
      </c>
      <c r="F2202" s="3" t="s">
        <v>2289</v>
      </c>
      <c r="G2202" s="3" t="s">
        <v>136</v>
      </c>
      <c r="H2202">
        <v>9535.3617113316777</v>
      </c>
      <c r="I2202">
        <v>18187.392301727679</v>
      </c>
      <c r="J2202">
        <v>1.9073625995869734</v>
      </c>
      <c r="K2202">
        <v>2376.8040450000012</v>
      </c>
      <c r="L2202">
        <v>3769.1728533195815</v>
      </c>
      <c r="M2202">
        <v>1.5858155666003082</v>
      </c>
      <c r="N2202">
        <v>0.24926207489071375</v>
      </c>
      <c r="O2202">
        <v>0.20724097170112371</v>
      </c>
      <c r="P2202">
        <v>0.83141798363022634</v>
      </c>
      <c r="Q2202">
        <v>0.5737553769157453</v>
      </c>
      <c r="R2202">
        <v>0.50383313225486537</v>
      </c>
      <c r="S2202">
        <v>0.42624462308425476</v>
      </c>
      <c r="T2202">
        <v>0.49616686774513458</v>
      </c>
      <c r="U2202">
        <v>6.3165022925073351E-3</v>
      </c>
      <c r="V2202">
        <v>9.1344397067978332E-3</v>
      </c>
    </row>
    <row r="2203" spans="1:22" x14ac:dyDescent="0.25">
      <c r="A2203" t="str">
        <f t="shared" si="39"/>
        <v>SvédországFémfeldolg.</v>
      </c>
      <c r="B2203" t="s">
        <v>107</v>
      </c>
      <c r="C2203">
        <v>16</v>
      </c>
      <c r="D2203" s="267" t="s">
        <v>162</v>
      </c>
      <c r="E2203" s="3" t="s">
        <v>2289</v>
      </c>
      <c r="F2203" s="3" t="s">
        <v>2289</v>
      </c>
      <c r="G2203" s="3" t="s">
        <v>136</v>
      </c>
      <c r="H2203">
        <v>10064.538222542807</v>
      </c>
      <c r="I2203">
        <v>18282.814364395268</v>
      </c>
      <c r="J2203">
        <v>1.8165576959551863</v>
      </c>
      <c r="K2203">
        <v>4427.8009650000004</v>
      </c>
      <c r="L2203">
        <v>7367.3564200313003</v>
      </c>
      <c r="M2203">
        <v>1.6638860866302061</v>
      </c>
      <c r="N2203">
        <v>0.43994079679507797</v>
      </c>
      <c r="O2203">
        <v>0.40296621040898412</v>
      </c>
      <c r="P2203">
        <v>0.91595554071036422</v>
      </c>
      <c r="Q2203">
        <v>0.56243957464263616</v>
      </c>
      <c r="R2203">
        <v>0.54047588872053676</v>
      </c>
      <c r="S2203">
        <v>0.43756042535736384</v>
      </c>
      <c r="T2203">
        <v>0.45952411127946319</v>
      </c>
      <c r="U2203">
        <v>3.1561069291514379E-2</v>
      </c>
      <c r="V2203">
        <v>3.8305775994534393E-2</v>
      </c>
    </row>
    <row r="2204" spans="1:22" x14ac:dyDescent="0.25">
      <c r="A2204" t="str">
        <f t="shared" si="39"/>
        <v>SvédországSzámítógép gy.</v>
      </c>
      <c r="B2204" t="s">
        <v>107</v>
      </c>
      <c r="C2204">
        <v>17</v>
      </c>
      <c r="D2204" s="267" t="s">
        <v>163</v>
      </c>
      <c r="E2204" s="3" t="s">
        <v>2289</v>
      </c>
      <c r="F2204" s="3" t="s">
        <v>2289</v>
      </c>
      <c r="G2204" s="3" t="s">
        <v>136</v>
      </c>
      <c r="H2204">
        <v>22084.466863345173</v>
      </c>
      <c r="I2204">
        <v>20817.279082302099</v>
      </c>
      <c r="J2204">
        <v>0.94262085705377396</v>
      </c>
      <c r="K2204">
        <v>7374.8496149999974</v>
      </c>
      <c r="L2204">
        <v>11821.67178745379</v>
      </c>
      <c r="M2204">
        <v>1.6029712339366522</v>
      </c>
      <c r="N2204">
        <v>0.33393831332376189</v>
      </c>
      <c r="O2204">
        <v>0.56787785477229036</v>
      </c>
      <c r="P2204">
        <v>1.70054717327903</v>
      </c>
      <c r="Q2204">
        <v>0.29469236294313789</v>
      </c>
      <c r="R2204">
        <v>0.26655546507989314</v>
      </c>
      <c r="S2204">
        <v>0.70530763705686217</v>
      </c>
      <c r="T2204">
        <v>0.73344453492010686</v>
      </c>
      <c r="U2204">
        <v>5.3111692085051752E-2</v>
      </c>
      <c r="V2204">
        <v>7.2571960155838999E-2</v>
      </c>
    </row>
    <row r="2205" spans="1:22" x14ac:dyDescent="0.25">
      <c r="A2205" t="str">
        <f t="shared" si="39"/>
        <v>SvédországVillamos b. gy.</v>
      </c>
      <c r="B2205" t="s">
        <v>107</v>
      </c>
      <c r="C2205">
        <v>18</v>
      </c>
      <c r="D2205" s="267" t="s">
        <v>164</v>
      </c>
      <c r="E2205" s="3" t="s">
        <v>2289</v>
      </c>
      <c r="F2205" s="3" t="s">
        <v>2289</v>
      </c>
      <c r="G2205" s="3" t="s">
        <v>136</v>
      </c>
      <c r="H2205">
        <v>5498.6387655673243</v>
      </c>
      <c r="I2205">
        <v>9331.2142911245828</v>
      </c>
      <c r="J2205">
        <v>1.6970044203589052</v>
      </c>
      <c r="K2205">
        <v>2048.4780750000004</v>
      </c>
      <c r="L2205">
        <v>2909.7812915123036</v>
      </c>
      <c r="M2205">
        <v>1.420460061068656</v>
      </c>
      <c r="N2205">
        <v>0.37254276237014233</v>
      </c>
      <c r="O2205">
        <v>0.31183307988971515</v>
      </c>
      <c r="P2205">
        <v>0.83703969419728341</v>
      </c>
      <c r="Q2205">
        <v>0.29459706764476368</v>
      </c>
      <c r="R2205">
        <v>0.26956886710798889</v>
      </c>
      <c r="S2205">
        <v>0.70540293235523643</v>
      </c>
      <c r="T2205">
        <v>0.730431132892011</v>
      </c>
      <c r="U2205">
        <v>5.202836623658099E-2</v>
      </c>
      <c r="V2205">
        <v>6.1262264768564084E-2</v>
      </c>
    </row>
    <row r="2206" spans="1:22" x14ac:dyDescent="0.25">
      <c r="A2206" t="str">
        <f t="shared" si="39"/>
        <v>SvédországEgyéb gépgy.</v>
      </c>
      <c r="B2206" t="s">
        <v>107</v>
      </c>
      <c r="C2206">
        <v>19</v>
      </c>
      <c r="D2206" s="267" t="s">
        <v>165</v>
      </c>
      <c r="E2206" s="3" t="s">
        <v>2289</v>
      </c>
      <c r="F2206" s="3" t="s">
        <v>2289</v>
      </c>
      <c r="G2206" s="3" t="s">
        <v>136</v>
      </c>
      <c r="H2206">
        <v>13959.329670612027</v>
      </c>
      <c r="I2206">
        <v>26308.93913711307</v>
      </c>
      <c r="J2206">
        <v>1.8846849926110809</v>
      </c>
      <c r="K2206">
        <v>4934.9649300000019</v>
      </c>
      <c r="L2206">
        <v>9888.0407733874108</v>
      </c>
      <c r="M2206">
        <v>2.0036699173437502</v>
      </c>
      <c r="N2206">
        <v>0.3535244919667862</v>
      </c>
      <c r="O2206">
        <v>0.37584338622908248</v>
      </c>
      <c r="P2206">
        <v>1.0631325262307234</v>
      </c>
      <c r="Q2206">
        <v>0.21667897371968556</v>
      </c>
      <c r="R2206">
        <v>0.20784869355295482</v>
      </c>
      <c r="S2206">
        <v>0.78332102628031441</v>
      </c>
      <c r="T2206">
        <v>0.79215130644704501</v>
      </c>
      <c r="U2206">
        <v>2.3384064164261007E-2</v>
      </c>
      <c r="V2206">
        <v>3.1869238126264895E-2</v>
      </c>
    </row>
    <row r="2207" spans="1:22" x14ac:dyDescent="0.25">
      <c r="A2207" t="str">
        <f t="shared" si="39"/>
        <v>SvédországKözúti jármű gy.</v>
      </c>
      <c r="B2207" t="s">
        <v>107</v>
      </c>
      <c r="C2207">
        <v>20</v>
      </c>
      <c r="D2207" s="267" t="s">
        <v>166</v>
      </c>
      <c r="E2207" s="3" t="s">
        <v>2289</v>
      </c>
      <c r="F2207" s="3" t="s">
        <v>2289</v>
      </c>
      <c r="G2207" s="3" t="s">
        <v>136</v>
      </c>
      <c r="H2207">
        <v>22240.854006248948</v>
      </c>
      <c r="I2207">
        <v>33017.676499607471</v>
      </c>
      <c r="J2207">
        <v>1.4845507501794035</v>
      </c>
      <c r="K2207">
        <v>6490.9540500000003</v>
      </c>
      <c r="L2207">
        <v>8321.429224596317</v>
      </c>
      <c r="M2207">
        <v>1.2820040259869527</v>
      </c>
      <c r="N2207">
        <v>0.29184823784987102</v>
      </c>
      <c r="O2207">
        <v>0.25202952196515843</v>
      </c>
      <c r="P2207">
        <v>0.86356362410111365</v>
      </c>
      <c r="Q2207">
        <v>0.30350773597719555</v>
      </c>
      <c r="R2207">
        <v>0.28669349760489088</v>
      </c>
      <c r="S2207">
        <v>0.6964922640228044</v>
      </c>
      <c r="T2207">
        <v>0.71330650239510907</v>
      </c>
      <c r="U2207">
        <v>0.1294249853089095</v>
      </c>
      <c r="V2207">
        <v>0.14685123466377101</v>
      </c>
    </row>
    <row r="2208" spans="1:22" x14ac:dyDescent="0.25">
      <c r="A2208" t="str">
        <f t="shared" si="39"/>
        <v>SvédországEgyéb jármű gy.</v>
      </c>
      <c r="B2208" t="s">
        <v>107</v>
      </c>
      <c r="C2208">
        <v>21</v>
      </c>
      <c r="D2208" s="267" t="s">
        <v>167</v>
      </c>
      <c r="E2208" s="3" t="s">
        <v>2289</v>
      </c>
      <c r="F2208" s="3" t="s">
        <v>2289</v>
      </c>
      <c r="G2208" s="3" t="s">
        <v>136</v>
      </c>
      <c r="H2208">
        <v>2781.1334539005015</v>
      </c>
      <c r="I2208">
        <v>5978.4017998882991</v>
      </c>
      <c r="J2208">
        <v>2.149627804269397</v>
      </c>
      <c r="K2208">
        <v>1287.1297950000001</v>
      </c>
      <c r="L2208">
        <v>2940.7490219291485</v>
      </c>
      <c r="M2208">
        <v>2.2847338577296692</v>
      </c>
      <c r="N2208">
        <v>0.46280763448975026</v>
      </c>
      <c r="O2208">
        <v>0.49189551327649034</v>
      </c>
      <c r="P2208">
        <v>1.0628509052552897</v>
      </c>
      <c r="Q2208">
        <v>0.38569563860854383</v>
      </c>
      <c r="R2208">
        <v>0.45707335012036832</v>
      </c>
      <c r="S2208">
        <v>0.61430436139145617</v>
      </c>
      <c r="T2208">
        <v>0.54292664987963157</v>
      </c>
      <c r="U2208">
        <v>8.516627078373866E-2</v>
      </c>
      <c r="V2208">
        <v>0.18968603947525034</v>
      </c>
    </row>
    <row r="2209" spans="1:22" x14ac:dyDescent="0.25">
      <c r="A2209" t="str">
        <f t="shared" si="39"/>
        <v>SvédországBútorgy.</v>
      </c>
      <c r="B2209" t="s">
        <v>107</v>
      </c>
      <c r="C2209">
        <v>22</v>
      </c>
      <c r="D2209" s="267" t="s">
        <v>168</v>
      </c>
      <c r="E2209" s="3" t="s">
        <v>2289</v>
      </c>
      <c r="F2209" s="3" t="s">
        <v>2289</v>
      </c>
      <c r="G2209" s="3" t="s">
        <v>136</v>
      </c>
      <c r="H2209">
        <v>4588.7880709159799</v>
      </c>
      <c r="I2209">
        <v>6954.4038881461383</v>
      </c>
      <c r="J2209">
        <v>1.5155208261247837</v>
      </c>
      <c r="K2209">
        <v>1812.8017949999994</v>
      </c>
      <c r="L2209">
        <v>2770.64876107488</v>
      </c>
      <c r="M2209">
        <v>1.5283793124636005</v>
      </c>
      <c r="N2209">
        <v>0.39505023265067485</v>
      </c>
      <c r="O2209">
        <v>0.3984020493542923</v>
      </c>
      <c r="P2209">
        <v>1.0084845329190866</v>
      </c>
      <c r="Q2209">
        <v>0.26069235830450066</v>
      </c>
      <c r="R2209">
        <v>0.43352814497865882</v>
      </c>
      <c r="S2209">
        <v>0.73930764169549934</v>
      </c>
      <c r="T2209">
        <v>0.56647185502134112</v>
      </c>
      <c r="U2209">
        <v>0.23287575103488739</v>
      </c>
      <c r="V2209">
        <v>0.21533514106316665</v>
      </c>
    </row>
    <row r="2210" spans="1:22" x14ac:dyDescent="0.25">
      <c r="A2210" t="str">
        <f t="shared" si="39"/>
        <v>SvédországGépjavítás</v>
      </c>
      <c r="B2210" t="s">
        <v>107</v>
      </c>
      <c r="C2210">
        <v>23</v>
      </c>
      <c r="D2210" s="267" t="s">
        <v>169</v>
      </c>
      <c r="E2210" s="3" t="s">
        <v>1</v>
      </c>
      <c r="F2210" s="3" t="s">
        <v>1</v>
      </c>
      <c r="G2210" s="3" t="s">
        <v>136</v>
      </c>
      <c r="H2210">
        <v>2419.8434857450388</v>
      </c>
      <c r="I2210">
        <v>3822.5143871749142</v>
      </c>
      <c r="J2210">
        <v>1.5796535642461236</v>
      </c>
      <c r="K2210">
        <v>971.83611000000053</v>
      </c>
      <c r="L2210">
        <v>1605.1359981134926</v>
      </c>
      <c r="M2210">
        <v>1.6516529706984151</v>
      </c>
      <c r="N2210">
        <v>0.40161114374749929</v>
      </c>
      <c r="O2210">
        <v>0.41991627382723656</v>
      </c>
      <c r="P2210">
        <v>1.0455792384367852</v>
      </c>
      <c r="Q2210">
        <v>0.64303129821947957</v>
      </c>
      <c r="R2210">
        <v>0.72702707925730825</v>
      </c>
      <c r="S2210">
        <v>0.35696870178052048</v>
      </c>
      <c r="T2210">
        <v>0.2729729207426918</v>
      </c>
      <c r="U2210">
        <v>3.5596857156185761E-2</v>
      </c>
      <c r="V2210">
        <v>3.9571233717652116E-2</v>
      </c>
    </row>
    <row r="2211" spans="1:22" x14ac:dyDescent="0.25">
      <c r="A2211" t="str">
        <f t="shared" si="39"/>
        <v>SvédországVillamosene., gáz, gőzellátás</v>
      </c>
      <c r="B2211" t="s">
        <v>107</v>
      </c>
      <c r="C2211">
        <v>24</v>
      </c>
      <c r="D2211" s="267" t="s">
        <v>170</v>
      </c>
      <c r="E2211" s="3" t="s">
        <v>2289</v>
      </c>
      <c r="F2211" s="3" t="s">
        <v>2289</v>
      </c>
      <c r="G2211" s="3" t="s">
        <v>136</v>
      </c>
      <c r="H2211">
        <v>6996.4753628816088</v>
      </c>
      <c r="I2211">
        <v>19589.192300184382</v>
      </c>
      <c r="J2211">
        <v>2.7998658301737041</v>
      </c>
      <c r="K2211">
        <v>4322.3380200000001</v>
      </c>
      <c r="L2211">
        <v>12202.624452000005</v>
      </c>
      <c r="M2211">
        <v>2.8231536718176438</v>
      </c>
      <c r="N2211">
        <v>0.61778792832335183</v>
      </c>
      <c r="O2211">
        <v>0.62292637006198304</v>
      </c>
      <c r="P2211">
        <v>1.0083174848569423</v>
      </c>
      <c r="Q2211">
        <v>0.53255044656740502</v>
      </c>
      <c r="R2211">
        <v>0.52303838330409758</v>
      </c>
      <c r="S2211">
        <v>0.46744955343259503</v>
      </c>
      <c r="T2211">
        <v>0.47696161669590237</v>
      </c>
      <c r="U2211">
        <v>0.36660625490298604</v>
      </c>
      <c r="V2211">
        <v>0.40339242979969492</v>
      </c>
    </row>
    <row r="2212" spans="1:22" x14ac:dyDescent="0.25">
      <c r="A2212" t="str">
        <f t="shared" si="39"/>
        <v>SvédországVízellátás</v>
      </c>
      <c r="B2212" t="s">
        <v>107</v>
      </c>
      <c r="C2212">
        <v>25</v>
      </c>
      <c r="D2212" s="267" t="s">
        <v>171</v>
      </c>
      <c r="E2212" s="3" t="s">
        <v>1</v>
      </c>
      <c r="F2212" s="3" t="s">
        <v>1</v>
      </c>
      <c r="G2212" s="3" t="s">
        <v>136</v>
      </c>
      <c r="H2212">
        <v>1175.0959662794294</v>
      </c>
      <c r="I2212">
        <v>2916.2191483173856</v>
      </c>
      <c r="J2212">
        <v>2.4816859490639502</v>
      </c>
      <c r="K2212">
        <v>627.95900999999992</v>
      </c>
      <c r="L2212">
        <v>1324.9620380252197</v>
      </c>
      <c r="M2212">
        <v>2.1099498803675418</v>
      </c>
      <c r="N2212">
        <v>0.53438955457249504</v>
      </c>
      <c r="O2212">
        <v>0.45434241071687043</v>
      </c>
      <c r="P2212">
        <v>0.85020825506280462</v>
      </c>
      <c r="Q2212">
        <v>0.97026969076694558</v>
      </c>
      <c r="R2212">
        <v>0.97055710863382105</v>
      </c>
      <c r="S2212">
        <v>2.9730309233054572E-2</v>
      </c>
      <c r="T2212">
        <v>2.944289136617901E-2</v>
      </c>
      <c r="U2212">
        <v>5.6992921483815248E-3</v>
      </c>
      <c r="V2212">
        <v>8.7850253088060538E-3</v>
      </c>
    </row>
    <row r="2213" spans="1:22" x14ac:dyDescent="0.25">
      <c r="A2213" t="str">
        <f t="shared" si="39"/>
        <v>SvédországSzennyvíz k.</v>
      </c>
      <c r="B2213" t="s">
        <v>107</v>
      </c>
      <c r="C2213">
        <v>26</v>
      </c>
      <c r="D2213" s="267" t="s">
        <v>172</v>
      </c>
      <c r="E2213" s="3" t="s">
        <v>1</v>
      </c>
      <c r="F2213" s="3" t="s">
        <v>1</v>
      </c>
      <c r="G2213" s="3" t="s">
        <v>136</v>
      </c>
      <c r="H2213">
        <v>2019.8946916441726</v>
      </c>
      <c r="I2213">
        <v>6240.3636364161985</v>
      </c>
      <c r="J2213">
        <v>3.089449990750067</v>
      </c>
      <c r="K2213">
        <v>738.89770500000009</v>
      </c>
      <c r="L2213">
        <v>2098.5508259747794</v>
      </c>
      <c r="M2213">
        <v>2.8401100880057264</v>
      </c>
      <c r="N2213">
        <v>0.36581001378767192</v>
      </c>
      <c r="O2213">
        <v>0.336286624985842</v>
      </c>
      <c r="P2213">
        <v>0.91929310929425168</v>
      </c>
      <c r="Q2213">
        <v>0.86527804875931869</v>
      </c>
      <c r="R2213">
        <v>0.87109392112424144</v>
      </c>
      <c r="S2213">
        <v>0.13472195124068137</v>
      </c>
      <c r="T2213">
        <v>0.12890607887575847</v>
      </c>
      <c r="U2213">
        <v>2.6179496491589516E-2</v>
      </c>
      <c r="V2213">
        <v>2.7697312380046264E-2</v>
      </c>
    </row>
    <row r="2214" spans="1:22" x14ac:dyDescent="0.25">
      <c r="A2214" t="str">
        <f t="shared" si="39"/>
        <v>SvédországÉpítőipar</v>
      </c>
      <c r="B2214" t="s">
        <v>107</v>
      </c>
      <c r="C2214">
        <v>27</v>
      </c>
      <c r="D2214" s="267" t="s">
        <v>139</v>
      </c>
      <c r="E2214" s="3" t="s">
        <v>2289</v>
      </c>
      <c r="F2214" s="3" t="s">
        <v>2289</v>
      </c>
      <c r="G2214" s="3" t="s">
        <v>136</v>
      </c>
      <c r="H2214">
        <v>23206.119143128657</v>
      </c>
      <c r="I2214">
        <v>66041.045664831167</v>
      </c>
      <c r="J2214">
        <v>2.8458461864092408</v>
      </c>
      <c r="K2214">
        <v>10743.311985000002</v>
      </c>
      <c r="L2214">
        <v>30572.133624000002</v>
      </c>
      <c r="M2214">
        <v>2.8456898269998434</v>
      </c>
      <c r="N2214">
        <v>0.46295168609358373</v>
      </c>
      <c r="O2214">
        <v>0.46292625012569383</v>
      </c>
      <c r="P2214">
        <v>0.9999450569710534</v>
      </c>
      <c r="Q2214">
        <v>0.26538080990765817</v>
      </c>
      <c r="R2214">
        <v>0.30101879965685735</v>
      </c>
      <c r="S2214">
        <v>0.73461919009234178</v>
      </c>
      <c r="T2214">
        <v>0.69898120034314271</v>
      </c>
      <c r="U2214">
        <v>5.9985156538953687E-3</v>
      </c>
      <c r="V2214">
        <v>5.4292654563594224E-3</v>
      </c>
    </row>
    <row r="2215" spans="1:22" x14ac:dyDescent="0.25">
      <c r="A2215" t="str">
        <f t="shared" si="39"/>
        <v>SvédországGépj. Ker. jav.</v>
      </c>
      <c r="B2215" t="s">
        <v>107</v>
      </c>
      <c r="C2215">
        <v>28</v>
      </c>
      <c r="D2215" s="267" t="s">
        <v>173</v>
      </c>
      <c r="E2215" s="3" t="s">
        <v>2289</v>
      </c>
      <c r="F2215" s="3" t="s">
        <v>2289</v>
      </c>
      <c r="G2215" s="3" t="s">
        <v>136</v>
      </c>
      <c r="H2215">
        <v>4822.8216258594075</v>
      </c>
      <c r="I2215">
        <v>12569.612839507095</v>
      </c>
      <c r="J2215">
        <v>2.6062777798188299</v>
      </c>
      <c r="K2215">
        <v>2997.7540950000007</v>
      </c>
      <c r="L2215">
        <v>7784.5650324200169</v>
      </c>
      <c r="M2215">
        <v>2.5967990654750537</v>
      </c>
      <c r="N2215">
        <v>0.62157681281978017</v>
      </c>
      <c r="O2215">
        <v>0.61931621377809121</v>
      </c>
      <c r="P2215">
        <v>0.99636312199061328</v>
      </c>
      <c r="Q2215">
        <v>0.32798015968003119</v>
      </c>
      <c r="R2215">
        <v>0.30737244840410921</v>
      </c>
      <c r="S2215">
        <v>0.67201984031996875</v>
      </c>
      <c r="T2215">
        <v>0.69262755159589084</v>
      </c>
      <c r="U2215">
        <v>0.42232061274998128</v>
      </c>
      <c r="V2215">
        <v>0.40389797184037202</v>
      </c>
    </row>
    <row r="2216" spans="1:22" x14ac:dyDescent="0.25">
      <c r="A2216" t="str">
        <f t="shared" si="39"/>
        <v>SvédországNagyker.</v>
      </c>
      <c r="B2216" t="s">
        <v>107</v>
      </c>
      <c r="C2216">
        <v>29</v>
      </c>
      <c r="D2216" s="267" t="s">
        <v>174</v>
      </c>
      <c r="E2216" s="3" t="s">
        <v>2289</v>
      </c>
      <c r="F2216" s="3" t="s">
        <v>2289</v>
      </c>
      <c r="G2216" s="3" t="s">
        <v>136</v>
      </c>
      <c r="H2216">
        <v>18344.200771591131</v>
      </c>
      <c r="I2216">
        <v>46035.935434125597</v>
      </c>
      <c r="J2216">
        <v>2.5095634313716983</v>
      </c>
      <c r="K2216">
        <v>11771.986380000002</v>
      </c>
      <c r="L2216">
        <v>28139.983951021532</v>
      </c>
      <c r="M2216">
        <v>2.3904193432324994</v>
      </c>
      <c r="N2216">
        <v>0.64172795133330462</v>
      </c>
      <c r="O2216">
        <v>0.61126126113561874</v>
      </c>
      <c r="P2216">
        <v>0.95252397821477797</v>
      </c>
      <c r="Q2216">
        <v>0.35955399542382582</v>
      </c>
      <c r="R2216">
        <v>0.3537395986692653</v>
      </c>
      <c r="S2216">
        <v>0.64044600457617429</v>
      </c>
      <c r="T2216">
        <v>0.6462604013307347</v>
      </c>
      <c r="U2216">
        <v>0.37766752060927222</v>
      </c>
      <c r="V2216">
        <v>0.36028778635174563</v>
      </c>
    </row>
    <row r="2217" spans="1:22" x14ac:dyDescent="0.25">
      <c r="A2217" t="str">
        <f t="shared" si="39"/>
        <v>SvédországKisker.</v>
      </c>
      <c r="B2217" t="s">
        <v>107</v>
      </c>
      <c r="C2217">
        <v>30</v>
      </c>
      <c r="D2217" s="267" t="s">
        <v>175</v>
      </c>
      <c r="E2217" s="3" t="s">
        <v>2289</v>
      </c>
      <c r="F2217" s="3" t="s">
        <v>2289</v>
      </c>
      <c r="G2217" s="3" t="s">
        <v>136</v>
      </c>
      <c r="H2217">
        <v>10877.139407093498</v>
      </c>
      <c r="I2217">
        <v>30448.343462581302</v>
      </c>
      <c r="J2217">
        <v>2.7992969771743934</v>
      </c>
      <c r="K2217">
        <v>7591.0322250000008</v>
      </c>
      <c r="L2217">
        <v>19268.338240558442</v>
      </c>
      <c r="M2217">
        <v>2.5383027853709894</v>
      </c>
      <c r="N2217">
        <v>0.69788865811993994</v>
      </c>
      <c r="O2217">
        <v>0.63282057574783213</v>
      </c>
      <c r="P2217">
        <v>0.90676437908104657</v>
      </c>
      <c r="Q2217">
        <v>0.34028486669024294</v>
      </c>
      <c r="R2217">
        <v>0.31888567447459476</v>
      </c>
      <c r="S2217">
        <v>0.65971513330975706</v>
      </c>
      <c r="T2217">
        <v>0.68111432552540541</v>
      </c>
      <c r="U2217">
        <v>0.40886043881924677</v>
      </c>
      <c r="V2217">
        <v>0.39074558824483857</v>
      </c>
    </row>
    <row r="2218" spans="1:22" x14ac:dyDescent="0.25">
      <c r="A2218" t="str">
        <f t="shared" si="39"/>
        <v>SvédországSzf. Szállítás</v>
      </c>
      <c r="B2218" t="s">
        <v>107</v>
      </c>
      <c r="C2218">
        <v>31</v>
      </c>
      <c r="D2218" s="267" t="s">
        <v>176</v>
      </c>
      <c r="E2218" s="3" t="s">
        <v>1</v>
      </c>
      <c r="F2218" s="3" t="s">
        <v>1</v>
      </c>
      <c r="G2218" s="3" t="s">
        <v>136</v>
      </c>
      <c r="H2218">
        <v>12686.217549900019</v>
      </c>
      <c r="I2218">
        <v>28331.040861436537</v>
      </c>
      <c r="J2218">
        <v>2.2332141751470922</v>
      </c>
      <c r="K2218">
        <v>6166.2420750000028</v>
      </c>
      <c r="L2218">
        <v>12129.890172169091</v>
      </c>
      <c r="M2218">
        <v>1.9671446603349716</v>
      </c>
      <c r="N2218">
        <v>0.48605835827311661</v>
      </c>
      <c r="O2218">
        <v>0.4281484126013872</v>
      </c>
      <c r="P2218">
        <v>0.88085803960357001</v>
      </c>
      <c r="Q2218">
        <v>0.72165565730256309</v>
      </c>
      <c r="R2218">
        <v>0.71682145043767809</v>
      </c>
      <c r="S2218">
        <v>0.27834434269743696</v>
      </c>
      <c r="T2218">
        <v>0.28317854956232191</v>
      </c>
      <c r="U2218">
        <v>0.2396104631250168</v>
      </c>
      <c r="V2218">
        <v>0.24010334607430464</v>
      </c>
    </row>
    <row r="2219" spans="1:22" x14ac:dyDescent="0.25">
      <c r="A2219" t="str">
        <f t="shared" si="39"/>
        <v>SvédországVízi szállítás</v>
      </c>
      <c r="B2219" t="s">
        <v>107</v>
      </c>
      <c r="C2219">
        <v>32</v>
      </c>
      <c r="D2219" s="267" t="s">
        <v>140</v>
      </c>
      <c r="E2219" s="3" t="s">
        <v>2289</v>
      </c>
      <c r="F2219" s="3" t="s">
        <v>2289</v>
      </c>
      <c r="G2219" s="3" t="s">
        <v>136</v>
      </c>
      <c r="H2219">
        <v>3360.1392972919625</v>
      </c>
      <c r="I2219">
        <v>4727.8676303376305</v>
      </c>
      <c r="J2219">
        <v>1.4070451287980714</v>
      </c>
      <c r="K2219">
        <v>834.39478500000087</v>
      </c>
      <c r="L2219">
        <v>927.10553809865439</v>
      </c>
      <c r="M2219">
        <v>1.1111113764914691</v>
      </c>
      <c r="N2219">
        <v>0.24832148645517904</v>
      </c>
      <c r="O2219">
        <v>0.19609380181239278</v>
      </c>
      <c r="P2219">
        <v>0.78967714236756903</v>
      </c>
      <c r="Q2219">
        <v>0.37133033972469526</v>
      </c>
      <c r="R2219">
        <v>0.36625563756147089</v>
      </c>
      <c r="S2219">
        <v>0.6286696602753048</v>
      </c>
      <c r="T2219">
        <v>0.63374436243852916</v>
      </c>
      <c r="U2219">
        <v>5.5326822712238106E-2</v>
      </c>
      <c r="V2219">
        <v>4.8700714181980909E-2</v>
      </c>
    </row>
    <row r="2220" spans="1:22" x14ac:dyDescent="0.25">
      <c r="A2220" t="str">
        <f t="shared" si="39"/>
        <v>SvédországLégi szállítás</v>
      </c>
      <c r="B2220" t="s">
        <v>107</v>
      </c>
      <c r="C2220">
        <v>33</v>
      </c>
      <c r="D2220" s="267" t="s">
        <v>141</v>
      </c>
      <c r="E2220" s="3" t="s">
        <v>1</v>
      </c>
      <c r="F2220" s="3" t="s">
        <v>2289</v>
      </c>
      <c r="G2220" s="3" t="s">
        <v>0</v>
      </c>
      <c r="H2220">
        <v>2908.3898950206149</v>
      </c>
      <c r="I2220">
        <v>3939.1980341993253</v>
      </c>
      <c r="J2220">
        <v>1.3544257050760398</v>
      </c>
      <c r="K2220">
        <v>934.82004000000086</v>
      </c>
      <c r="L2220">
        <v>1207.9792382900127</v>
      </c>
      <c r="M2220">
        <v>1.2922051160670578</v>
      </c>
      <c r="N2220">
        <v>0.3214218429243218</v>
      </c>
      <c r="O2220">
        <v>0.30665613350803383</v>
      </c>
      <c r="P2220">
        <v>0.9540612757305218</v>
      </c>
      <c r="Q2220">
        <v>0.62129663900190268</v>
      </c>
      <c r="R2220">
        <v>0.53128693698835405</v>
      </c>
      <c r="S2220">
        <v>0.37870336099809726</v>
      </c>
      <c r="T2220">
        <v>0.46871306301164595</v>
      </c>
      <c r="U2220">
        <v>0.21683988313948332</v>
      </c>
      <c r="V2220">
        <v>0.20581269317549644</v>
      </c>
    </row>
    <row r="2221" spans="1:22" x14ac:dyDescent="0.25">
      <c r="A2221" t="str">
        <f t="shared" si="39"/>
        <v>SvédországRaktározás</v>
      </c>
      <c r="B2221" t="s">
        <v>107</v>
      </c>
      <c r="C2221">
        <v>34</v>
      </c>
      <c r="D2221" s="267" t="s">
        <v>177</v>
      </c>
      <c r="E2221" s="3" t="s">
        <v>1</v>
      </c>
      <c r="F2221" s="3" t="s">
        <v>2289</v>
      </c>
      <c r="G2221" s="3" t="s">
        <v>0</v>
      </c>
      <c r="H2221">
        <v>15990.503941887615</v>
      </c>
      <c r="I2221">
        <v>38051.049454810913</v>
      </c>
      <c r="J2221">
        <v>2.3796028938859783</v>
      </c>
      <c r="K2221">
        <v>5967.3628350000026</v>
      </c>
      <c r="L2221">
        <v>13340.240903442249</v>
      </c>
      <c r="M2221">
        <v>2.2355337311146162</v>
      </c>
      <c r="N2221">
        <v>0.37318166185921836</v>
      </c>
      <c r="O2221">
        <v>0.35058798888805948</v>
      </c>
      <c r="P2221">
        <v>0.93945663659196021</v>
      </c>
      <c r="Q2221">
        <v>0.60876123504160473</v>
      </c>
      <c r="R2221">
        <v>0.43641943856928367</v>
      </c>
      <c r="S2221">
        <v>0.39123876495839521</v>
      </c>
      <c r="T2221">
        <v>0.56358056143071633</v>
      </c>
      <c r="U2221">
        <v>0.20687949348573614</v>
      </c>
      <c r="V2221">
        <v>0.20148377767216641</v>
      </c>
    </row>
    <row r="2222" spans="1:22" x14ac:dyDescent="0.25">
      <c r="A2222" t="str">
        <f t="shared" si="39"/>
        <v>SvédországPostai tev.</v>
      </c>
      <c r="B2222" t="s">
        <v>107</v>
      </c>
      <c r="C2222">
        <v>35</v>
      </c>
      <c r="D2222" s="267" t="s">
        <v>178</v>
      </c>
      <c r="E2222" s="3" t="s">
        <v>1</v>
      </c>
      <c r="F2222" s="3" t="s">
        <v>1</v>
      </c>
      <c r="G2222" s="3" t="s">
        <v>136</v>
      </c>
      <c r="H2222">
        <v>2</v>
      </c>
      <c r="I2222">
        <v>2</v>
      </c>
      <c r="J2222">
        <v>1</v>
      </c>
      <c r="K2222">
        <v>1</v>
      </c>
      <c r="L2222">
        <v>1</v>
      </c>
      <c r="M2222">
        <v>1</v>
      </c>
      <c r="N2222">
        <v>0.5</v>
      </c>
      <c r="O2222">
        <v>0.5</v>
      </c>
      <c r="P2222">
        <v>1</v>
      </c>
      <c r="Q2222">
        <v>0.68619814678328128</v>
      </c>
      <c r="R2222">
        <v>0.64471403086263113</v>
      </c>
      <c r="S2222">
        <v>0.31380185321671872</v>
      </c>
      <c r="T2222">
        <v>0.35528596913736876</v>
      </c>
      <c r="U2222">
        <v>0.24314683785443578</v>
      </c>
      <c r="V2222">
        <v>0.27480871480202429</v>
      </c>
    </row>
    <row r="2223" spans="1:22" x14ac:dyDescent="0.25">
      <c r="A2223" t="str">
        <f t="shared" si="39"/>
        <v>SvédországVendéglátás</v>
      </c>
      <c r="B2223" t="s">
        <v>107</v>
      </c>
      <c r="C2223">
        <v>36</v>
      </c>
      <c r="D2223" s="267" t="s">
        <v>179</v>
      </c>
      <c r="E2223" s="3" t="s">
        <v>135</v>
      </c>
      <c r="F2223" s="3" t="s">
        <v>2289</v>
      </c>
      <c r="G2223" s="3" t="s">
        <v>0</v>
      </c>
      <c r="H2223">
        <v>7457.3145841861897</v>
      </c>
      <c r="I2223">
        <v>19884.775733728031</v>
      </c>
      <c r="J2223">
        <v>2.6664794021020959</v>
      </c>
      <c r="K2223">
        <v>3450.0510450000011</v>
      </c>
      <c r="L2223">
        <v>8853.8218319999996</v>
      </c>
      <c r="M2223">
        <v>2.5662871988028795</v>
      </c>
      <c r="N2223">
        <v>0.46263986935942064</v>
      </c>
      <c r="O2223">
        <v>0.44525630817059614</v>
      </c>
      <c r="P2223">
        <v>0.96242528510806025</v>
      </c>
      <c r="Q2223">
        <v>0.39027670706714535</v>
      </c>
      <c r="R2223">
        <v>0.40579825448071971</v>
      </c>
      <c r="S2223">
        <v>0.60972329293285465</v>
      </c>
      <c r="T2223">
        <v>0.59420174551928029</v>
      </c>
      <c r="U2223">
        <v>0.60510592237613181</v>
      </c>
      <c r="V2223">
        <v>0.58794342265861987</v>
      </c>
    </row>
    <row r="2224" spans="1:22" x14ac:dyDescent="0.25">
      <c r="A2224" t="str">
        <f t="shared" si="39"/>
        <v>SvédországKiadói tev.</v>
      </c>
      <c r="B2224" t="s">
        <v>107</v>
      </c>
      <c r="C2224">
        <v>37</v>
      </c>
      <c r="D2224" s="267" t="s">
        <v>180</v>
      </c>
      <c r="E2224" s="3" t="s">
        <v>1</v>
      </c>
      <c r="F2224" s="3" t="s">
        <v>1</v>
      </c>
      <c r="G2224" s="3" t="s">
        <v>136</v>
      </c>
      <c r="H2224">
        <v>5542.8827657759339</v>
      </c>
      <c r="I2224">
        <v>9686.8437999627313</v>
      </c>
      <c r="J2224">
        <v>1.7476183800554719</v>
      </c>
      <c r="K2224">
        <v>2273.0933400000008</v>
      </c>
      <c r="L2224">
        <v>4554.9901947205844</v>
      </c>
      <c r="M2224">
        <v>2.0038729226669516</v>
      </c>
      <c r="N2224">
        <v>0.41009226354831563</v>
      </c>
      <c r="O2224">
        <v>0.4702243877142015</v>
      </c>
      <c r="P2224">
        <v>1.1466307207202442</v>
      </c>
      <c r="Q2224">
        <v>0.64967942532139189</v>
      </c>
      <c r="R2224">
        <v>0.6273305915949472</v>
      </c>
      <c r="S2224">
        <v>0.35032057467860817</v>
      </c>
      <c r="T2224">
        <v>0.3726694084050528</v>
      </c>
      <c r="U2224">
        <v>0.19146175573120661</v>
      </c>
      <c r="V2224">
        <v>0.1656330148926225</v>
      </c>
    </row>
    <row r="2225" spans="1:22" x14ac:dyDescent="0.25">
      <c r="A2225" t="str">
        <f t="shared" si="39"/>
        <v>SvédországMűsorszolgáltatás</v>
      </c>
      <c r="B2225" t="s">
        <v>107</v>
      </c>
      <c r="C2225">
        <v>38</v>
      </c>
      <c r="D2225" s="267" t="s">
        <v>181</v>
      </c>
      <c r="E2225" s="3" t="s">
        <v>1</v>
      </c>
      <c r="F2225" s="3" t="s">
        <v>1</v>
      </c>
      <c r="G2225" s="3" t="s">
        <v>136</v>
      </c>
      <c r="H2225">
        <v>2552.4661363693849</v>
      </c>
      <c r="I2225">
        <v>6815.0601422331965</v>
      </c>
      <c r="J2225">
        <v>2.6699904242126027</v>
      </c>
      <c r="K2225">
        <v>967.67454000000032</v>
      </c>
      <c r="L2225">
        <v>2514.2628762737909</v>
      </c>
      <c r="M2225">
        <v>2.5982525863228663</v>
      </c>
      <c r="N2225">
        <v>0.37911356637091992</v>
      </c>
      <c r="O2225">
        <v>0.36892746708026897</v>
      </c>
      <c r="P2225">
        <v>0.9731317995603328</v>
      </c>
      <c r="Q2225">
        <v>0.60256236405288122</v>
      </c>
      <c r="R2225">
        <v>0.6334546257146727</v>
      </c>
      <c r="S2225">
        <v>0.39743763594711895</v>
      </c>
      <c r="T2225">
        <v>0.36654537428532746</v>
      </c>
      <c r="U2225">
        <v>0.2448053052752828</v>
      </c>
      <c r="V2225">
        <v>0.25044846495763501</v>
      </c>
    </row>
    <row r="2226" spans="1:22" x14ac:dyDescent="0.25">
      <c r="A2226" t="str">
        <f t="shared" si="39"/>
        <v>SvédországTávközlés</v>
      </c>
      <c r="B2226" t="s">
        <v>107</v>
      </c>
      <c r="C2226">
        <v>39</v>
      </c>
      <c r="D2226" s="267" t="s">
        <v>142</v>
      </c>
      <c r="E2226" s="3" t="s">
        <v>2289</v>
      </c>
      <c r="F2226" s="3" t="s">
        <v>2289</v>
      </c>
      <c r="G2226" s="3" t="s">
        <v>136</v>
      </c>
      <c r="H2226">
        <v>8198.512075999548</v>
      </c>
      <c r="I2226">
        <v>16883.422453485786</v>
      </c>
      <c r="J2226">
        <v>2.0593276312796536</v>
      </c>
      <c r="K2226">
        <v>3439.8661499999989</v>
      </c>
      <c r="L2226">
        <v>6216.7973556938123</v>
      </c>
      <c r="M2226">
        <v>1.8072788546420082</v>
      </c>
      <c r="N2226">
        <v>0.41957200503124426</v>
      </c>
      <c r="O2226">
        <v>0.36821902507155946</v>
      </c>
      <c r="P2226">
        <v>0.87760627652967294</v>
      </c>
      <c r="Q2226">
        <v>0.53948486423912201</v>
      </c>
      <c r="R2226">
        <v>0.53075214800771231</v>
      </c>
      <c r="S2226">
        <v>0.46051513576087799</v>
      </c>
      <c r="T2226">
        <v>0.46924785199228775</v>
      </c>
      <c r="U2226">
        <v>0.37323676603473399</v>
      </c>
      <c r="V2226">
        <v>0.3592145185244292</v>
      </c>
    </row>
    <row r="2227" spans="1:22" x14ac:dyDescent="0.25">
      <c r="A2227" t="str">
        <f t="shared" si="39"/>
        <v>SvédországInfotech.</v>
      </c>
      <c r="B2227" t="s">
        <v>107</v>
      </c>
      <c r="C2227">
        <v>40</v>
      </c>
      <c r="D2227" s="267" t="s">
        <v>182</v>
      </c>
      <c r="E2227" s="3" t="s">
        <v>2289</v>
      </c>
      <c r="F2227" s="3" t="s">
        <v>2289</v>
      </c>
      <c r="G2227" s="3" t="s">
        <v>136</v>
      </c>
      <c r="H2227">
        <v>10246.223733989798</v>
      </c>
      <c r="I2227">
        <v>25933.179422712157</v>
      </c>
      <c r="J2227">
        <v>2.5309987460730552</v>
      </c>
      <c r="K2227">
        <v>5374.4486250000009</v>
      </c>
      <c r="L2227">
        <v>15266.859753311815</v>
      </c>
      <c r="M2227">
        <v>2.8406373971640324</v>
      </c>
      <c r="N2227">
        <v>0.52452969645503078</v>
      </c>
      <c r="O2227">
        <v>0.58869988536543161</v>
      </c>
      <c r="P2227">
        <v>1.1223385240989923</v>
      </c>
      <c r="Q2227">
        <v>0.45441651654426496</v>
      </c>
      <c r="R2227">
        <v>0.34964927288674141</v>
      </c>
      <c r="S2227">
        <v>0.54558348345573493</v>
      </c>
      <c r="T2227">
        <v>0.6503507271132587</v>
      </c>
      <c r="U2227">
        <v>2.6924786246440371E-2</v>
      </c>
      <c r="V2227">
        <v>3.2799081484848398E-2</v>
      </c>
    </row>
    <row r="2228" spans="1:22" x14ac:dyDescent="0.25">
      <c r="A2228" t="str">
        <f t="shared" si="39"/>
        <v>SvédországPénzügyi tev.</v>
      </c>
      <c r="B2228" t="s">
        <v>107</v>
      </c>
      <c r="C2228">
        <v>41</v>
      </c>
      <c r="D2228" s="267" t="s">
        <v>183</v>
      </c>
      <c r="E2228" s="3" t="s">
        <v>2289</v>
      </c>
      <c r="F2228" s="3" t="s">
        <v>2289</v>
      </c>
      <c r="G2228" s="3" t="s">
        <v>136</v>
      </c>
      <c r="H2228">
        <v>9889.533225384479</v>
      </c>
      <c r="I2228">
        <v>23270.744699600789</v>
      </c>
      <c r="J2228">
        <v>2.3530680537954392</v>
      </c>
      <c r="K2228">
        <v>6276.1951350000018</v>
      </c>
      <c r="L2228">
        <v>16588.739879512104</v>
      </c>
      <c r="M2228">
        <v>2.643120477086967</v>
      </c>
      <c r="N2228">
        <v>0.63463006715931225</v>
      </c>
      <c r="O2228">
        <v>0.71285814414854909</v>
      </c>
      <c r="P2228">
        <v>1.1232656330630473</v>
      </c>
      <c r="Q2228">
        <v>0.51394804376814418</v>
      </c>
      <c r="R2228">
        <v>0.58934993907902455</v>
      </c>
      <c r="S2228">
        <v>0.48605195623185588</v>
      </c>
      <c r="T2228">
        <v>0.41065006092097556</v>
      </c>
      <c r="U2228">
        <v>0.31257248354703338</v>
      </c>
      <c r="V2228">
        <v>0.29145632917136605</v>
      </c>
    </row>
    <row r="2229" spans="1:22" x14ac:dyDescent="0.25">
      <c r="A2229" t="str">
        <f t="shared" si="39"/>
        <v>SvédországBiztosítás</v>
      </c>
      <c r="B2229" t="s">
        <v>107</v>
      </c>
      <c r="C2229">
        <v>42</v>
      </c>
      <c r="D2229" s="267" t="s">
        <v>184</v>
      </c>
      <c r="E2229" s="3" t="s">
        <v>2289</v>
      </c>
      <c r="F2229" s="3" t="s">
        <v>135</v>
      </c>
      <c r="G2229" s="3" t="s">
        <v>0</v>
      </c>
      <c r="H2229">
        <v>4560.4236778843178</v>
      </c>
      <c r="I2229">
        <v>8161.4983277055508</v>
      </c>
      <c r="J2229">
        <v>1.7896359865169045</v>
      </c>
      <c r="K2229">
        <v>2849.3612700000003</v>
      </c>
      <c r="L2229">
        <v>5449.1960946180616</v>
      </c>
      <c r="M2229">
        <v>1.9124272348300926</v>
      </c>
      <c r="N2229">
        <v>0.62480187615416527</v>
      </c>
      <c r="O2229">
        <v>0.66767104223006057</v>
      </c>
      <c r="P2229">
        <v>1.068612415730515</v>
      </c>
      <c r="Q2229">
        <v>0.35323931542371895</v>
      </c>
      <c r="R2229">
        <v>0.29474492538615954</v>
      </c>
      <c r="S2229">
        <v>0.646760684576281</v>
      </c>
      <c r="T2229">
        <v>0.7052550746138404</v>
      </c>
      <c r="U2229">
        <v>0.57778036150441603</v>
      </c>
      <c r="V2229">
        <v>0.63580145878661132</v>
      </c>
    </row>
    <row r="2230" spans="1:22" x14ac:dyDescent="0.25">
      <c r="A2230" t="str">
        <f t="shared" si="39"/>
        <v>SvédországEgyéb pénzügy</v>
      </c>
      <c r="B2230" t="s">
        <v>107</v>
      </c>
      <c r="C2230">
        <v>43</v>
      </c>
      <c r="D2230" s="267" t="s">
        <v>185</v>
      </c>
      <c r="E2230" s="3" t="s">
        <v>1</v>
      </c>
      <c r="F2230" s="3" t="s">
        <v>1</v>
      </c>
      <c r="G2230" s="3" t="s">
        <v>136</v>
      </c>
      <c r="H2230">
        <v>1055.6151086983873</v>
      </c>
      <c r="I2230">
        <v>2108.4242316187797</v>
      </c>
      <c r="J2230">
        <v>1.9973418476536824</v>
      </c>
      <c r="K2230">
        <v>607.80825000000016</v>
      </c>
      <c r="L2230">
        <v>1285.9881458698403</v>
      </c>
      <c r="M2230">
        <v>2.1157793528959834</v>
      </c>
      <c r="N2230">
        <v>0.57578585697721807</v>
      </c>
      <c r="O2230">
        <v>0.60992855545133839</v>
      </c>
      <c r="P2230">
        <v>1.0592975636000577</v>
      </c>
      <c r="Q2230">
        <v>0.84304581769912834</v>
      </c>
      <c r="R2230">
        <v>0.83144729078534529</v>
      </c>
      <c r="S2230">
        <v>0.15695418230087163</v>
      </c>
      <c r="T2230">
        <v>0.16855270921465465</v>
      </c>
      <c r="U2230">
        <v>7.4563588373237899E-2</v>
      </c>
      <c r="V2230">
        <v>6.7219820454548218E-2</v>
      </c>
    </row>
    <row r="2231" spans="1:22" x14ac:dyDescent="0.25">
      <c r="A2231" t="str">
        <f t="shared" si="39"/>
        <v>SvédországIngatlanügyletek</v>
      </c>
      <c r="B2231" t="s">
        <v>107</v>
      </c>
      <c r="C2231">
        <v>44</v>
      </c>
      <c r="D2231" s="267" t="s">
        <v>143</v>
      </c>
      <c r="E2231" s="3" t="s">
        <v>2289</v>
      </c>
      <c r="F2231" s="3" t="s">
        <v>2289</v>
      </c>
      <c r="G2231" s="3" t="s">
        <v>136</v>
      </c>
      <c r="H2231">
        <v>37314.389444210115</v>
      </c>
      <c r="I2231">
        <v>81661.167312862715</v>
      </c>
      <c r="J2231">
        <v>2.1884631781248043</v>
      </c>
      <c r="K2231">
        <v>22462.840680000005</v>
      </c>
      <c r="L2231">
        <v>43053.569104000002</v>
      </c>
      <c r="M2231">
        <v>1.9166573683769721</v>
      </c>
      <c r="N2231">
        <v>0.60198869697666857</v>
      </c>
      <c r="O2231">
        <v>0.52722206307744635</v>
      </c>
      <c r="P2231">
        <v>0.87580060178086705</v>
      </c>
      <c r="Q2231">
        <v>0.3897371063427873</v>
      </c>
      <c r="R2231">
        <v>0.41812962574103479</v>
      </c>
      <c r="S2231">
        <v>0.61026289365721265</v>
      </c>
      <c r="T2231">
        <v>0.58187037425896515</v>
      </c>
      <c r="U2231">
        <v>0.58444526436243782</v>
      </c>
      <c r="V2231">
        <v>0.56791872538395771</v>
      </c>
    </row>
    <row r="2232" spans="1:22" x14ac:dyDescent="0.25">
      <c r="A2232" t="str">
        <f t="shared" si="39"/>
        <v>SvédországJogi tev.</v>
      </c>
      <c r="B2232" t="s">
        <v>107</v>
      </c>
      <c r="C2232">
        <v>45</v>
      </c>
      <c r="D2232" s="267" t="s">
        <v>186</v>
      </c>
      <c r="E2232" s="3" t="s">
        <v>1</v>
      </c>
      <c r="F2232" s="3" t="s">
        <v>1</v>
      </c>
      <c r="G2232" s="3" t="s">
        <v>136</v>
      </c>
      <c r="H2232">
        <v>8737.2164220927007</v>
      </c>
      <c r="I2232">
        <v>21807.455825770678</v>
      </c>
      <c r="J2232">
        <v>2.4959271663030922</v>
      </c>
      <c r="K2232">
        <v>4589.0070450000003</v>
      </c>
      <c r="L2232">
        <v>12958.591134046681</v>
      </c>
      <c r="M2232">
        <v>2.8238333493442438</v>
      </c>
      <c r="N2232">
        <v>0.52522529182135802</v>
      </c>
      <c r="O2232">
        <v>0.5942275539878904</v>
      </c>
      <c r="P2232">
        <v>1.1313765030759444</v>
      </c>
      <c r="Q2232">
        <v>0.83942893041006217</v>
      </c>
      <c r="R2232">
        <v>0.76463874295678225</v>
      </c>
      <c r="S2232">
        <v>0.16057106958993794</v>
      </c>
      <c r="T2232">
        <v>0.23536125704321775</v>
      </c>
      <c r="U2232">
        <v>1.942188206560435E-2</v>
      </c>
      <c r="V2232">
        <v>1.9786415712546926E-2</v>
      </c>
    </row>
    <row r="2233" spans="1:22" x14ac:dyDescent="0.25">
      <c r="A2233" t="str">
        <f t="shared" si="39"/>
        <v>SvédországMérnöki tev.</v>
      </c>
      <c r="B2233" t="s">
        <v>107</v>
      </c>
      <c r="C2233">
        <v>46</v>
      </c>
      <c r="D2233" s="267" t="s">
        <v>187</v>
      </c>
      <c r="E2233" s="3" t="s">
        <v>1</v>
      </c>
      <c r="F2233" s="3" t="s">
        <v>1</v>
      </c>
      <c r="G2233" s="3" t="s">
        <v>136</v>
      </c>
      <c r="H2233">
        <v>5880.099311021545</v>
      </c>
      <c r="I2233">
        <v>18233.491900352961</v>
      </c>
      <c r="J2233">
        <v>3.1008816239168708</v>
      </c>
      <c r="K2233">
        <v>3357.1533087519701</v>
      </c>
      <c r="L2233">
        <v>10341.601932262543</v>
      </c>
      <c r="M2233">
        <v>3.0804675810611277</v>
      </c>
      <c r="N2233">
        <v>0.57093479738673569</v>
      </c>
      <c r="O2233">
        <v>0.56717616070360899</v>
      </c>
      <c r="P2233">
        <v>0.9934166971424222</v>
      </c>
      <c r="Q2233">
        <v>0.68799043674917026</v>
      </c>
      <c r="R2233">
        <v>0.80535773264372446</v>
      </c>
      <c r="S2233">
        <v>0.31200956325082979</v>
      </c>
      <c r="T2233">
        <v>0.1946422673562756</v>
      </c>
      <c r="U2233">
        <v>0.15031077472593443</v>
      </c>
      <c r="V2233">
        <v>2.4264453995465785E-2</v>
      </c>
    </row>
    <row r="2234" spans="1:22" x14ac:dyDescent="0.25">
      <c r="A2234" t="str">
        <f t="shared" si="39"/>
        <v>SvédországK+F</v>
      </c>
      <c r="B2234" t="s">
        <v>107</v>
      </c>
      <c r="C2234">
        <v>47</v>
      </c>
      <c r="D2234" s="267" t="s">
        <v>188</v>
      </c>
      <c r="E2234" s="3" t="s">
        <v>1</v>
      </c>
      <c r="F2234" s="3" t="s">
        <v>2289</v>
      </c>
      <c r="G2234" s="3" t="s">
        <v>0</v>
      </c>
      <c r="H2234">
        <v>5146.3091177919814</v>
      </c>
      <c r="I2234">
        <v>15958.095526147707</v>
      </c>
      <c r="J2234">
        <v>3.1008816534119332</v>
      </c>
      <c r="K2234">
        <v>2938.2069512480311</v>
      </c>
      <c r="L2234">
        <v>9872.3902554425931</v>
      </c>
      <c r="M2234">
        <v>3.3600050708644611</v>
      </c>
      <c r="N2234">
        <v>0.57093479695768179</v>
      </c>
      <c r="O2234">
        <v>0.61864463959790528</v>
      </c>
      <c r="P2234">
        <v>1.0835644330919276</v>
      </c>
      <c r="Q2234">
        <v>0.68486994400081069</v>
      </c>
      <c r="R2234">
        <v>6.1387969813961385E-2</v>
      </c>
      <c r="S2234">
        <v>0.31513005599918931</v>
      </c>
      <c r="T2234">
        <v>0.93861203018603856</v>
      </c>
      <c r="U2234">
        <v>0.14322491276283361</v>
      </c>
      <c r="V2234">
        <v>0.15800657620929587</v>
      </c>
    </row>
    <row r="2235" spans="1:22" x14ac:dyDescent="0.25">
      <c r="A2235" t="str">
        <f t="shared" si="39"/>
        <v>SvédországMarketing</v>
      </c>
      <c r="B2235" t="s">
        <v>107</v>
      </c>
      <c r="C2235">
        <v>48</v>
      </c>
      <c r="D2235" s="267" t="s">
        <v>13</v>
      </c>
      <c r="E2235" s="3" t="s">
        <v>1</v>
      </c>
      <c r="F2235" s="3" t="s">
        <v>1</v>
      </c>
      <c r="G2235" s="3" t="s">
        <v>136</v>
      </c>
      <c r="H2235">
        <v>4821.9455322990234</v>
      </c>
      <c r="I2235">
        <v>8251.3158074847597</v>
      </c>
      <c r="J2235">
        <v>1.7112005418175409</v>
      </c>
      <c r="K2235">
        <v>1466.9534249999997</v>
      </c>
      <c r="L2235">
        <v>2763.9329865172613</v>
      </c>
      <c r="M2235">
        <v>1.8841313837331011</v>
      </c>
      <c r="N2235">
        <v>0.30422438726730716</v>
      </c>
      <c r="O2235">
        <v>0.33496875540869503</v>
      </c>
      <c r="P2235">
        <v>1.1010581972653437</v>
      </c>
      <c r="Q2235">
        <v>0.93380365780876995</v>
      </c>
      <c r="R2235">
        <v>0.86137830251612768</v>
      </c>
      <c r="S2235">
        <v>6.6196342191230037E-2</v>
      </c>
      <c r="T2235">
        <v>0.1386216974838721</v>
      </c>
      <c r="U2235">
        <v>3.6732315466026289E-3</v>
      </c>
      <c r="V2235">
        <v>4.5397678376949959E-3</v>
      </c>
    </row>
    <row r="2236" spans="1:22" x14ac:dyDescent="0.25">
      <c r="A2236" t="str">
        <f t="shared" si="39"/>
        <v>SvédországEgyéb tudományos</v>
      </c>
      <c r="B2236" t="s">
        <v>107</v>
      </c>
      <c r="C2236">
        <v>49</v>
      </c>
      <c r="D2236" s="267" t="s">
        <v>189</v>
      </c>
      <c r="E2236" s="3" t="s">
        <v>1</v>
      </c>
      <c r="F2236" s="3" t="s">
        <v>1</v>
      </c>
      <c r="G2236" s="3" t="s">
        <v>136</v>
      </c>
      <c r="H2236">
        <v>1817.0729298377623</v>
      </c>
      <c r="I2236">
        <v>6163.1272284381412</v>
      </c>
      <c r="J2236">
        <v>3.3917885887983688</v>
      </c>
      <c r="K2236">
        <v>731.12214000000006</v>
      </c>
      <c r="L2236">
        <v>2741.4594837309219</v>
      </c>
      <c r="M2236">
        <v>3.7496600550640165</v>
      </c>
      <c r="N2236">
        <v>0.40236257334221498</v>
      </c>
      <c r="O2236">
        <v>0.44481630544331019</v>
      </c>
      <c r="P2236">
        <v>1.1055111357610981</v>
      </c>
      <c r="Q2236">
        <v>0.80913309009512047</v>
      </c>
      <c r="R2236">
        <v>0.80401192108504749</v>
      </c>
      <c r="S2236">
        <v>0.19086690990487953</v>
      </c>
      <c r="T2236">
        <v>0.19598807891495243</v>
      </c>
      <c r="U2236">
        <v>9.0353284250992816E-2</v>
      </c>
      <c r="V2236">
        <v>9.1095832924884032E-2</v>
      </c>
    </row>
    <row r="2237" spans="1:22" x14ac:dyDescent="0.25">
      <c r="A2237" t="str">
        <f t="shared" si="39"/>
        <v>SvédországAminisztratív</v>
      </c>
      <c r="B2237" t="s">
        <v>107</v>
      </c>
      <c r="C2237">
        <v>50</v>
      </c>
      <c r="D2237" s="267" t="s">
        <v>190</v>
      </c>
      <c r="E2237" s="3" t="s">
        <v>1</v>
      </c>
      <c r="F2237" s="3" t="s">
        <v>1</v>
      </c>
      <c r="G2237" s="3" t="s">
        <v>136</v>
      </c>
      <c r="H2237">
        <v>12488.981279774391</v>
      </c>
      <c r="I2237">
        <v>32339.482096315289</v>
      </c>
      <c r="J2237">
        <v>2.5894411539144762</v>
      </c>
      <c r="K2237">
        <v>5860.9142550000006</v>
      </c>
      <c r="L2237">
        <v>17452.079072</v>
      </c>
      <c r="M2237">
        <v>2.9777059197055253</v>
      </c>
      <c r="N2237">
        <v>0.46928681561014207</v>
      </c>
      <c r="O2237">
        <v>0.53965239826733225</v>
      </c>
      <c r="P2237">
        <v>1.1499415289681738</v>
      </c>
      <c r="Q2237">
        <v>0.66806615290121552</v>
      </c>
      <c r="R2237">
        <v>0.65857734618247887</v>
      </c>
      <c r="S2237">
        <v>0.33193384709878465</v>
      </c>
      <c r="T2237">
        <v>0.34142265381752118</v>
      </c>
      <c r="U2237">
        <v>0.19658466447417067</v>
      </c>
      <c r="V2237">
        <v>0.13890481791124787</v>
      </c>
    </row>
    <row r="2238" spans="1:22" x14ac:dyDescent="0.25">
      <c r="A2238" t="str">
        <f t="shared" si="39"/>
        <v>SvédországKözigazgatás és védelem</v>
      </c>
      <c r="B2238" t="s">
        <v>107</v>
      </c>
      <c r="C2238">
        <v>51</v>
      </c>
      <c r="D2238" s="267" t="s">
        <v>201</v>
      </c>
      <c r="E2238" s="3" t="s">
        <v>135</v>
      </c>
      <c r="F2238" s="3" t="s">
        <v>135</v>
      </c>
      <c r="G2238" s="3" t="s">
        <v>136</v>
      </c>
      <c r="H2238">
        <v>22515.955848150377</v>
      </c>
      <c r="I2238">
        <v>43686.373181050294</v>
      </c>
      <c r="J2238">
        <v>1.9402406664711509</v>
      </c>
      <c r="K2238">
        <v>12753.350295</v>
      </c>
      <c r="L2238">
        <v>25164.047663999998</v>
      </c>
      <c r="M2238">
        <v>1.9731323206785638</v>
      </c>
      <c r="N2238">
        <v>0.5664138969275716</v>
      </c>
      <c r="O2238">
        <v>0.57601594803286005</v>
      </c>
      <c r="P2238">
        <v>1.0169523579088955</v>
      </c>
      <c r="Q2238">
        <v>0.20368989777356455</v>
      </c>
      <c r="R2238">
        <v>0.19899904153809034</v>
      </c>
      <c r="S2238">
        <v>0.79631010222643539</v>
      </c>
      <c r="T2238">
        <v>0.80100095846190966</v>
      </c>
      <c r="U2238">
        <v>0.76539354077654354</v>
      </c>
      <c r="V2238">
        <v>0.76778932684859635</v>
      </c>
    </row>
    <row r="2239" spans="1:22" x14ac:dyDescent="0.25">
      <c r="A2239" t="str">
        <f t="shared" si="39"/>
        <v>SvédországOktatás</v>
      </c>
      <c r="B2239" t="s">
        <v>107</v>
      </c>
      <c r="C2239">
        <v>52</v>
      </c>
      <c r="D2239" s="267" t="s">
        <v>144</v>
      </c>
      <c r="E2239" s="3" t="s">
        <v>135</v>
      </c>
      <c r="F2239" s="3" t="s">
        <v>135</v>
      </c>
      <c r="G2239" s="3" t="s">
        <v>136</v>
      </c>
      <c r="H2239">
        <v>18216.068242489087</v>
      </c>
      <c r="I2239">
        <v>41434.559986365115</v>
      </c>
      <c r="J2239">
        <v>2.2746159838004316</v>
      </c>
      <c r="K2239">
        <v>12544.614705000004</v>
      </c>
      <c r="L2239">
        <v>28507.440736000008</v>
      </c>
      <c r="M2239">
        <v>2.2724843613281784</v>
      </c>
      <c r="N2239">
        <v>0.68865654970152201</v>
      </c>
      <c r="O2239">
        <v>0.68801118547852236</v>
      </c>
      <c r="P2239">
        <v>0.99906286490228058</v>
      </c>
      <c r="Q2239">
        <v>8.1156075663620056E-2</v>
      </c>
      <c r="R2239">
        <v>7.1510399668016589E-2</v>
      </c>
      <c r="S2239">
        <v>0.91884392433637996</v>
      </c>
      <c r="T2239">
        <v>0.92848960033198324</v>
      </c>
      <c r="U2239">
        <v>0.90311235920573829</v>
      </c>
      <c r="V2239">
        <v>0.8964450501412955</v>
      </c>
    </row>
    <row r="2240" spans="1:22" x14ac:dyDescent="0.25">
      <c r="A2240" t="str">
        <f t="shared" si="39"/>
        <v>SvédországEgészségügy</v>
      </c>
      <c r="B2240" t="s">
        <v>107</v>
      </c>
      <c r="C2240">
        <v>53</v>
      </c>
      <c r="D2240" s="267" t="s">
        <v>191</v>
      </c>
      <c r="E2240" s="3" t="s">
        <v>135</v>
      </c>
      <c r="F2240" s="3" t="s">
        <v>135</v>
      </c>
      <c r="G2240" s="3" t="s">
        <v>136</v>
      </c>
      <c r="H2240">
        <v>29671.008794704645</v>
      </c>
      <c r="I2240">
        <v>78261.075065386482</v>
      </c>
      <c r="J2240">
        <v>2.6376277128586763</v>
      </c>
      <c r="K2240">
        <v>21867.298110000003</v>
      </c>
      <c r="L2240">
        <v>56370.121832000004</v>
      </c>
      <c r="M2240">
        <v>2.5778274731719928</v>
      </c>
      <c r="N2240">
        <v>0.73699206728362532</v>
      </c>
      <c r="O2240">
        <v>0.72028299873089185</v>
      </c>
      <c r="P2240">
        <v>0.97732802116267137</v>
      </c>
      <c r="Q2240">
        <v>3.5627751683039971E-2</v>
      </c>
      <c r="R2240">
        <v>4.0785232905536206E-2</v>
      </c>
      <c r="S2240">
        <v>0.96437224831696011</v>
      </c>
      <c r="T2240">
        <v>0.95921476709446385</v>
      </c>
      <c r="U2240">
        <v>0.95939929013197611</v>
      </c>
      <c r="V2240">
        <v>0.94930562159973131</v>
      </c>
    </row>
    <row r="2241" spans="1:22" x14ac:dyDescent="0.25">
      <c r="A2241" t="str">
        <f t="shared" si="39"/>
        <v>SvédországEgyéb szolgáltatás</v>
      </c>
      <c r="B2241" t="s">
        <v>107</v>
      </c>
      <c r="C2241">
        <v>54</v>
      </c>
      <c r="D2241" s="267" t="s">
        <v>192</v>
      </c>
      <c r="E2241" s="3" t="s">
        <v>135</v>
      </c>
      <c r="F2241" s="3" t="s">
        <v>135</v>
      </c>
      <c r="G2241" s="3" t="s">
        <v>136</v>
      </c>
      <c r="H2241">
        <v>11022.575392066828</v>
      </c>
      <c r="I2241">
        <v>28197.890100538076</v>
      </c>
      <c r="J2241">
        <v>2.5581943509166352</v>
      </c>
      <c r="K2241">
        <v>5932.4275500000022</v>
      </c>
      <c r="L2241">
        <v>15380.660800000003</v>
      </c>
      <c r="M2241">
        <v>2.5926419952654958</v>
      </c>
      <c r="N2241">
        <v>0.53820702866497883</v>
      </c>
      <c r="O2241">
        <v>0.54545431396324606</v>
      </c>
      <c r="P2241">
        <v>1.0134656087941551</v>
      </c>
      <c r="Q2241">
        <v>0.21749560871601215</v>
      </c>
      <c r="R2241">
        <v>0.26786971069892174</v>
      </c>
      <c r="S2241">
        <v>0.78250439128398785</v>
      </c>
      <c r="T2241">
        <v>0.73213028930107837</v>
      </c>
      <c r="U2241">
        <v>0.75573561766492747</v>
      </c>
      <c r="V2241">
        <v>0.70387576078709335</v>
      </c>
    </row>
    <row r="2242" spans="1:22" x14ac:dyDescent="0.25">
      <c r="A2242" t="str">
        <f t="shared" si="39"/>
        <v>SvédországHáztartási</v>
      </c>
      <c r="B2242" t="s">
        <v>107</v>
      </c>
      <c r="C2242">
        <v>55</v>
      </c>
      <c r="D2242" s="267" t="s">
        <v>193</v>
      </c>
      <c r="E2242" s="3" t="s">
        <v>135</v>
      </c>
      <c r="F2242" s="3" t="s">
        <v>135</v>
      </c>
      <c r="G2242" s="3" t="s">
        <v>136</v>
      </c>
      <c r="H2242">
        <v>39.549280000000003</v>
      </c>
      <c r="I2242">
        <v>262.55895600000002</v>
      </c>
      <c r="J2242">
        <v>6.6387796693138279</v>
      </c>
      <c r="K2242">
        <v>38.549280000000003</v>
      </c>
      <c r="L2242">
        <v>261.55895600000002</v>
      </c>
      <c r="M2242">
        <v>6.7850542474463857</v>
      </c>
      <c r="N2242">
        <v>0.97471508962995024</v>
      </c>
      <c r="O2242">
        <v>0.996191331595636</v>
      </c>
      <c r="P2242">
        <v>1.022033353329781</v>
      </c>
      <c r="Q2242">
        <v>2.8455871508918595E-2</v>
      </c>
      <c r="R2242">
        <v>4.5197353724752915E-3</v>
      </c>
      <c r="S2242">
        <v>0.9715441284910814</v>
      </c>
      <c r="T2242">
        <v>0.9954802646275247</v>
      </c>
      <c r="U2242">
        <v>0.97134667058452684</v>
      </c>
      <c r="V2242">
        <v>0.99525484752733717</v>
      </c>
    </row>
    <row r="2243" spans="1:22" x14ac:dyDescent="0.25">
      <c r="A2243" t="str">
        <f t="shared" si="39"/>
        <v>SvédországTerületen kívüli</v>
      </c>
      <c r="B2243" t="s">
        <v>107</v>
      </c>
      <c r="C2243">
        <v>56</v>
      </c>
      <c r="D2243" s="267" t="s">
        <v>194</v>
      </c>
      <c r="E2243" s="3">
        <v>0</v>
      </c>
      <c r="F2243" s="3">
        <v>0</v>
      </c>
      <c r="G2243" s="3" t="s">
        <v>136</v>
      </c>
      <c r="H2243">
        <v>2</v>
      </c>
      <c r="I2243">
        <v>2</v>
      </c>
      <c r="J2243">
        <v>1</v>
      </c>
      <c r="K2243">
        <v>1</v>
      </c>
      <c r="L2243">
        <v>1</v>
      </c>
      <c r="M2243">
        <v>1</v>
      </c>
      <c r="N2243">
        <v>0.5</v>
      </c>
      <c r="O2243">
        <v>0.5</v>
      </c>
      <c r="P2243">
        <v>1</v>
      </c>
      <c r="Q2243">
        <v>1</v>
      </c>
      <c r="R2243">
        <v>1</v>
      </c>
      <c r="S2243">
        <v>0</v>
      </c>
      <c r="T2243">
        <v>0</v>
      </c>
      <c r="U2243">
        <v>0</v>
      </c>
      <c r="V2243">
        <v>0</v>
      </c>
    </row>
    <row r="2244" spans="1:22" x14ac:dyDescent="0.25">
      <c r="A2244" t="str">
        <f>CONCATENATE(B2244,D2244)</f>
        <v>TörökországNövényterm.</v>
      </c>
      <c r="B2244" t="s">
        <v>108</v>
      </c>
      <c r="C2244">
        <v>1</v>
      </c>
      <c r="D2244" s="267" t="s">
        <v>147</v>
      </c>
      <c r="E2244" s="3" t="s">
        <v>2289</v>
      </c>
      <c r="F2244" s="3" t="s">
        <v>2289</v>
      </c>
      <c r="G2244" s="3" t="s">
        <v>136</v>
      </c>
      <c r="H2244">
        <v>43537.337947493681</v>
      </c>
      <c r="I2244">
        <v>87422.101221798541</v>
      </c>
      <c r="J2244">
        <v>2.0079799395918552</v>
      </c>
      <c r="K2244">
        <v>27096.460432053344</v>
      </c>
      <c r="L2244">
        <v>54409.148639621446</v>
      </c>
      <c r="M2244">
        <v>2.0079799269744831</v>
      </c>
      <c r="N2244">
        <v>0.62237292653794896</v>
      </c>
      <c r="O2244">
        <v>0.62237292262719746</v>
      </c>
      <c r="P2244">
        <v>0.99999999371638559</v>
      </c>
      <c r="Q2244">
        <v>0.567777212971457</v>
      </c>
      <c r="R2244">
        <v>0.5451959931923096</v>
      </c>
      <c r="S2244">
        <v>0.43222278702854289</v>
      </c>
      <c r="T2244">
        <v>0.45480400680769034</v>
      </c>
      <c r="U2244">
        <v>0.32026680054194206</v>
      </c>
      <c r="V2244">
        <v>0.34671647769157093</v>
      </c>
    </row>
    <row r="2245" spans="1:22" x14ac:dyDescent="0.25">
      <c r="A2245" t="str">
        <f t="shared" ref="A2245:A2299" si="40">CONCATENATE(B2245,D2245)</f>
        <v>TörökországErdőgazd.</v>
      </c>
      <c r="B2245" t="s">
        <v>108</v>
      </c>
      <c r="C2245">
        <v>2</v>
      </c>
      <c r="D2245" s="267" t="s">
        <v>148</v>
      </c>
      <c r="E2245" s="3" t="s">
        <v>1</v>
      </c>
      <c r="F2245" s="3" t="s">
        <v>1</v>
      </c>
      <c r="G2245" s="3" t="s">
        <v>136</v>
      </c>
      <c r="H2245">
        <v>905.38137641051446</v>
      </c>
      <c r="I2245">
        <v>1817.9876369721196</v>
      </c>
      <c r="J2245">
        <v>2.007979934577111</v>
      </c>
      <c r="K2245">
        <v>765.39810511605697</v>
      </c>
      <c r="L2245">
        <v>1536.9040312173481</v>
      </c>
      <c r="M2245">
        <v>2.0079799269744836</v>
      </c>
      <c r="N2245">
        <v>0.84538750747288749</v>
      </c>
      <c r="O2245">
        <v>0.84538750427207543</v>
      </c>
      <c r="P2245">
        <v>0.9999999962137931</v>
      </c>
      <c r="Q2245">
        <v>0.63283565444282275</v>
      </c>
      <c r="R2245">
        <v>0.65928755523910731</v>
      </c>
      <c r="S2245">
        <v>0.36716434555717725</v>
      </c>
      <c r="T2245">
        <v>0.34071244476089257</v>
      </c>
      <c r="U2245">
        <v>0.28227503875660465</v>
      </c>
      <c r="V2245">
        <v>0.30788452810496997</v>
      </c>
    </row>
    <row r="2246" spans="1:22" x14ac:dyDescent="0.25">
      <c r="A2246" t="str">
        <f t="shared" si="40"/>
        <v>TörökországHalászat</v>
      </c>
      <c r="B2246" t="s">
        <v>108</v>
      </c>
      <c r="C2246">
        <v>3</v>
      </c>
      <c r="D2246" s="267" t="s">
        <v>149</v>
      </c>
      <c r="E2246" s="3" t="s">
        <v>2289</v>
      </c>
      <c r="F2246" s="3" t="s">
        <v>2289</v>
      </c>
      <c r="G2246" s="3" t="s">
        <v>136</v>
      </c>
      <c r="H2246">
        <v>688.56340340093277</v>
      </c>
      <c r="I2246">
        <v>1382.6215002892854</v>
      </c>
      <c r="J2246">
        <v>2.0079799383183605</v>
      </c>
      <c r="K2246">
        <v>509.86903561741047</v>
      </c>
      <c r="L2246">
        <v>1023.8067889055982</v>
      </c>
      <c r="M2246">
        <v>2.0079799269744836</v>
      </c>
      <c r="N2246">
        <v>0.74048233336113978</v>
      </c>
      <c r="O2246">
        <v>0.74048232917786061</v>
      </c>
      <c r="P2246">
        <v>0.99999999435060238</v>
      </c>
      <c r="Q2246">
        <v>0.34794384921963312</v>
      </c>
      <c r="R2246">
        <v>0.2572167344442885</v>
      </c>
      <c r="S2246">
        <v>0.65205615078036683</v>
      </c>
      <c r="T2246">
        <v>0.74278326555571139</v>
      </c>
      <c r="U2246">
        <v>0.57094807454935448</v>
      </c>
      <c r="V2246">
        <v>0.3781915098157731</v>
      </c>
    </row>
    <row r="2247" spans="1:22" x14ac:dyDescent="0.25">
      <c r="A2247" t="str">
        <f t="shared" si="40"/>
        <v>TörökországBányászat</v>
      </c>
      <c r="B2247" t="s">
        <v>108</v>
      </c>
      <c r="C2247">
        <v>4</v>
      </c>
      <c r="D2247" s="267" t="s">
        <v>150</v>
      </c>
      <c r="E2247" s="3" t="s">
        <v>1</v>
      </c>
      <c r="F2247" s="3" t="s">
        <v>1</v>
      </c>
      <c r="G2247" s="3" t="s">
        <v>136</v>
      </c>
      <c r="H2247">
        <v>4808.1690212438107</v>
      </c>
      <c r="I2247">
        <v>20003.684240165436</v>
      </c>
      <c r="J2247">
        <v>4.160353796171405</v>
      </c>
      <c r="K2247">
        <v>2797.5371854947302</v>
      </c>
      <c r="L2247">
        <v>11638.744341327429</v>
      </c>
      <c r="M2247">
        <v>4.1603537574672762</v>
      </c>
      <c r="N2247">
        <v>0.58183004239960012</v>
      </c>
      <c r="O2247">
        <v>0.58183003698678526</v>
      </c>
      <c r="P2247">
        <v>0.99999999069691414</v>
      </c>
      <c r="Q2247">
        <v>0.80907885405354207</v>
      </c>
      <c r="R2247">
        <v>0.75036569644049711</v>
      </c>
      <c r="S2247">
        <v>0.19092114594645804</v>
      </c>
      <c r="T2247">
        <v>0.24963430355950292</v>
      </c>
      <c r="U2247">
        <v>5.5777591740334725E-2</v>
      </c>
      <c r="V2247">
        <v>5.2597811759140439E-2</v>
      </c>
    </row>
    <row r="2248" spans="1:22" x14ac:dyDescent="0.25">
      <c r="A2248" t="str">
        <f t="shared" si="40"/>
        <v>TörökországÉlelmiszergy.</v>
      </c>
      <c r="B2248" t="s">
        <v>108</v>
      </c>
      <c r="C2248">
        <v>5</v>
      </c>
      <c r="D2248" s="267" t="s">
        <v>151</v>
      </c>
      <c r="E2248" s="3" t="s">
        <v>2289</v>
      </c>
      <c r="F2248" s="3" t="s">
        <v>2289</v>
      </c>
      <c r="G2248" s="3" t="s">
        <v>136</v>
      </c>
      <c r="H2248">
        <v>43838.316887352317</v>
      </c>
      <c r="I2248">
        <v>99318.553377098084</v>
      </c>
      <c r="J2248">
        <v>2.2655649310695192</v>
      </c>
      <c r="K2248">
        <v>9877.715992841775</v>
      </c>
      <c r="L2248">
        <v>22378.606743296848</v>
      </c>
      <c r="M2248">
        <v>2.2655649098955943</v>
      </c>
      <c r="N2248">
        <v>0.22532151538170869</v>
      </c>
      <c r="O2248">
        <v>0.22532151327585831</v>
      </c>
      <c r="P2248">
        <v>0.99999999065402001</v>
      </c>
      <c r="Q2248">
        <v>0.2881413808720798</v>
      </c>
      <c r="R2248">
        <v>0.27907916394440319</v>
      </c>
      <c r="S2248">
        <v>0.71185861912792003</v>
      </c>
      <c r="T2248">
        <v>0.72092083605559676</v>
      </c>
      <c r="U2248">
        <v>0.53893989832869438</v>
      </c>
      <c r="V2248">
        <v>0.54960056023618553</v>
      </c>
    </row>
    <row r="2249" spans="1:22" x14ac:dyDescent="0.25">
      <c r="A2249" t="str">
        <f t="shared" si="40"/>
        <v>TörökországTextilgy.</v>
      </c>
      <c r="B2249" t="s">
        <v>108</v>
      </c>
      <c r="C2249">
        <v>6</v>
      </c>
      <c r="D2249" s="267" t="s">
        <v>152</v>
      </c>
      <c r="E2249" s="3" t="s">
        <v>2289</v>
      </c>
      <c r="F2249" s="3" t="s">
        <v>2289</v>
      </c>
      <c r="G2249" s="3" t="s">
        <v>136</v>
      </c>
      <c r="H2249">
        <v>57370.764763101339</v>
      </c>
      <c r="I2249">
        <v>129977.18367171922</v>
      </c>
      <c r="J2249">
        <v>2.2655647734247308</v>
      </c>
      <c r="K2249">
        <v>15084.847987536119</v>
      </c>
      <c r="L2249">
        <v>34175.702271670998</v>
      </c>
      <c r="M2249">
        <v>2.2655649098955939</v>
      </c>
      <c r="N2249">
        <v>0.2629361496195029</v>
      </c>
      <c r="O2249">
        <v>0.26293616545799214</v>
      </c>
      <c r="P2249">
        <v>1.0000000602370167</v>
      </c>
      <c r="Q2249">
        <v>0.41970755129533532</v>
      </c>
      <c r="R2249">
        <v>0.416936552832539</v>
      </c>
      <c r="S2249">
        <v>0.58029244870466468</v>
      </c>
      <c r="T2249">
        <v>0.58306344716746106</v>
      </c>
      <c r="U2249">
        <v>0.19649444905950744</v>
      </c>
      <c r="V2249">
        <v>0.24513277265094052</v>
      </c>
    </row>
    <row r="2250" spans="1:22" x14ac:dyDescent="0.25">
      <c r="A2250" t="str">
        <f t="shared" si="40"/>
        <v>TörökországFafeldolg.</v>
      </c>
      <c r="B2250" t="s">
        <v>108</v>
      </c>
      <c r="C2250">
        <v>7</v>
      </c>
      <c r="D2250" s="267" t="s">
        <v>153</v>
      </c>
      <c r="E2250" s="3" t="s">
        <v>1</v>
      </c>
      <c r="F2250" s="3" t="s">
        <v>1</v>
      </c>
      <c r="G2250" s="3" t="s">
        <v>136</v>
      </c>
      <c r="H2250">
        <v>2456.3141971519317</v>
      </c>
      <c r="I2250">
        <v>5564.9395507122972</v>
      </c>
      <c r="J2250">
        <v>2.2655650312019451</v>
      </c>
      <c r="K2250">
        <v>610.07635222497197</v>
      </c>
      <c r="L2250">
        <v>1382.1675759579989</v>
      </c>
      <c r="M2250">
        <v>2.2655649098955899</v>
      </c>
      <c r="N2250">
        <v>0.24837064937879225</v>
      </c>
      <c r="O2250">
        <v>0.24837063608015028</v>
      </c>
      <c r="P2250">
        <v>0.99999994645646739</v>
      </c>
      <c r="Q2250">
        <v>0.70844331809770822</v>
      </c>
      <c r="R2250">
        <v>0.63035159004361518</v>
      </c>
      <c r="S2250">
        <v>0.29155668190229189</v>
      </c>
      <c r="T2250">
        <v>0.36964840995638493</v>
      </c>
      <c r="U2250">
        <v>0.11730169567796844</v>
      </c>
      <c r="V2250">
        <v>0.10050972306549111</v>
      </c>
    </row>
    <row r="2251" spans="1:22" x14ac:dyDescent="0.25">
      <c r="A2251" t="str">
        <f t="shared" si="40"/>
        <v>TörökországPapírgy.</v>
      </c>
      <c r="B2251" t="s">
        <v>108</v>
      </c>
      <c r="C2251">
        <v>8</v>
      </c>
      <c r="D2251" s="267" t="s">
        <v>154</v>
      </c>
      <c r="E2251" s="3" t="s">
        <v>1</v>
      </c>
      <c r="F2251" s="3" t="s">
        <v>1</v>
      </c>
      <c r="G2251" s="3" t="s">
        <v>136</v>
      </c>
      <c r="H2251">
        <v>4831.5176033482385</v>
      </c>
      <c r="I2251">
        <v>10946.117070354358</v>
      </c>
      <c r="J2251">
        <v>2.2655649775070064</v>
      </c>
      <c r="K2251">
        <v>1284.3429758026894</v>
      </c>
      <c r="L2251">
        <v>2909.7623782494525</v>
      </c>
      <c r="M2251">
        <v>2.265564909895589</v>
      </c>
      <c r="N2251">
        <v>0.26582599531721474</v>
      </c>
      <c r="O2251">
        <v>0.26582598738415053</v>
      </c>
      <c r="P2251">
        <v>0.99999997015692843</v>
      </c>
      <c r="Q2251">
        <v>1.071660616138939</v>
      </c>
      <c r="R2251">
        <v>0.73720684889215271</v>
      </c>
      <c r="S2251">
        <v>-7.1660616138939121E-2</v>
      </c>
      <c r="T2251">
        <v>0.26279315110784729</v>
      </c>
      <c r="U2251">
        <v>0.13618231144803919</v>
      </c>
      <c r="V2251">
        <v>9.6093139355267074E-2</v>
      </c>
    </row>
    <row r="2252" spans="1:22" x14ac:dyDescent="0.25">
      <c r="A2252" t="str">
        <f t="shared" si="40"/>
        <v>TörökországNyomdai tev.</v>
      </c>
      <c r="B2252" t="s">
        <v>108</v>
      </c>
      <c r="C2252">
        <v>9</v>
      </c>
      <c r="D2252" s="267" t="s">
        <v>155</v>
      </c>
      <c r="E2252" s="3" t="s">
        <v>1</v>
      </c>
      <c r="F2252" s="3" t="s">
        <v>1</v>
      </c>
      <c r="G2252" s="3" t="s">
        <v>136</v>
      </c>
      <c r="H2252">
        <v>3664.6736408245451</v>
      </c>
      <c r="I2252">
        <v>8302.556086078268</v>
      </c>
      <c r="J2252">
        <v>2.2655649315092101</v>
      </c>
      <c r="K2252">
        <v>1418.2587344166927</v>
      </c>
      <c r="L2252">
        <v>3213.1572218473934</v>
      </c>
      <c r="M2252">
        <v>2.2655649098955939</v>
      </c>
      <c r="N2252">
        <v>0.38700819593244518</v>
      </c>
      <c r="O2252">
        <v>0.38700819224036531</v>
      </c>
      <c r="P2252">
        <v>0.99999999045994403</v>
      </c>
      <c r="Q2252">
        <v>0.88745012910525312</v>
      </c>
      <c r="R2252">
        <v>0.72742733487802713</v>
      </c>
      <c r="S2252">
        <v>0.1125498708947468</v>
      </c>
      <c r="T2252">
        <v>0.27257266512197281</v>
      </c>
      <c r="U2252">
        <v>0.26266703423106863</v>
      </c>
      <c r="V2252">
        <v>0.20040109312246795</v>
      </c>
    </row>
    <row r="2253" spans="1:22" x14ac:dyDescent="0.25">
      <c r="A2253" t="str">
        <f t="shared" si="40"/>
        <v>TörökországKokszgy.</v>
      </c>
      <c r="B2253" t="s">
        <v>108</v>
      </c>
      <c r="C2253">
        <v>10</v>
      </c>
      <c r="D2253" s="267" t="s">
        <v>156</v>
      </c>
      <c r="E2253" s="3" t="s">
        <v>1</v>
      </c>
      <c r="F2253" s="3" t="s">
        <v>1</v>
      </c>
      <c r="G2253" s="3" t="s">
        <v>136</v>
      </c>
      <c r="H2253">
        <v>8857.7885464755018</v>
      </c>
      <c r="I2253">
        <v>20067.895448650164</v>
      </c>
      <c r="J2253">
        <v>2.2655649706873104</v>
      </c>
      <c r="K2253">
        <v>1111.5631195163105</v>
      </c>
      <c r="L2253">
        <v>2518.3183987102307</v>
      </c>
      <c r="M2253">
        <v>2.2655649098955899</v>
      </c>
      <c r="N2253">
        <v>0.12548991361490555</v>
      </c>
      <c r="O2253">
        <v>0.12548991024764489</v>
      </c>
      <c r="P2253">
        <v>0.99999997316708122</v>
      </c>
      <c r="Q2253">
        <v>0.95189179821908632</v>
      </c>
      <c r="R2253">
        <v>0.68146937063497104</v>
      </c>
      <c r="S2253">
        <v>4.8108201780913795E-2</v>
      </c>
      <c r="T2253">
        <v>0.31853062936502902</v>
      </c>
      <c r="U2253">
        <v>0.25450768523627942</v>
      </c>
      <c r="V2253">
        <v>0.17121639840434652</v>
      </c>
    </row>
    <row r="2254" spans="1:22" x14ac:dyDescent="0.25">
      <c r="A2254" t="str">
        <f t="shared" si="40"/>
        <v>TörökországVegyi a. gy.</v>
      </c>
      <c r="B2254" t="s">
        <v>108</v>
      </c>
      <c r="C2254">
        <v>11</v>
      </c>
      <c r="D2254" s="267" t="s">
        <v>157</v>
      </c>
      <c r="E2254" s="3" t="s">
        <v>1</v>
      </c>
      <c r="F2254" s="3" t="s">
        <v>1</v>
      </c>
      <c r="G2254" s="3" t="s">
        <v>136</v>
      </c>
      <c r="H2254">
        <v>15605.136929105491</v>
      </c>
      <c r="I2254">
        <v>35354.451538390007</v>
      </c>
      <c r="J2254">
        <v>2.2655649674210565</v>
      </c>
      <c r="K2254">
        <v>4327.4086819430104</v>
      </c>
      <c r="L2254">
        <v>9804.0252605876412</v>
      </c>
      <c r="M2254">
        <v>2.265564909895597</v>
      </c>
      <c r="N2254">
        <v>0.2773066780254817</v>
      </c>
      <c r="O2254">
        <v>0.27730667098432671</v>
      </c>
      <c r="P2254">
        <v>0.99999997460877954</v>
      </c>
      <c r="Q2254">
        <v>0.74308868174900122</v>
      </c>
      <c r="R2254">
        <v>0.64865679974865398</v>
      </c>
      <c r="S2254">
        <v>0.25691131825099883</v>
      </c>
      <c r="T2254">
        <v>0.35134320025134613</v>
      </c>
      <c r="U2254">
        <v>0.18176678605688212</v>
      </c>
      <c r="V2254">
        <v>0.21186921606681303</v>
      </c>
    </row>
    <row r="2255" spans="1:22" x14ac:dyDescent="0.25">
      <c r="A2255" t="str">
        <f t="shared" si="40"/>
        <v>TörökországGyógyszergy.</v>
      </c>
      <c r="B2255" t="s">
        <v>108</v>
      </c>
      <c r="C2255">
        <v>12</v>
      </c>
      <c r="D2255" s="267" t="s">
        <v>158</v>
      </c>
      <c r="E2255" s="3" t="s">
        <v>1</v>
      </c>
      <c r="F2255" s="3" t="s">
        <v>1</v>
      </c>
      <c r="G2255" s="3" t="s">
        <v>136</v>
      </c>
      <c r="H2255">
        <v>2</v>
      </c>
      <c r="I2255">
        <v>2</v>
      </c>
      <c r="J2255">
        <v>1</v>
      </c>
      <c r="K2255">
        <v>1</v>
      </c>
      <c r="L2255">
        <v>1</v>
      </c>
      <c r="M2255">
        <v>1</v>
      </c>
      <c r="N2255">
        <v>0.5</v>
      </c>
      <c r="O2255">
        <v>0.5</v>
      </c>
      <c r="P2255">
        <v>1</v>
      </c>
      <c r="Q2255">
        <v>0.9227546565257575</v>
      </c>
      <c r="R2255">
        <v>0.81488152235742717</v>
      </c>
      <c r="S2255">
        <v>7.724534347424257E-2</v>
      </c>
      <c r="T2255">
        <v>0.18511847764257275</v>
      </c>
      <c r="U2255">
        <v>5.5890174021583847E-2</v>
      </c>
      <c r="V2255">
        <v>9.4676140927021937E-2</v>
      </c>
    </row>
    <row r="2256" spans="1:22" x14ac:dyDescent="0.25">
      <c r="A2256" t="str">
        <f t="shared" si="40"/>
        <v>TörökországGumigy.</v>
      </c>
      <c r="B2256" t="s">
        <v>108</v>
      </c>
      <c r="C2256">
        <v>13</v>
      </c>
      <c r="D2256" s="267" t="s">
        <v>159</v>
      </c>
      <c r="E2256" s="3" t="s">
        <v>1</v>
      </c>
      <c r="F2256" s="3" t="s">
        <v>2289</v>
      </c>
      <c r="G2256" s="3" t="s">
        <v>0</v>
      </c>
      <c r="H2256">
        <v>8043.7178061375507</v>
      </c>
      <c r="I2256">
        <v>18223.565101165761</v>
      </c>
      <c r="J2256">
        <v>2.2655649465053016</v>
      </c>
      <c r="K2256">
        <v>2092.5111304159554</v>
      </c>
      <c r="L2256">
        <v>4740.7197906363454</v>
      </c>
      <c r="M2256">
        <v>2.2655649098955908</v>
      </c>
      <c r="N2256">
        <v>0.26014228505372466</v>
      </c>
      <c r="O2256">
        <v>0.26014228085003421</v>
      </c>
      <c r="P2256">
        <v>0.99999998384080291</v>
      </c>
      <c r="Q2256">
        <v>0.83289193269246564</v>
      </c>
      <c r="R2256">
        <v>0.48499806799503481</v>
      </c>
      <c r="S2256">
        <v>0.16710806730753447</v>
      </c>
      <c r="T2256">
        <v>0.51500193200496514</v>
      </c>
      <c r="U2256">
        <v>0.14455346616623405</v>
      </c>
      <c r="V2256">
        <v>9.0273661148612017E-2</v>
      </c>
    </row>
    <row r="2257" spans="1:22" x14ac:dyDescent="0.25">
      <c r="A2257" t="str">
        <f t="shared" si="40"/>
        <v>TörökországNemfémgy.</v>
      </c>
      <c r="B2257" t="s">
        <v>108</v>
      </c>
      <c r="C2257">
        <v>14</v>
      </c>
      <c r="D2257" s="267" t="s">
        <v>160</v>
      </c>
      <c r="E2257" s="3" t="s">
        <v>1</v>
      </c>
      <c r="F2257" s="3" t="s">
        <v>1</v>
      </c>
      <c r="G2257" s="3" t="s">
        <v>136</v>
      </c>
      <c r="H2257">
        <v>10022.061353260237</v>
      </c>
      <c r="I2257">
        <v>22705.631035419996</v>
      </c>
      <c r="J2257">
        <v>2.2655649606489106</v>
      </c>
      <c r="K2257">
        <v>3587.5175261178001</v>
      </c>
      <c r="L2257">
        <v>8127.7538208079368</v>
      </c>
      <c r="M2257">
        <v>2.2655649098955934</v>
      </c>
      <c r="N2257">
        <v>0.35796203991015874</v>
      </c>
      <c r="O2257">
        <v>0.35796203189107245</v>
      </c>
      <c r="P2257">
        <v>0.99999997759794224</v>
      </c>
      <c r="Q2257">
        <v>0.87559030521880399</v>
      </c>
      <c r="R2257">
        <v>0.71544308195712947</v>
      </c>
      <c r="S2257">
        <v>0.12440969478119596</v>
      </c>
      <c r="T2257">
        <v>0.28455691804287042</v>
      </c>
      <c r="U2257">
        <v>5.42421057464684E-2</v>
      </c>
      <c r="V2257">
        <v>4.1048834028979596E-2</v>
      </c>
    </row>
    <row r="2258" spans="1:22" x14ac:dyDescent="0.25">
      <c r="A2258" t="str">
        <f t="shared" si="40"/>
        <v>TörökországFémalapa. Gy.</v>
      </c>
      <c r="B2258" t="s">
        <v>108</v>
      </c>
      <c r="C2258">
        <v>15</v>
      </c>
      <c r="D2258" s="267" t="s">
        <v>161</v>
      </c>
      <c r="E2258" s="3" t="s">
        <v>1</v>
      </c>
      <c r="F2258" s="3" t="s">
        <v>1</v>
      </c>
      <c r="G2258" s="3" t="s">
        <v>136</v>
      </c>
      <c r="H2258">
        <v>14085.087612765888</v>
      </c>
      <c r="I2258">
        <v>31910.679592183387</v>
      </c>
      <c r="J2258">
        <v>2.2655648633141223</v>
      </c>
      <c r="K2258">
        <v>3236.2331454612531</v>
      </c>
      <c r="L2258">
        <v>7331.8962545980439</v>
      </c>
      <c r="M2258">
        <v>2.2655649098955895</v>
      </c>
      <c r="N2258">
        <v>0.2297630823771464</v>
      </c>
      <c r="O2258">
        <v>0.22976308710122278</v>
      </c>
      <c r="P2258">
        <v>1.0000000205606416</v>
      </c>
      <c r="Q2258">
        <v>0.8453526213686573</v>
      </c>
      <c r="R2258">
        <v>0.60360573860949496</v>
      </c>
      <c r="S2258">
        <v>0.15464737863134265</v>
      </c>
      <c r="T2258">
        <v>0.39639426139050504</v>
      </c>
      <c r="U2258">
        <v>9.2468601675485505E-3</v>
      </c>
      <c r="V2258">
        <v>7.9123287244098409E-3</v>
      </c>
    </row>
    <row r="2259" spans="1:22" x14ac:dyDescent="0.25">
      <c r="A2259" t="str">
        <f t="shared" si="40"/>
        <v>TörökországFémfeldolg.</v>
      </c>
      <c r="B2259" t="s">
        <v>108</v>
      </c>
      <c r="C2259">
        <v>16</v>
      </c>
      <c r="D2259" s="267" t="s">
        <v>162</v>
      </c>
      <c r="E2259" s="3" t="s">
        <v>1</v>
      </c>
      <c r="F2259" s="3" t="s">
        <v>2289</v>
      </c>
      <c r="G2259" s="3" t="s">
        <v>0</v>
      </c>
      <c r="H2259">
        <v>6648.5241506059474</v>
      </c>
      <c r="I2259">
        <v>15062.662660829614</v>
      </c>
      <c r="J2259">
        <v>2.2655648561428179</v>
      </c>
      <c r="K2259">
        <v>1929.9439574550297</v>
      </c>
      <c r="L2259">
        <v>4372.4133080751499</v>
      </c>
      <c r="M2259">
        <v>2.2655649098955939</v>
      </c>
      <c r="N2259">
        <v>0.29028155929600319</v>
      </c>
      <c r="O2259">
        <v>0.29028156618322143</v>
      </c>
      <c r="P2259">
        <v>1.0000000237259929</v>
      </c>
      <c r="Q2259">
        <v>0.70135412143444964</v>
      </c>
      <c r="R2259">
        <v>0.38968760677334696</v>
      </c>
      <c r="S2259">
        <v>0.29864587856555042</v>
      </c>
      <c r="T2259">
        <v>0.61031239322665309</v>
      </c>
      <c r="U2259">
        <v>5.0577110920621414E-2</v>
      </c>
      <c r="V2259">
        <v>2.9897609563414168E-2</v>
      </c>
    </row>
    <row r="2260" spans="1:22" x14ac:dyDescent="0.25">
      <c r="A2260" t="str">
        <f t="shared" si="40"/>
        <v>TörökországSzámítógép gy.</v>
      </c>
      <c r="B2260" t="s">
        <v>108</v>
      </c>
      <c r="C2260">
        <v>17</v>
      </c>
      <c r="D2260" s="267" t="s">
        <v>163</v>
      </c>
      <c r="E2260" s="3" t="s">
        <v>2289</v>
      </c>
      <c r="F2260" s="3" t="s">
        <v>2289</v>
      </c>
      <c r="G2260" s="3" t="s">
        <v>136</v>
      </c>
      <c r="H2260">
        <v>5020.9795401796</v>
      </c>
      <c r="I2260">
        <v>11375.355101424029</v>
      </c>
      <c r="J2260">
        <v>2.2655649182384705</v>
      </c>
      <c r="K2260">
        <v>1093.464558486769</v>
      </c>
      <c r="L2260">
        <v>2477.3149339220945</v>
      </c>
      <c r="M2260">
        <v>2.2655649098955868</v>
      </c>
      <c r="N2260">
        <v>0.21777913049365977</v>
      </c>
      <c r="O2260">
        <v>0.2177791296916938</v>
      </c>
      <c r="P2260">
        <v>0.99999999631752612</v>
      </c>
      <c r="Q2260">
        <v>0.37088584982030021</v>
      </c>
      <c r="R2260">
        <v>0.2932229919185152</v>
      </c>
      <c r="S2260">
        <v>0.62911415017969985</v>
      </c>
      <c r="T2260">
        <v>0.70677700808148491</v>
      </c>
      <c r="U2260">
        <v>0.21948394383563169</v>
      </c>
      <c r="V2260">
        <v>0.17842845675803068</v>
      </c>
    </row>
    <row r="2261" spans="1:22" x14ac:dyDescent="0.25">
      <c r="A2261" t="str">
        <f t="shared" si="40"/>
        <v>TörökországVillamos b. gy.</v>
      </c>
      <c r="B2261" t="s">
        <v>108</v>
      </c>
      <c r="C2261">
        <v>18</v>
      </c>
      <c r="D2261" s="267" t="s">
        <v>164</v>
      </c>
      <c r="E2261" s="3" t="s">
        <v>2289</v>
      </c>
      <c r="F2261" s="3" t="s">
        <v>2289</v>
      </c>
      <c r="G2261" s="3" t="s">
        <v>136</v>
      </c>
      <c r="H2261">
        <v>5196.9856653545876</v>
      </c>
      <c r="I2261">
        <v>11774.108465537018</v>
      </c>
      <c r="J2261">
        <v>2.2655649300763803</v>
      </c>
      <c r="K2261">
        <v>1490.3374299714453</v>
      </c>
      <c r="L2261">
        <v>3376.4561852472898</v>
      </c>
      <c r="M2261">
        <v>2.2655649098955948</v>
      </c>
      <c r="N2261">
        <v>0.28676958643674849</v>
      </c>
      <c r="O2261">
        <v>0.28676958388231472</v>
      </c>
      <c r="P2261">
        <v>0.99999999109238258</v>
      </c>
      <c r="Q2261">
        <v>0.53164345979791061</v>
      </c>
      <c r="R2261">
        <v>0.29614294748471415</v>
      </c>
      <c r="S2261">
        <v>0.46835654020208928</v>
      </c>
      <c r="T2261">
        <v>0.70385705251528574</v>
      </c>
      <c r="U2261">
        <v>8.8819354401415432E-2</v>
      </c>
      <c r="V2261">
        <v>5.28735262092528E-2</v>
      </c>
    </row>
    <row r="2262" spans="1:22" x14ac:dyDescent="0.25">
      <c r="A2262" t="str">
        <f t="shared" si="40"/>
        <v>TörökországEgyéb gépgy.</v>
      </c>
      <c r="B2262" t="s">
        <v>108</v>
      </c>
      <c r="C2262">
        <v>19</v>
      </c>
      <c r="D2262" s="267" t="s">
        <v>165</v>
      </c>
      <c r="E2262" s="3" t="s">
        <v>2289</v>
      </c>
      <c r="F2262" s="3" t="s">
        <v>2289</v>
      </c>
      <c r="G2262" s="3" t="s">
        <v>136</v>
      </c>
      <c r="H2262">
        <v>10947.546207181706</v>
      </c>
      <c r="I2262">
        <v>24802.376669813355</v>
      </c>
      <c r="J2262">
        <v>2.2655649220774912</v>
      </c>
      <c r="K2262">
        <v>4051.8076998093857</v>
      </c>
      <c r="L2262">
        <v>9179.6333463329229</v>
      </c>
      <c r="M2262">
        <v>2.2655649098955934</v>
      </c>
      <c r="N2262">
        <v>0.37011103886927255</v>
      </c>
      <c r="O2262">
        <v>0.37011103687919283</v>
      </c>
      <c r="P2262">
        <v>0.99999999462301981</v>
      </c>
      <c r="Q2262">
        <v>0.29472969778911851</v>
      </c>
      <c r="R2262">
        <v>0.16815779795767949</v>
      </c>
      <c r="S2262">
        <v>0.70527030221088149</v>
      </c>
      <c r="T2262">
        <v>0.83184220204232029</v>
      </c>
      <c r="U2262">
        <v>8.8939567606783482E-2</v>
      </c>
      <c r="V2262">
        <v>5.3142186612068348E-2</v>
      </c>
    </row>
    <row r="2263" spans="1:22" x14ac:dyDescent="0.25">
      <c r="A2263" t="str">
        <f t="shared" si="40"/>
        <v>TörökországKözúti jármű gy.</v>
      </c>
      <c r="B2263" t="s">
        <v>108</v>
      </c>
      <c r="C2263">
        <v>20</v>
      </c>
      <c r="D2263" s="267" t="s">
        <v>166</v>
      </c>
      <c r="E2263" s="3" t="s">
        <v>2289</v>
      </c>
      <c r="F2263" s="3" t="s">
        <v>2289</v>
      </c>
      <c r="G2263" s="3" t="s">
        <v>136</v>
      </c>
      <c r="H2263">
        <v>10017.692137821477</v>
      </c>
      <c r="I2263">
        <v>22695.731338570044</v>
      </c>
      <c r="J2263">
        <v>2.2655648652730136</v>
      </c>
      <c r="K2263">
        <v>2355.2738183564284</v>
      </c>
      <c r="L2263">
        <v>5336.025716064124</v>
      </c>
      <c r="M2263">
        <v>2.2655649098955899</v>
      </c>
      <c r="N2263">
        <v>0.2351114194719727</v>
      </c>
      <c r="O2263">
        <v>0.23511142410272834</v>
      </c>
      <c r="P2263">
        <v>1.0000000196960048</v>
      </c>
      <c r="Q2263">
        <v>0.41840457740397302</v>
      </c>
      <c r="R2263">
        <v>0.19422717212308463</v>
      </c>
      <c r="S2263">
        <v>0.58159542259602703</v>
      </c>
      <c r="T2263">
        <v>0.80577282787691529</v>
      </c>
      <c r="U2263">
        <v>0.17560116366737108</v>
      </c>
      <c r="V2263">
        <v>7.5414897796921496E-2</v>
      </c>
    </row>
    <row r="2264" spans="1:22" x14ac:dyDescent="0.25">
      <c r="A2264" t="str">
        <f t="shared" si="40"/>
        <v>TörökországEgyéb jármű gy.</v>
      </c>
      <c r="B2264" t="s">
        <v>108</v>
      </c>
      <c r="C2264">
        <v>21</v>
      </c>
      <c r="D2264" s="267" t="s">
        <v>167</v>
      </c>
      <c r="E2264" s="3" t="s">
        <v>2289</v>
      </c>
      <c r="F2264" s="3" t="s">
        <v>2289</v>
      </c>
      <c r="G2264" s="3" t="s">
        <v>136</v>
      </c>
      <c r="H2264">
        <v>1186.2830807391661</v>
      </c>
      <c r="I2264">
        <v>2687.6012880465</v>
      </c>
      <c r="J2264">
        <v>2.2655648821796155</v>
      </c>
      <c r="K2264">
        <v>567.13934923212821</v>
      </c>
      <c r="L2264">
        <v>1284.8910086413321</v>
      </c>
      <c r="M2264">
        <v>2.2655649098955934</v>
      </c>
      <c r="N2264">
        <v>0.47808095592052702</v>
      </c>
      <c r="O2264">
        <v>0.47808096176917048</v>
      </c>
      <c r="P2264">
        <v>1.0000000122335839</v>
      </c>
      <c r="Q2264">
        <v>0.40719437883144333</v>
      </c>
      <c r="R2264">
        <v>0.26513819642337699</v>
      </c>
      <c r="S2264">
        <v>0.59280562116855662</v>
      </c>
      <c r="T2264">
        <v>0.73486180357662312</v>
      </c>
      <c r="U2264">
        <v>0.10201029266303639</v>
      </c>
      <c r="V2264">
        <v>5.5800565041883181E-2</v>
      </c>
    </row>
    <row r="2265" spans="1:22" x14ac:dyDescent="0.25">
      <c r="A2265" t="str">
        <f t="shared" si="40"/>
        <v>TörökországBútorgy.</v>
      </c>
      <c r="B2265" t="s">
        <v>108</v>
      </c>
      <c r="C2265">
        <v>22</v>
      </c>
      <c r="D2265" s="267" t="s">
        <v>168</v>
      </c>
      <c r="E2265" s="3" t="s">
        <v>2289</v>
      </c>
      <c r="F2265" s="3" t="s">
        <v>2289</v>
      </c>
      <c r="G2265" s="3" t="s">
        <v>136</v>
      </c>
      <c r="H2265">
        <v>7029.4056141116789</v>
      </c>
      <c r="I2265">
        <v>15925.574622023414</v>
      </c>
      <c r="J2265">
        <v>2.2655648992643829</v>
      </c>
      <c r="K2265">
        <v>1699.1363454747679</v>
      </c>
      <c r="L2265">
        <v>3849.5036814358714</v>
      </c>
      <c r="M2265">
        <v>2.2655649098955939</v>
      </c>
      <c r="N2265">
        <v>0.24171835269595429</v>
      </c>
      <c r="O2265">
        <v>0.24171835383022275</v>
      </c>
      <c r="P2265">
        <v>1.000000004692521</v>
      </c>
      <c r="Q2265">
        <v>0.17440523413074366</v>
      </c>
      <c r="R2265">
        <v>7.5968397755643943E-2</v>
      </c>
      <c r="S2265">
        <v>0.82559476586925629</v>
      </c>
      <c r="T2265">
        <v>0.9240316022443561</v>
      </c>
      <c r="U2265">
        <v>0.42326126550820115</v>
      </c>
      <c r="V2265">
        <v>0.14012711185870264</v>
      </c>
    </row>
    <row r="2266" spans="1:22" x14ac:dyDescent="0.25">
      <c r="A2266" t="str">
        <f t="shared" si="40"/>
        <v>TörökországGépjavítás</v>
      </c>
      <c r="B2266" t="s">
        <v>108</v>
      </c>
      <c r="C2266">
        <v>23</v>
      </c>
      <c r="D2266" s="267" t="s">
        <v>169</v>
      </c>
      <c r="E2266" s="3" t="s">
        <v>2289</v>
      </c>
      <c r="F2266" s="3" t="s">
        <v>2289</v>
      </c>
      <c r="G2266" s="3" t="s">
        <v>136</v>
      </c>
      <c r="H2266">
        <v>2</v>
      </c>
      <c r="I2266">
        <v>2</v>
      </c>
      <c r="J2266">
        <v>1</v>
      </c>
      <c r="K2266">
        <v>1</v>
      </c>
      <c r="L2266">
        <v>1</v>
      </c>
      <c r="M2266">
        <v>1</v>
      </c>
      <c r="N2266">
        <v>0.5</v>
      </c>
      <c r="O2266">
        <v>0.5</v>
      </c>
      <c r="P2266">
        <v>1</v>
      </c>
      <c r="Q2266">
        <v>0.41328513980061454</v>
      </c>
      <c r="R2266">
        <v>0.41078746603310184</v>
      </c>
      <c r="S2266">
        <v>0.58671486019938535</v>
      </c>
      <c r="T2266">
        <v>0.5892125339668981</v>
      </c>
      <c r="U2266">
        <v>6.829044471928554E-2</v>
      </c>
      <c r="V2266">
        <v>7.1168171455528562E-2</v>
      </c>
    </row>
    <row r="2267" spans="1:22" x14ac:dyDescent="0.25">
      <c r="A2267" t="str">
        <f t="shared" si="40"/>
        <v>TörökországVillamosene., gáz, gőzellátás</v>
      </c>
      <c r="B2267" t="s">
        <v>108</v>
      </c>
      <c r="C2267">
        <v>24</v>
      </c>
      <c r="D2267" s="267" t="s">
        <v>170</v>
      </c>
      <c r="E2267" s="3" t="s">
        <v>1</v>
      </c>
      <c r="F2267" s="3" t="s">
        <v>1</v>
      </c>
      <c r="G2267" s="3" t="s">
        <v>136</v>
      </c>
      <c r="H2267">
        <v>13480.591098616893</v>
      </c>
      <c r="I2267">
        <v>41242.520577994779</v>
      </c>
      <c r="J2267">
        <v>3.0594000126764662</v>
      </c>
      <c r="K2267">
        <v>4148.3043770500481</v>
      </c>
      <c r="L2267">
        <v>12691.322323723534</v>
      </c>
      <c r="M2267">
        <v>3.059399978925514</v>
      </c>
      <c r="N2267">
        <v>0.30772421970989561</v>
      </c>
      <c r="O2267">
        <v>0.30772421631511709</v>
      </c>
      <c r="P2267">
        <v>0.99999998896811404</v>
      </c>
      <c r="Q2267">
        <v>0.83145336300632011</v>
      </c>
      <c r="R2267">
        <v>0.82953946830320824</v>
      </c>
      <c r="S2267">
        <v>0.1685466369936798</v>
      </c>
      <c r="T2267">
        <v>0.17046053169679184</v>
      </c>
      <c r="U2267">
        <v>0.15581047351846622</v>
      </c>
      <c r="V2267">
        <v>0.14162105409946593</v>
      </c>
    </row>
    <row r="2268" spans="1:22" x14ac:dyDescent="0.25">
      <c r="A2268" t="str">
        <f t="shared" si="40"/>
        <v>TörökországVízellátás</v>
      </c>
      <c r="B2268" t="s">
        <v>108</v>
      </c>
      <c r="C2268">
        <v>25</v>
      </c>
      <c r="D2268" s="267" t="s">
        <v>171</v>
      </c>
      <c r="E2268" s="3" t="s">
        <v>1</v>
      </c>
      <c r="F2268" s="3" t="s">
        <v>1</v>
      </c>
      <c r="G2268" s="3" t="s">
        <v>136</v>
      </c>
      <c r="H2268">
        <v>1815.1665229873267</v>
      </c>
      <c r="I2268">
        <v>6080.0972905149938</v>
      </c>
      <c r="J2268">
        <v>3.3496085419802801</v>
      </c>
      <c r="K2268">
        <v>1466.907202810009</v>
      </c>
      <c r="L2268">
        <v>4913.5648915604479</v>
      </c>
      <c r="M2268">
        <v>3.3496085383915339</v>
      </c>
      <c r="N2268">
        <v>0.80813918956362929</v>
      </c>
      <c r="O2268">
        <v>0.80813918869779489</v>
      </c>
      <c r="P2268">
        <v>0.99999999892860736</v>
      </c>
      <c r="Q2268">
        <v>0.69701657964720598</v>
      </c>
      <c r="R2268">
        <v>0.68605971417496603</v>
      </c>
      <c r="S2268">
        <v>0.30298342035279408</v>
      </c>
      <c r="T2268">
        <v>0.31394028582503403</v>
      </c>
      <c r="U2268">
        <v>0.27362044384260192</v>
      </c>
      <c r="V2268">
        <v>0.2537482410106946</v>
      </c>
    </row>
    <row r="2269" spans="1:22" x14ac:dyDescent="0.25">
      <c r="A2269" t="str">
        <f t="shared" si="40"/>
        <v>TörökországSzennyvíz k.</v>
      </c>
      <c r="B2269" t="s">
        <v>108</v>
      </c>
      <c r="C2269">
        <v>26</v>
      </c>
      <c r="D2269" s="267" t="s">
        <v>172</v>
      </c>
      <c r="E2269" s="3" t="s">
        <v>1</v>
      </c>
      <c r="F2269" s="3" t="s">
        <v>1</v>
      </c>
      <c r="G2269" s="3" t="s">
        <v>136</v>
      </c>
      <c r="H2269">
        <v>346.08522950543824</v>
      </c>
      <c r="I2269">
        <v>1159.2500726281764</v>
      </c>
      <c r="J2269">
        <v>3.3496086333553294</v>
      </c>
      <c r="K2269">
        <v>174.86419737487122</v>
      </c>
      <c r="L2269">
        <v>585.72660858585095</v>
      </c>
      <c r="M2269">
        <v>3.3496085383915331</v>
      </c>
      <c r="N2269">
        <v>0.50526339313802893</v>
      </c>
      <c r="O2269">
        <v>0.50526337881345107</v>
      </c>
      <c r="P2269">
        <v>0.99999997164928622</v>
      </c>
      <c r="Q2269">
        <v>0.78755197117901277</v>
      </c>
      <c r="R2269">
        <v>0.6308760164659345</v>
      </c>
      <c r="S2269">
        <v>0.21244802882098723</v>
      </c>
      <c r="T2269">
        <v>0.3691239835340655</v>
      </c>
      <c r="U2269">
        <v>0.21146198611003267</v>
      </c>
      <c r="V2269">
        <v>0.36312981096644642</v>
      </c>
    </row>
    <row r="2270" spans="1:22" x14ac:dyDescent="0.25">
      <c r="A2270" t="str">
        <f t="shared" si="40"/>
        <v>TörökországÉpítőipar</v>
      </c>
      <c r="B2270" t="s">
        <v>108</v>
      </c>
      <c r="C2270">
        <v>27</v>
      </c>
      <c r="D2270" s="267" t="s">
        <v>139</v>
      </c>
      <c r="E2270" s="3" t="s">
        <v>2289</v>
      </c>
      <c r="F2270" s="3" t="s">
        <v>2289</v>
      </c>
      <c r="G2270" s="3" t="s">
        <v>136</v>
      </c>
      <c r="H2270">
        <v>32836.781062292546</v>
      </c>
      <c r="I2270">
        <v>84386.635300488211</v>
      </c>
      <c r="J2270">
        <v>2.5698814734734126</v>
      </c>
      <c r="K2270">
        <v>14181.551090523744</v>
      </c>
      <c r="L2270">
        <v>36444.90540604206</v>
      </c>
      <c r="M2270">
        <v>2.5698814730072028</v>
      </c>
      <c r="N2270">
        <v>0.43188006350625036</v>
      </c>
      <c r="O2270">
        <v>0.43188006342790175</v>
      </c>
      <c r="P2270">
        <v>0.99999999981858712</v>
      </c>
      <c r="Q2270">
        <v>7.3240896447896886E-2</v>
      </c>
      <c r="R2270">
        <v>6.5827983579414134E-2</v>
      </c>
      <c r="S2270">
        <v>0.92675910355210311</v>
      </c>
      <c r="T2270">
        <v>0.93417201642058589</v>
      </c>
      <c r="U2270">
        <v>8.4317759135560302E-3</v>
      </c>
      <c r="V2270">
        <v>5.5863459037192786E-3</v>
      </c>
    </row>
    <row r="2271" spans="1:22" x14ac:dyDescent="0.25">
      <c r="A2271" t="str">
        <f t="shared" si="40"/>
        <v>TörökországGépj. Ker. jav.</v>
      </c>
      <c r="B2271" t="s">
        <v>108</v>
      </c>
      <c r="C2271">
        <v>28</v>
      </c>
      <c r="D2271" s="267" t="s">
        <v>173</v>
      </c>
      <c r="E2271" s="3" t="s">
        <v>2289</v>
      </c>
      <c r="F2271" s="3" t="s">
        <v>1</v>
      </c>
      <c r="G2271" s="3" t="s">
        <v>0</v>
      </c>
      <c r="H2271">
        <v>11133.154468299663</v>
      </c>
      <c r="I2271">
        <v>30139.331910114634</v>
      </c>
      <c r="J2271">
        <v>2.7071691132942428</v>
      </c>
      <c r="K2271">
        <v>6220.7448388917219</v>
      </c>
      <c r="L2271">
        <v>16840.608361362833</v>
      </c>
      <c r="M2271">
        <v>2.7071691248411867</v>
      </c>
      <c r="N2271">
        <v>0.55875851328610904</v>
      </c>
      <c r="O2271">
        <v>0.55875851566939327</v>
      </c>
      <c r="P2271">
        <v>1.0000000042653208</v>
      </c>
      <c r="Q2271">
        <v>0.57536101049119404</v>
      </c>
      <c r="R2271">
        <v>0.6255995524679836</v>
      </c>
      <c r="S2271">
        <v>0.42463898950880591</v>
      </c>
      <c r="T2271">
        <v>0.37440044753201657</v>
      </c>
      <c r="U2271">
        <v>0.22446335675750403</v>
      </c>
      <c r="V2271">
        <v>0.22491676823380286</v>
      </c>
    </row>
    <row r="2272" spans="1:22" x14ac:dyDescent="0.25">
      <c r="A2272" t="str">
        <f t="shared" si="40"/>
        <v>TörökországNagyker.</v>
      </c>
      <c r="B2272" t="s">
        <v>108</v>
      </c>
      <c r="C2272">
        <v>29</v>
      </c>
      <c r="D2272" s="267" t="s">
        <v>174</v>
      </c>
      <c r="E2272" s="3" t="s">
        <v>2289</v>
      </c>
      <c r="F2272" s="3" t="s">
        <v>2289</v>
      </c>
      <c r="G2272" s="3" t="s">
        <v>136</v>
      </c>
      <c r="H2272">
        <v>23202.982649753401</v>
      </c>
      <c r="I2272">
        <v>62814.398099100974</v>
      </c>
      <c r="J2272">
        <v>2.7071691190429159</v>
      </c>
      <c r="K2272">
        <v>14057.78003285054</v>
      </c>
      <c r="L2272">
        <v>38056.788068741931</v>
      </c>
      <c r="M2272">
        <v>2.7071691248411884</v>
      </c>
      <c r="N2272">
        <v>0.60586090353344912</v>
      </c>
      <c r="O2272">
        <v>0.605860904831095</v>
      </c>
      <c r="P2272">
        <v>1.0000000021418214</v>
      </c>
      <c r="Q2272">
        <v>0.56364390409109966</v>
      </c>
      <c r="R2272">
        <v>0.59792701259408776</v>
      </c>
      <c r="S2272">
        <v>0.4363560959089004</v>
      </c>
      <c r="T2272">
        <v>0.40207298740591235</v>
      </c>
      <c r="U2272">
        <v>0.21117761192987144</v>
      </c>
      <c r="V2272">
        <v>0.24633585943579989</v>
      </c>
    </row>
    <row r="2273" spans="1:22" x14ac:dyDescent="0.25">
      <c r="A2273" t="str">
        <f t="shared" si="40"/>
        <v>TörökországKisker.</v>
      </c>
      <c r="B2273" t="s">
        <v>108</v>
      </c>
      <c r="C2273">
        <v>30</v>
      </c>
      <c r="D2273" s="267" t="s">
        <v>175</v>
      </c>
      <c r="E2273" s="3" t="s">
        <v>2289</v>
      </c>
      <c r="F2273" s="3" t="s">
        <v>2289</v>
      </c>
      <c r="G2273" s="3" t="s">
        <v>136</v>
      </c>
      <c r="H2273">
        <v>24873.379633465294</v>
      </c>
      <c r="I2273">
        <v>67336.445308257331</v>
      </c>
      <c r="J2273">
        <v>2.7071691221912246</v>
      </c>
      <c r="K2273">
        <v>15069.808212476511</v>
      </c>
      <c r="L2273">
        <v>40796.519510094593</v>
      </c>
      <c r="M2273">
        <v>2.7071691248411884</v>
      </c>
      <c r="N2273">
        <v>0.6058609016766342</v>
      </c>
      <c r="O2273">
        <v>0.60586090226969258</v>
      </c>
      <c r="P2273">
        <v>1.000000000978869</v>
      </c>
      <c r="Q2273">
        <v>0.404860813087349</v>
      </c>
      <c r="R2273">
        <v>0.43959471593458349</v>
      </c>
      <c r="S2273">
        <v>0.59513918691265111</v>
      </c>
      <c r="T2273">
        <v>0.56040528406541656</v>
      </c>
      <c r="U2273">
        <v>0.33410412766588932</v>
      </c>
      <c r="V2273">
        <v>0.38894953998382664</v>
      </c>
    </row>
    <row r="2274" spans="1:22" x14ac:dyDescent="0.25">
      <c r="A2274" t="str">
        <f t="shared" si="40"/>
        <v>TörökországSzf. Szállítás</v>
      </c>
      <c r="B2274" t="s">
        <v>108</v>
      </c>
      <c r="C2274">
        <v>31</v>
      </c>
      <c r="D2274" s="267" t="s">
        <v>176</v>
      </c>
      <c r="E2274" s="3" t="s">
        <v>2289</v>
      </c>
      <c r="F2274" s="3" t="s">
        <v>2289</v>
      </c>
      <c r="G2274" s="3" t="s">
        <v>136</v>
      </c>
      <c r="H2274">
        <v>38981.665065007437</v>
      </c>
      <c r="I2274">
        <v>129815.45922634655</v>
      </c>
      <c r="J2274">
        <v>3.3301671185635842</v>
      </c>
      <c r="K2274">
        <v>20956.246979056446</v>
      </c>
      <c r="L2274">
        <v>69787.804169864015</v>
      </c>
      <c r="M2274">
        <v>3.3301670971720054</v>
      </c>
      <c r="N2274">
        <v>0.53759240258488039</v>
      </c>
      <c r="O2274">
        <v>0.53759239913161527</v>
      </c>
      <c r="P2274">
        <v>0.99999999357642499</v>
      </c>
      <c r="Q2274">
        <v>0.44812011142886221</v>
      </c>
      <c r="R2274">
        <v>0.48793153977134035</v>
      </c>
      <c r="S2274">
        <v>0.55187988857113768</v>
      </c>
      <c r="T2274">
        <v>0.51206846022865959</v>
      </c>
      <c r="U2274">
        <v>0.37558566515357916</v>
      </c>
      <c r="V2274">
        <v>0.40535410622980117</v>
      </c>
    </row>
    <row r="2275" spans="1:22" x14ac:dyDescent="0.25">
      <c r="A2275" t="str">
        <f t="shared" si="40"/>
        <v>TörökországVízi szállítás</v>
      </c>
      <c r="B2275" t="s">
        <v>108</v>
      </c>
      <c r="C2275">
        <v>32</v>
      </c>
      <c r="D2275" s="267" t="s">
        <v>140</v>
      </c>
      <c r="E2275" s="3" t="s">
        <v>1</v>
      </c>
      <c r="F2275" s="3" t="s">
        <v>1</v>
      </c>
      <c r="G2275" s="3" t="s">
        <v>136</v>
      </c>
      <c r="H2275">
        <v>3839.1980918800928</v>
      </c>
      <c r="I2275">
        <v>12785.17115153648</v>
      </c>
      <c r="J2275">
        <v>3.3301670936378951</v>
      </c>
      <c r="K2275">
        <v>2178.6764863974681</v>
      </c>
      <c r="L2275">
        <v>7255.3567503831619</v>
      </c>
      <c r="M2275">
        <v>3.3301670971720059</v>
      </c>
      <c r="N2275">
        <v>0.56748217577138593</v>
      </c>
      <c r="O2275">
        <v>0.56748217637362142</v>
      </c>
      <c r="P2275">
        <v>1.0000000010612413</v>
      </c>
      <c r="Q2275">
        <v>0.69365076834066952</v>
      </c>
      <c r="R2275">
        <v>0.71138366640817008</v>
      </c>
      <c r="S2275">
        <v>0.30634923165933042</v>
      </c>
      <c r="T2275">
        <v>0.28861633359182998</v>
      </c>
      <c r="U2275">
        <v>7.0588821799277446E-2</v>
      </c>
      <c r="V2275">
        <v>7.1379355560580504E-2</v>
      </c>
    </row>
    <row r="2276" spans="1:22" x14ac:dyDescent="0.25">
      <c r="A2276" t="str">
        <f t="shared" si="40"/>
        <v>TörökországLégi szállítás</v>
      </c>
      <c r="B2276" t="s">
        <v>108</v>
      </c>
      <c r="C2276">
        <v>33</v>
      </c>
      <c r="D2276" s="267" t="s">
        <v>141</v>
      </c>
      <c r="E2276" s="3" t="s">
        <v>2289</v>
      </c>
      <c r="F2276" s="3" t="s">
        <v>2289</v>
      </c>
      <c r="G2276" s="3" t="s">
        <v>136</v>
      </c>
      <c r="H2276">
        <v>3564.7739056815321</v>
      </c>
      <c r="I2276">
        <v>11871.292660514013</v>
      </c>
      <c r="J2276">
        <v>3.3301670665826975</v>
      </c>
      <c r="K2276">
        <v>990.57717758198305</v>
      </c>
      <c r="L2276">
        <v>3298.7875239930336</v>
      </c>
      <c r="M2276">
        <v>3.3301670971720085</v>
      </c>
      <c r="N2276">
        <v>0.27787938416043789</v>
      </c>
      <c r="O2276">
        <v>0.27787938671290413</v>
      </c>
      <c r="P2276">
        <v>1.0000000091855186</v>
      </c>
      <c r="Q2276">
        <v>0.36060390963388195</v>
      </c>
      <c r="R2276">
        <v>0.45482255043375397</v>
      </c>
      <c r="S2276">
        <v>0.63939609036611822</v>
      </c>
      <c r="T2276">
        <v>0.54517744956624614</v>
      </c>
      <c r="U2276">
        <v>0.38366603067702687</v>
      </c>
      <c r="V2276">
        <v>0.4164263187305578</v>
      </c>
    </row>
    <row r="2277" spans="1:22" x14ac:dyDescent="0.25">
      <c r="A2277" t="str">
        <f t="shared" si="40"/>
        <v>TörökországRaktározás</v>
      </c>
      <c r="B2277" t="s">
        <v>108</v>
      </c>
      <c r="C2277">
        <v>34</v>
      </c>
      <c r="D2277" s="267" t="s">
        <v>177</v>
      </c>
      <c r="E2277" s="3" t="s">
        <v>1</v>
      </c>
      <c r="F2277" s="3" t="s">
        <v>1</v>
      </c>
      <c r="G2277" s="3" t="s">
        <v>136</v>
      </c>
      <c r="H2277">
        <v>9916.1961215223128</v>
      </c>
      <c r="I2277">
        <v>33022.590298709743</v>
      </c>
      <c r="J2277">
        <v>3.3301671219508098</v>
      </c>
      <c r="K2277">
        <v>4529.775464976502</v>
      </c>
      <c r="L2277">
        <v>15084.909211041775</v>
      </c>
      <c r="M2277">
        <v>3.3301670971720068</v>
      </c>
      <c r="N2277">
        <v>0.45680575590321226</v>
      </c>
      <c r="O2277">
        <v>0.45680575250425376</v>
      </c>
      <c r="P2277">
        <v>0.9999999925592914</v>
      </c>
      <c r="Q2277">
        <v>0.66385543102157307</v>
      </c>
      <c r="R2277">
        <v>0.76098303590527172</v>
      </c>
      <c r="S2277">
        <v>0.33614456897842698</v>
      </c>
      <c r="T2277">
        <v>0.23901696409472825</v>
      </c>
      <c r="U2277">
        <v>0.16791949751950225</v>
      </c>
      <c r="V2277">
        <v>0.16378274817741051</v>
      </c>
    </row>
    <row r="2278" spans="1:22" x14ac:dyDescent="0.25">
      <c r="A2278" t="str">
        <f t="shared" si="40"/>
        <v>TörökországPostai tev.</v>
      </c>
      <c r="B2278" t="s">
        <v>108</v>
      </c>
      <c r="C2278">
        <v>35</v>
      </c>
      <c r="D2278" s="267" t="s">
        <v>178</v>
      </c>
      <c r="E2278" s="3" t="s">
        <v>1</v>
      </c>
      <c r="F2278" s="3" t="s">
        <v>1</v>
      </c>
      <c r="G2278" s="3" t="s">
        <v>136</v>
      </c>
      <c r="H2278">
        <v>2</v>
      </c>
      <c r="I2278">
        <v>2</v>
      </c>
      <c r="J2278">
        <v>1</v>
      </c>
      <c r="K2278">
        <v>1</v>
      </c>
      <c r="L2278">
        <v>1</v>
      </c>
      <c r="M2278">
        <v>1</v>
      </c>
      <c r="N2278">
        <v>0.5</v>
      </c>
      <c r="O2278">
        <v>0.5</v>
      </c>
      <c r="P2278">
        <v>1</v>
      </c>
      <c r="Q2278">
        <v>0.69152203212858043</v>
      </c>
      <c r="R2278">
        <v>0.68570182532251689</v>
      </c>
      <c r="S2278">
        <v>0.30847796787141962</v>
      </c>
      <c r="T2278">
        <v>0.31429817467748317</v>
      </c>
      <c r="U2278">
        <v>0.29872093223044832</v>
      </c>
      <c r="V2278">
        <v>0.22547093573013161</v>
      </c>
    </row>
    <row r="2279" spans="1:22" x14ac:dyDescent="0.25">
      <c r="A2279" t="str">
        <f t="shared" si="40"/>
        <v>TörökországVendéglátás</v>
      </c>
      <c r="B2279" t="s">
        <v>108</v>
      </c>
      <c r="C2279">
        <v>36</v>
      </c>
      <c r="D2279" s="267" t="s">
        <v>179</v>
      </c>
      <c r="E2279" s="3" t="s">
        <v>135</v>
      </c>
      <c r="F2279" s="3" t="s">
        <v>135</v>
      </c>
      <c r="G2279" s="3" t="s">
        <v>136</v>
      </c>
      <c r="H2279">
        <v>15377.722955787453</v>
      </c>
      <c r="I2279">
        <v>46282.370964943257</v>
      </c>
      <c r="J2279">
        <v>3.0097024831315968</v>
      </c>
      <c r="K2279">
        <v>6818.5781219228702</v>
      </c>
      <c r="L2279">
        <v>20521.891225430158</v>
      </c>
      <c r="M2279">
        <v>3.0097024421336234</v>
      </c>
      <c r="N2279">
        <v>0.44340622740616337</v>
      </c>
      <c r="O2279">
        <v>0.4434062213661123</v>
      </c>
      <c r="P2279">
        <v>0.99999998637806442</v>
      </c>
      <c r="Q2279">
        <v>0.15954517085569639</v>
      </c>
      <c r="R2279">
        <v>0.17567762165716533</v>
      </c>
      <c r="S2279">
        <v>0.84045482914430358</v>
      </c>
      <c r="T2279">
        <v>0.82432237834283462</v>
      </c>
      <c r="U2279">
        <v>0.83644156815974313</v>
      </c>
      <c r="V2279">
        <v>0.81979317561009368</v>
      </c>
    </row>
    <row r="2280" spans="1:22" x14ac:dyDescent="0.25">
      <c r="A2280" t="str">
        <f t="shared" si="40"/>
        <v>TörökországKiadói tev.</v>
      </c>
      <c r="B2280" t="s">
        <v>108</v>
      </c>
      <c r="C2280">
        <v>37</v>
      </c>
      <c r="D2280" s="267" t="s">
        <v>180</v>
      </c>
      <c r="E2280" s="3" t="s">
        <v>1</v>
      </c>
      <c r="F2280" s="3" t="s">
        <v>1</v>
      </c>
      <c r="G2280" s="3" t="s">
        <v>136</v>
      </c>
      <c r="H2280">
        <v>2</v>
      </c>
      <c r="I2280">
        <v>2</v>
      </c>
      <c r="J2280">
        <v>1</v>
      </c>
      <c r="K2280">
        <v>1</v>
      </c>
      <c r="L2280">
        <v>1</v>
      </c>
      <c r="M2280">
        <v>1</v>
      </c>
      <c r="N2280">
        <v>0.5</v>
      </c>
      <c r="O2280">
        <v>0.5</v>
      </c>
      <c r="P2280">
        <v>1</v>
      </c>
      <c r="Q2280">
        <v>0.80574016099679258</v>
      </c>
      <c r="R2280">
        <v>0.64720191144296479</v>
      </c>
      <c r="S2280">
        <v>0.19425983900320726</v>
      </c>
      <c r="T2280">
        <v>0.35279808855703509</v>
      </c>
      <c r="U2280">
        <v>0.14102409119495388</v>
      </c>
      <c r="V2280">
        <v>0.11665979319663278</v>
      </c>
    </row>
    <row r="2281" spans="1:22" x14ac:dyDescent="0.25">
      <c r="A2281" t="str">
        <f t="shared" si="40"/>
        <v>TörökországMűsorszolgáltatás</v>
      </c>
      <c r="B2281" t="s">
        <v>108</v>
      </c>
      <c r="C2281">
        <v>38</v>
      </c>
      <c r="D2281" s="267" t="s">
        <v>181</v>
      </c>
      <c r="E2281" s="3" t="s">
        <v>1</v>
      </c>
      <c r="F2281" s="3" t="s">
        <v>2289</v>
      </c>
      <c r="G2281" s="3" t="s">
        <v>0</v>
      </c>
      <c r="H2281">
        <v>2</v>
      </c>
      <c r="I2281">
        <v>2</v>
      </c>
      <c r="J2281">
        <v>1</v>
      </c>
      <c r="K2281">
        <v>1</v>
      </c>
      <c r="L2281">
        <v>1</v>
      </c>
      <c r="M2281">
        <v>1</v>
      </c>
      <c r="N2281">
        <v>0.5</v>
      </c>
      <c r="O2281">
        <v>0.5</v>
      </c>
      <c r="P2281">
        <v>1</v>
      </c>
      <c r="Q2281">
        <v>0.71868294200454741</v>
      </c>
      <c r="R2281">
        <v>0.42042544051465314</v>
      </c>
      <c r="S2281">
        <v>0.28131705799545254</v>
      </c>
      <c r="T2281">
        <v>0.57957455948534686</v>
      </c>
      <c r="U2281">
        <v>0.22462021061570278</v>
      </c>
      <c r="V2281">
        <v>0.13797750995777691</v>
      </c>
    </row>
    <row r="2282" spans="1:22" x14ac:dyDescent="0.25">
      <c r="A2282" t="str">
        <f t="shared" si="40"/>
        <v>TörökországTávközlés</v>
      </c>
      <c r="B2282" t="s">
        <v>108</v>
      </c>
      <c r="C2282">
        <v>39</v>
      </c>
      <c r="D2282" s="267" t="s">
        <v>142</v>
      </c>
      <c r="E2282" s="3" t="s">
        <v>2289</v>
      </c>
      <c r="F2282" s="3" t="s">
        <v>2289</v>
      </c>
      <c r="G2282" s="3" t="s">
        <v>136</v>
      </c>
      <c r="H2282">
        <v>9217.8267247648055</v>
      </c>
      <c r="I2282">
        <v>24363.928612035379</v>
      </c>
      <c r="J2282">
        <v>2.643131547111722</v>
      </c>
      <c r="K2282">
        <v>5029.9500326768948</v>
      </c>
      <c r="L2282">
        <v>13294.819672993461</v>
      </c>
      <c r="M2282">
        <v>2.6431315592847104</v>
      </c>
      <c r="N2282">
        <v>0.54567634897750095</v>
      </c>
      <c r="O2282">
        <v>0.54567635149062288</v>
      </c>
      <c r="P2282">
        <v>1.0000000046055175</v>
      </c>
      <c r="Q2282">
        <v>0.50332161707349699</v>
      </c>
      <c r="R2282">
        <v>0.52782684950251102</v>
      </c>
      <c r="S2282">
        <v>0.49667838292650313</v>
      </c>
      <c r="T2282">
        <v>0.47217315049748887</v>
      </c>
      <c r="U2282">
        <v>0.47375806030028433</v>
      </c>
      <c r="V2282">
        <v>0.46095261522610653</v>
      </c>
    </row>
    <row r="2283" spans="1:22" x14ac:dyDescent="0.25">
      <c r="A2283" t="str">
        <f t="shared" si="40"/>
        <v>TörökországInfotech.</v>
      </c>
      <c r="B2283" t="s">
        <v>108</v>
      </c>
      <c r="C2283">
        <v>40</v>
      </c>
      <c r="D2283" s="267" t="s">
        <v>182</v>
      </c>
      <c r="E2283" s="3" t="s">
        <v>1</v>
      </c>
      <c r="F2283" s="3" t="s">
        <v>1</v>
      </c>
      <c r="G2283" s="3" t="s">
        <v>136</v>
      </c>
      <c r="H2283">
        <v>1037.1177953202132</v>
      </c>
      <c r="I2283">
        <v>2741.2387541933754</v>
      </c>
      <c r="J2283">
        <v>2.643131538734238</v>
      </c>
      <c r="K2283">
        <v>676.99700927367746</v>
      </c>
      <c r="L2283">
        <v>1789.3921607526213</v>
      </c>
      <c r="M2283">
        <v>2.6431315592847113</v>
      </c>
      <c r="N2283">
        <v>0.65276771098566744</v>
      </c>
      <c r="O2283">
        <v>0.6527677160609674</v>
      </c>
      <c r="P2283">
        <v>1.0000000077750475</v>
      </c>
      <c r="Q2283">
        <v>0.65281133033765426</v>
      </c>
      <c r="R2283">
        <v>0.65257533796941003</v>
      </c>
      <c r="S2283">
        <v>0.34718866966234585</v>
      </c>
      <c r="T2283">
        <v>0.34742466203059008</v>
      </c>
      <c r="U2283">
        <v>0.21810648513842862</v>
      </c>
      <c r="V2283">
        <v>0.19473806787149148</v>
      </c>
    </row>
    <row r="2284" spans="1:22" x14ac:dyDescent="0.25">
      <c r="A2284" t="str">
        <f t="shared" si="40"/>
        <v>TörökországPénzügyi tev.</v>
      </c>
      <c r="B2284" t="s">
        <v>108</v>
      </c>
      <c r="C2284">
        <v>41</v>
      </c>
      <c r="D2284" s="267" t="s">
        <v>183</v>
      </c>
      <c r="E2284" s="3" t="s">
        <v>1</v>
      </c>
      <c r="F2284" s="3" t="s">
        <v>1</v>
      </c>
      <c r="G2284" s="3" t="s">
        <v>136</v>
      </c>
      <c r="H2284">
        <v>28577.266268889874</v>
      </c>
      <c r="I2284">
        <v>35255.092444806083</v>
      </c>
      <c r="J2284">
        <v>1.2336761715792914</v>
      </c>
      <c r="K2284">
        <v>18062.138892087987</v>
      </c>
      <c r="L2284">
        <v>22282.830352192763</v>
      </c>
      <c r="M2284">
        <v>1.2336761712065909</v>
      </c>
      <c r="N2284">
        <v>0.63204572201334064</v>
      </c>
      <c r="O2284">
        <v>0.63204572182239604</v>
      </c>
      <c r="P2284">
        <v>0.99999999969789433</v>
      </c>
      <c r="Q2284">
        <v>0.6856085159073958</v>
      </c>
      <c r="R2284">
        <v>0.68272140598019926</v>
      </c>
      <c r="S2284">
        <v>0.31439148409260426</v>
      </c>
      <c r="T2284">
        <v>0.31727859401980091</v>
      </c>
      <c r="U2284">
        <v>0.25639187013840758</v>
      </c>
      <c r="V2284">
        <v>0.25673283912094474</v>
      </c>
    </row>
    <row r="2285" spans="1:22" x14ac:dyDescent="0.25">
      <c r="A2285" t="str">
        <f t="shared" si="40"/>
        <v>TörökországBiztosítás</v>
      </c>
      <c r="B2285" t="s">
        <v>108</v>
      </c>
      <c r="C2285">
        <v>42</v>
      </c>
      <c r="D2285" s="267" t="s">
        <v>184</v>
      </c>
      <c r="E2285" s="3" t="s">
        <v>1</v>
      </c>
      <c r="F2285" s="3" t="s">
        <v>2289</v>
      </c>
      <c r="G2285" s="3" t="s">
        <v>0</v>
      </c>
      <c r="H2285">
        <v>1563.9942511903882</v>
      </c>
      <c r="I2285">
        <v>1929.4624259267853</v>
      </c>
      <c r="J2285">
        <v>1.2336761624655792</v>
      </c>
      <c r="K2285">
        <v>987.74460725249503</v>
      </c>
      <c r="L2285">
        <v>1218.5569852052163</v>
      </c>
      <c r="M2285">
        <v>1.2336761712065913</v>
      </c>
      <c r="N2285">
        <v>0.63155258179542684</v>
      </c>
      <c r="O2285">
        <v>0.63155258627019006</v>
      </c>
      <c r="P2285">
        <v>1.0000000070853376</v>
      </c>
      <c r="Q2285">
        <v>0.60712514819582419</v>
      </c>
      <c r="R2285">
        <v>0.58032394336580695</v>
      </c>
      <c r="S2285">
        <v>0.39287485180417592</v>
      </c>
      <c r="T2285">
        <v>0.419676056634193</v>
      </c>
      <c r="U2285">
        <v>0.31271447588074219</v>
      </c>
      <c r="V2285">
        <v>0.25939400211368796</v>
      </c>
    </row>
    <row r="2286" spans="1:22" x14ac:dyDescent="0.25">
      <c r="A2286" t="str">
        <f t="shared" si="40"/>
        <v>TörökországEgyéb pénzügy</v>
      </c>
      <c r="B2286" t="s">
        <v>108</v>
      </c>
      <c r="C2286">
        <v>43</v>
      </c>
      <c r="D2286" s="267" t="s">
        <v>185</v>
      </c>
      <c r="E2286" s="3" t="s">
        <v>1</v>
      </c>
      <c r="F2286" s="3" t="s">
        <v>1</v>
      </c>
      <c r="G2286" s="3" t="s">
        <v>136</v>
      </c>
      <c r="H2286">
        <v>1431.2707760873429</v>
      </c>
      <c r="I2286">
        <v>1765.7246270356368</v>
      </c>
      <c r="J2286">
        <v>1.233676154460855</v>
      </c>
      <c r="K2286">
        <v>591.06188335561296</v>
      </c>
      <c r="L2286">
        <v>729.17896120430953</v>
      </c>
      <c r="M2286">
        <v>1.2336761712065913</v>
      </c>
      <c r="N2286">
        <v>0.41296300688217474</v>
      </c>
      <c r="O2286">
        <v>0.41296301248767309</v>
      </c>
      <c r="P2286">
        <v>1.0000000135738512</v>
      </c>
      <c r="Q2286">
        <v>0.98564041302711014</v>
      </c>
      <c r="R2286">
        <v>0.99163183895873774</v>
      </c>
      <c r="S2286">
        <v>1.4359586972889905E-2</v>
      </c>
      <c r="T2286">
        <v>8.3681610412622114E-3</v>
      </c>
      <c r="U2286">
        <v>1.3758752051992545E-2</v>
      </c>
      <c r="V2286">
        <v>6.1501811644140243E-3</v>
      </c>
    </row>
    <row r="2287" spans="1:22" x14ac:dyDescent="0.25">
      <c r="A2287" t="str">
        <f t="shared" si="40"/>
        <v>TörökországIngatlanügyletek</v>
      </c>
      <c r="B2287" t="s">
        <v>108</v>
      </c>
      <c r="C2287">
        <v>44</v>
      </c>
      <c r="D2287" s="267" t="s">
        <v>143</v>
      </c>
      <c r="E2287" s="3" t="s">
        <v>135</v>
      </c>
      <c r="F2287" s="3" t="s">
        <v>135</v>
      </c>
      <c r="G2287" s="3" t="s">
        <v>136</v>
      </c>
      <c r="H2287">
        <v>29670.829309413366</v>
      </c>
      <c r="I2287">
        <v>93378.447319282204</v>
      </c>
      <c r="J2287">
        <v>3.1471465237965885</v>
      </c>
      <c r="K2287">
        <v>24908.860823133124</v>
      </c>
      <c r="L2287">
        <v>78391.834668390933</v>
      </c>
      <c r="M2287">
        <v>3.1471465204698403</v>
      </c>
      <c r="N2287">
        <v>0.83950672774860857</v>
      </c>
      <c r="O2287">
        <v>0.83950672686119288</v>
      </c>
      <c r="P2287">
        <v>0.99999999894293201</v>
      </c>
      <c r="Q2287">
        <v>0.20404981313889931</v>
      </c>
      <c r="R2287">
        <v>0.20638771289598551</v>
      </c>
      <c r="S2287">
        <v>0.79595018686110075</v>
      </c>
      <c r="T2287">
        <v>0.79361228710401444</v>
      </c>
      <c r="U2287">
        <v>0.79579637400945624</v>
      </c>
      <c r="V2287">
        <v>0.79338105418287574</v>
      </c>
    </row>
    <row r="2288" spans="1:22" x14ac:dyDescent="0.25">
      <c r="A2288" t="str">
        <f t="shared" si="40"/>
        <v>TörökországJogi tev.</v>
      </c>
      <c r="B2288" t="s">
        <v>108</v>
      </c>
      <c r="C2288">
        <v>45</v>
      </c>
      <c r="D2288" s="267" t="s">
        <v>186</v>
      </c>
      <c r="E2288" s="3" t="s">
        <v>1</v>
      </c>
      <c r="F2288" s="3" t="s">
        <v>1</v>
      </c>
      <c r="G2288" s="3" t="s">
        <v>136</v>
      </c>
      <c r="H2288">
        <v>2</v>
      </c>
      <c r="I2288">
        <v>2</v>
      </c>
      <c r="J2288">
        <v>1</v>
      </c>
      <c r="K2288">
        <v>1</v>
      </c>
      <c r="L2288">
        <v>1</v>
      </c>
      <c r="M2288">
        <v>1</v>
      </c>
      <c r="N2288">
        <v>0.5</v>
      </c>
      <c r="O2288">
        <v>0.5</v>
      </c>
      <c r="P2288">
        <v>1</v>
      </c>
      <c r="Q2288">
        <v>0.78985323578278632</v>
      </c>
      <c r="R2288">
        <v>0.81051100905074314</v>
      </c>
      <c r="S2288">
        <v>0.21014676421721373</v>
      </c>
      <c r="T2288">
        <v>0.18948899094925686</v>
      </c>
      <c r="U2288">
        <v>0.15576900418825224</v>
      </c>
      <c r="V2288">
        <v>6.5784814300083858E-2</v>
      </c>
    </row>
    <row r="2289" spans="1:22" x14ac:dyDescent="0.25">
      <c r="A2289" t="str">
        <f t="shared" si="40"/>
        <v>TörökországMérnöki tev.</v>
      </c>
      <c r="B2289" t="s">
        <v>108</v>
      </c>
      <c r="C2289">
        <v>46</v>
      </c>
      <c r="D2289" s="267" t="s">
        <v>187</v>
      </c>
      <c r="E2289" s="3" t="s">
        <v>1</v>
      </c>
      <c r="F2289" s="3" t="s">
        <v>2289</v>
      </c>
      <c r="G2289" s="3" t="s">
        <v>0</v>
      </c>
      <c r="H2289">
        <v>2</v>
      </c>
      <c r="I2289">
        <v>2</v>
      </c>
      <c r="J2289">
        <v>1</v>
      </c>
      <c r="K2289">
        <v>1</v>
      </c>
      <c r="L2289">
        <v>1</v>
      </c>
      <c r="M2289">
        <v>1</v>
      </c>
      <c r="N2289">
        <v>0.5</v>
      </c>
      <c r="O2289">
        <v>0.5</v>
      </c>
      <c r="P2289">
        <v>1</v>
      </c>
      <c r="Q2289">
        <v>0.73829145334280954</v>
      </c>
      <c r="R2289">
        <v>0.53706819347176682</v>
      </c>
      <c r="S2289">
        <v>0.26170854665719051</v>
      </c>
      <c r="T2289">
        <v>0.46293180652823324</v>
      </c>
      <c r="U2289">
        <v>0.11458369065328441</v>
      </c>
      <c r="V2289">
        <v>0.12491002180850007</v>
      </c>
    </row>
    <row r="2290" spans="1:22" x14ac:dyDescent="0.25">
      <c r="A2290" t="str">
        <f t="shared" si="40"/>
        <v>TörökországK+F</v>
      </c>
      <c r="B2290" t="s">
        <v>108</v>
      </c>
      <c r="C2290">
        <v>47</v>
      </c>
      <c r="D2290" s="267" t="s">
        <v>188</v>
      </c>
      <c r="E2290" s="3" t="s">
        <v>1</v>
      </c>
      <c r="F2290" s="3" t="s">
        <v>1</v>
      </c>
      <c r="G2290" s="3" t="s">
        <v>136</v>
      </c>
      <c r="H2290">
        <v>5.2000298814717274</v>
      </c>
      <c r="I2290">
        <v>32.284582489046969</v>
      </c>
      <c r="J2290">
        <v>6.208537878614977</v>
      </c>
      <c r="K2290">
        <v>3.0520712851263778</v>
      </c>
      <c r="L2290">
        <v>18.948900135648369</v>
      </c>
      <c r="M2290">
        <v>6.2085378634476251</v>
      </c>
      <c r="N2290">
        <v>0.58693341282542244</v>
      </c>
      <c r="O2290">
        <v>0.58693341139155408</v>
      </c>
      <c r="P2290">
        <v>0.99999999755701696</v>
      </c>
      <c r="Q2290">
        <v>0.86137014620585151</v>
      </c>
      <c r="R2290">
        <v>0.77748386615327258</v>
      </c>
      <c r="S2290">
        <v>0.13862985379414866</v>
      </c>
      <c r="T2290">
        <v>0.22251613384672747</v>
      </c>
      <c r="U2290">
        <v>0.10614592635167319</v>
      </c>
      <c r="V2290">
        <v>7.751934391247485E-2</v>
      </c>
    </row>
    <row r="2291" spans="1:22" x14ac:dyDescent="0.25">
      <c r="A2291" t="str">
        <f t="shared" si="40"/>
        <v>TörökországMarketing</v>
      </c>
      <c r="B2291" t="s">
        <v>108</v>
      </c>
      <c r="C2291">
        <v>48</v>
      </c>
      <c r="D2291" s="267" t="s">
        <v>13</v>
      </c>
      <c r="E2291" s="3" t="s">
        <v>1</v>
      </c>
      <c r="F2291" s="3" t="s">
        <v>1</v>
      </c>
      <c r="G2291" s="3" t="s">
        <v>136</v>
      </c>
      <c r="H2291">
        <v>2</v>
      </c>
      <c r="I2291">
        <v>2</v>
      </c>
      <c r="J2291">
        <v>1</v>
      </c>
      <c r="K2291">
        <v>1</v>
      </c>
      <c r="L2291">
        <v>1</v>
      </c>
      <c r="M2291">
        <v>1</v>
      </c>
      <c r="N2291">
        <v>0.5</v>
      </c>
      <c r="O2291">
        <v>0.5</v>
      </c>
      <c r="P2291">
        <v>1</v>
      </c>
      <c r="Q2291">
        <v>0.8457798654533647</v>
      </c>
      <c r="R2291">
        <v>0.63753255027654399</v>
      </c>
      <c r="S2291">
        <v>0.15422013454663522</v>
      </c>
      <c r="T2291">
        <v>0.36246744972345613</v>
      </c>
      <c r="U2291">
        <v>0.12486009647944447</v>
      </c>
      <c r="V2291">
        <v>0.18473061956557396</v>
      </c>
    </row>
    <row r="2292" spans="1:22" x14ac:dyDescent="0.25">
      <c r="A2292" t="str">
        <f t="shared" si="40"/>
        <v>TörökországEgyéb tudományos</v>
      </c>
      <c r="B2292" t="s">
        <v>108</v>
      </c>
      <c r="C2292">
        <v>49</v>
      </c>
      <c r="D2292" s="267" t="s">
        <v>189</v>
      </c>
      <c r="E2292" s="3" t="s">
        <v>1</v>
      </c>
      <c r="F2292" s="3" t="s">
        <v>1</v>
      </c>
      <c r="G2292" s="3" t="s">
        <v>136</v>
      </c>
      <c r="H2292">
        <v>6680.0604555238933</v>
      </c>
      <c r="I2292">
        <v>41473.408552403431</v>
      </c>
      <c r="J2292">
        <v>6.2085379059867831</v>
      </c>
      <c r="K2292">
        <v>4340.3489730029332</v>
      </c>
      <c r="L2292">
        <v>26947.220939464718</v>
      </c>
      <c r="M2292">
        <v>6.2085378634476234</v>
      </c>
      <c r="N2292">
        <v>0.64974695991168763</v>
      </c>
      <c r="O2292">
        <v>0.64974695545980377</v>
      </c>
      <c r="P2292">
        <v>0.99999999314828059</v>
      </c>
      <c r="Q2292">
        <v>0.83219584612512476</v>
      </c>
      <c r="R2292">
        <v>0.82755408047177803</v>
      </c>
      <c r="S2292">
        <v>0.16780415387487518</v>
      </c>
      <c r="T2292">
        <v>0.172445919528222</v>
      </c>
      <c r="U2292">
        <v>8.629937004605101E-2</v>
      </c>
      <c r="V2292">
        <v>9.2635401894812244E-2</v>
      </c>
    </row>
    <row r="2293" spans="1:22" x14ac:dyDescent="0.25">
      <c r="A2293" t="str">
        <f t="shared" si="40"/>
        <v>TörökországAminisztratív</v>
      </c>
      <c r="B2293" t="s">
        <v>108</v>
      </c>
      <c r="C2293">
        <v>50</v>
      </c>
      <c r="D2293" s="267" t="s">
        <v>190</v>
      </c>
      <c r="E2293" s="3" t="s">
        <v>1</v>
      </c>
      <c r="F2293" s="3" t="s">
        <v>1</v>
      </c>
      <c r="G2293" s="3" t="s">
        <v>136</v>
      </c>
      <c r="H2293">
        <v>6411.2373983868074</v>
      </c>
      <c r="I2293">
        <v>29094.52577413668</v>
      </c>
      <c r="J2293">
        <v>4.538051543912168</v>
      </c>
      <c r="K2293">
        <v>3709.6267944176111</v>
      </c>
      <c r="L2293">
        <v>16834.477640215209</v>
      </c>
      <c r="M2293">
        <v>4.538051554282597</v>
      </c>
      <c r="N2293">
        <v>0.57861323234591588</v>
      </c>
      <c r="O2293">
        <v>0.5786132336681723</v>
      </c>
      <c r="P2293">
        <v>1.0000000022852162</v>
      </c>
      <c r="Q2293">
        <v>0.70538853969932003</v>
      </c>
      <c r="R2293">
        <v>0.67254190664015689</v>
      </c>
      <c r="S2293">
        <v>0.29461146030067997</v>
      </c>
      <c r="T2293">
        <v>0.32745809335984316</v>
      </c>
      <c r="U2293">
        <v>0.28389941168677901</v>
      </c>
      <c r="V2293">
        <v>0.25682902702454685</v>
      </c>
    </row>
    <row r="2294" spans="1:22" x14ac:dyDescent="0.25">
      <c r="A2294" t="str">
        <f t="shared" si="40"/>
        <v>TörökországKözigazgatás és védelem</v>
      </c>
      <c r="B2294" t="s">
        <v>108</v>
      </c>
      <c r="C2294">
        <v>51</v>
      </c>
      <c r="D2294" s="267" t="s">
        <v>201</v>
      </c>
      <c r="E2294" s="3" t="s">
        <v>135</v>
      </c>
      <c r="F2294" s="3" t="s">
        <v>135</v>
      </c>
      <c r="G2294" s="3" t="s">
        <v>136</v>
      </c>
      <c r="H2294">
        <v>21236.369866921763</v>
      </c>
      <c r="I2294">
        <v>57401.846487241462</v>
      </c>
      <c r="J2294">
        <v>2.7029971151826584</v>
      </c>
      <c r="K2294">
        <v>12532.773870446341</v>
      </c>
      <c r="L2294">
        <v>33876.051706214363</v>
      </c>
      <c r="M2294">
        <v>2.7029971222969098</v>
      </c>
      <c r="N2294">
        <v>0.59015613068444739</v>
      </c>
      <c r="O2294">
        <v>0.59015613223773022</v>
      </c>
      <c r="P2294">
        <v>1.0000000026319862</v>
      </c>
      <c r="Q2294">
        <v>3.0835633815307722E-2</v>
      </c>
      <c r="R2294">
        <v>1.042932479676169E-2</v>
      </c>
      <c r="S2294">
        <v>0.96916436618469226</v>
      </c>
      <c r="T2294">
        <v>0.98957067520323827</v>
      </c>
      <c r="U2294">
        <v>0.95732591554627233</v>
      </c>
      <c r="V2294">
        <v>0.98438383826317688</v>
      </c>
    </row>
    <row r="2295" spans="1:22" x14ac:dyDescent="0.25">
      <c r="A2295" t="str">
        <f t="shared" si="40"/>
        <v>TörökországOktatás</v>
      </c>
      <c r="B2295" t="s">
        <v>108</v>
      </c>
      <c r="C2295">
        <v>52</v>
      </c>
      <c r="D2295" s="267" t="s">
        <v>144</v>
      </c>
      <c r="E2295" s="3" t="s">
        <v>135</v>
      </c>
      <c r="F2295" s="3" t="s">
        <v>135</v>
      </c>
      <c r="G2295" s="3" t="s">
        <v>136</v>
      </c>
      <c r="H2295">
        <v>8612.0386564138626</v>
      </c>
      <c r="I2295">
        <v>37479.746367505686</v>
      </c>
      <c r="J2295">
        <v>4.3520178975964585</v>
      </c>
      <c r="K2295">
        <v>6822.9045825689718</v>
      </c>
      <c r="L2295">
        <v>29693.402891331567</v>
      </c>
      <c r="M2295">
        <v>4.3520179026380807</v>
      </c>
      <c r="N2295">
        <v>0.79225196899082384</v>
      </c>
      <c r="O2295">
        <v>0.79225196990861313</v>
      </c>
      <c r="P2295">
        <v>1.0000000011584562</v>
      </c>
      <c r="Q2295">
        <v>9.9584996242712567E-2</v>
      </c>
      <c r="R2295">
        <v>4.4146588681217604E-2</v>
      </c>
      <c r="S2295">
        <v>0.90041500375728756</v>
      </c>
      <c r="T2295">
        <v>0.95585341131878243</v>
      </c>
      <c r="U2295">
        <v>0.89737969785472282</v>
      </c>
      <c r="V2295">
        <v>0.95158563839155363</v>
      </c>
    </row>
    <row r="2296" spans="1:22" x14ac:dyDescent="0.25">
      <c r="A2296" t="str">
        <f t="shared" si="40"/>
        <v>TörökországEgészségügy</v>
      </c>
      <c r="B2296" t="s">
        <v>108</v>
      </c>
      <c r="C2296">
        <v>53</v>
      </c>
      <c r="D2296" s="267" t="s">
        <v>191</v>
      </c>
      <c r="E2296" s="3" t="s">
        <v>135</v>
      </c>
      <c r="F2296" s="3" t="s">
        <v>135</v>
      </c>
      <c r="G2296" s="3" t="s">
        <v>136</v>
      </c>
      <c r="H2296">
        <v>7141.9933576325011</v>
      </c>
      <c r="I2296">
        <v>24040.262046736403</v>
      </c>
      <c r="J2296">
        <v>3.3660437419820717</v>
      </c>
      <c r="K2296">
        <v>3665.14420474908</v>
      </c>
      <c r="L2296">
        <v>12337.035502371202</v>
      </c>
      <c r="M2296">
        <v>3.3660436842800321</v>
      </c>
      <c r="N2296">
        <v>0.51318224775891397</v>
      </c>
      <c r="O2296">
        <v>0.51318223896174298</v>
      </c>
      <c r="P2296">
        <v>0.99999998285760849</v>
      </c>
      <c r="Q2296">
        <v>0.15464101287502413</v>
      </c>
      <c r="R2296">
        <v>7.2525585788726768E-2</v>
      </c>
      <c r="S2296">
        <v>0.84535898712497592</v>
      </c>
      <c r="T2296">
        <v>0.92747441421127319</v>
      </c>
      <c r="U2296">
        <v>0.83876029425147391</v>
      </c>
      <c r="V2296">
        <v>0.92346978699744298</v>
      </c>
    </row>
    <row r="2297" spans="1:22" x14ac:dyDescent="0.25">
      <c r="A2297" t="str">
        <f t="shared" si="40"/>
        <v>TörökországEgyéb szolgáltatás</v>
      </c>
      <c r="B2297" t="s">
        <v>108</v>
      </c>
      <c r="C2297">
        <v>54</v>
      </c>
      <c r="D2297" s="267" t="s">
        <v>192</v>
      </c>
      <c r="E2297" s="3" t="s">
        <v>135</v>
      </c>
      <c r="F2297" s="3" t="s">
        <v>135</v>
      </c>
      <c r="G2297" s="3" t="s">
        <v>136</v>
      </c>
      <c r="H2297">
        <v>7030.1905578134056</v>
      </c>
      <c r="I2297">
        <v>19637.178442029784</v>
      </c>
      <c r="J2297">
        <v>2.7932640346718456</v>
      </c>
      <c r="K2297">
        <v>3788.0423916250807</v>
      </c>
      <c r="L2297">
        <v>10582.868854954628</v>
      </c>
      <c r="M2297">
        <v>2.7937567114750657</v>
      </c>
      <c r="N2297">
        <v>0.538824994923505</v>
      </c>
      <c r="O2297">
        <v>0.53892003304832914</v>
      </c>
      <c r="P2297">
        <v>1.0001763803196206</v>
      </c>
      <c r="Q2297">
        <v>0.34337400065914403</v>
      </c>
      <c r="R2297">
        <v>0.2958858606870251</v>
      </c>
      <c r="S2297">
        <v>0.65662599934085597</v>
      </c>
      <c r="T2297">
        <v>0.70411413931297484</v>
      </c>
      <c r="U2297">
        <v>0.63170651362249675</v>
      </c>
      <c r="V2297">
        <v>0.6910288392715852</v>
      </c>
    </row>
    <row r="2298" spans="1:22" x14ac:dyDescent="0.25">
      <c r="A2298" t="str">
        <f t="shared" si="40"/>
        <v>TörökországHáztartási</v>
      </c>
      <c r="B2298" t="s">
        <v>108</v>
      </c>
      <c r="C2298">
        <v>55</v>
      </c>
      <c r="D2298" s="267" t="s">
        <v>193</v>
      </c>
      <c r="E2298" s="3" t="s">
        <v>135</v>
      </c>
      <c r="F2298" s="3" t="s">
        <v>135</v>
      </c>
      <c r="G2298" s="3" t="s">
        <v>136</v>
      </c>
      <c r="H2298">
        <v>339.04068102445001</v>
      </c>
      <c r="I2298">
        <v>1578.4455413881931</v>
      </c>
      <c r="J2298">
        <v>4.6556228492071812</v>
      </c>
      <c r="K2298">
        <v>338.04068102445001</v>
      </c>
      <c r="L2298">
        <v>1577.4455413881931</v>
      </c>
      <c r="M2298">
        <v>4.6664369998535724</v>
      </c>
      <c r="N2298">
        <v>0.99705050144136576</v>
      </c>
      <c r="O2298">
        <v>0.99936646531427331</v>
      </c>
      <c r="P2298">
        <v>1.0023228150124388</v>
      </c>
      <c r="Q2298">
        <v>3.99327557367946E-3</v>
      </c>
      <c r="R2298">
        <v>6.4420341232513626E-4</v>
      </c>
      <c r="S2298">
        <v>0.99600672442632054</v>
      </c>
      <c r="T2298">
        <v>0.99935579658767482</v>
      </c>
      <c r="U2298">
        <v>0.99600668455204822</v>
      </c>
      <c r="V2298">
        <v>0.99935150476276458</v>
      </c>
    </row>
    <row r="2299" spans="1:22" x14ac:dyDescent="0.25">
      <c r="A2299" t="str">
        <f t="shared" si="40"/>
        <v>TörökországTerületen kívüli</v>
      </c>
      <c r="B2299" t="s">
        <v>108</v>
      </c>
      <c r="C2299">
        <v>56</v>
      </c>
      <c r="D2299" s="267" t="s">
        <v>194</v>
      </c>
      <c r="E2299" s="3">
        <v>0</v>
      </c>
      <c r="F2299" s="3">
        <v>0</v>
      </c>
      <c r="G2299" s="3" t="s">
        <v>136</v>
      </c>
      <c r="H2299">
        <v>2</v>
      </c>
      <c r="I2299">
        <v>2</v>
      </c>
      <c r="J2299">
        <v>1</v>
      </c>
      <c r="K2299">
        <v>1</v>
      </c>
      <c r="L2299">
        <v>1</v>
      </c>
      <c r="M2299">
        <v>1</v>
      </c>
      <c r="N2299">
        <v>0.5</v>
      </c>
      <c r="O2299">
        <v>0.5</v>
      </c>
      <c r="P2299">
        <v>1</v>
      </c>
      <c r="Q2299">
        <v>1</v>
      </c>
      <c r="R2299">
        <v>1</v>
      </c>
      <c r="S2299">
        <v>0</v>
      </c>
      <c r="T2299">
        <v>0</v>
      </c>
      <c r="U2299">
        <v>0</v>
      </c>
      <c r="V2299">
        <v>0</v>
      </c>
    </row>
    <row r="2300" spans="1:22" x14ac:dyDescent="0.25">
      <c r="A2300" t="str">
        <f>CONCATENATE(B2300,D2300)</f>
        <v>TajvanNövényterm.</v>
      </c>
      <c r="B2300" t="s">
        <v>146</v>
      </c>
      <c r="C2300">
        <v>1</v>
      </c>
      <c r="D2300" s="267" t="s">
        <v>147</v>
      </c>
      <c r="E2300" s="3" t="s">
        <v>1</v>
      </c>
      <c r="F2300" s="3" t="s">
        <v>1</v>
      </c>
      <c r="G2300" s="3" t="s">
        <v>136</v>
      </c>
      <c r="H2300">
        <v>11127.582762469376</v>
      </c>
      <c r="I2300">
        <v>16610.280394941787</v>
      </c>
      <c r="J2300">
        <v>1.4927123661541493</v>
      </c>
      <c r="K2300">
        <v>5148.1815969153122</v>
      </c>
      <c r="L2300">
        <v>8211.5384615384592</v>
      </c>
      <c r="M2300">
        <v>1.5950366759514951</v>
      </c>
      <c r="N2300">
        <v>0.46265048814364912</v>
      </c>
      <c r="O2300">
        <v>0.49436483107407758</v>
      </c>
      <c r="P2300">
        <v>1.0685492477435394</v>
      </c>
      <c r="Q2300">
        <v>0.65461842896722711</v>
      </c>
      <c r="R2300">
        <v>0.66104662421671723</v>
      </c>
      <c r="S2300">
        <v>0.34538157103277289</v>
      </c>
      <c r="T2300">
        <v>0.33895337578328272</v>
      </c>
      <c r="U2300">
        <v>0.32315603259516218</v>
      </c>
      <c r="V2300">
        <v>0.30567117872893712</v>
      </c>
    </row>
    <row r="2301" spans="1:22" x14ac:dyDescent="0.25">
      <c r="A2301" t="str">
        <f t="shared" ref="A2301:A2355" si="41">CONCATENATE(B2301,D2301)</f>
        <v>TajvanErdőgazd.</v>
      </c>
      <c r="B2301" t="s">
        <v>146</v>
      </c>
      <c r="C2301">
        <v>2</v>
      </c>
      <c r="D2301" s="267" t="s">
        <v>148</v>
      </c>
      <c r="E2301" s="3" t="s">
        <v>1</v>
      </c>
      <c r="F2301" s="3" t="s">
        <v>1</v>
      </c>
      <c r="G2301" s="3" t="s">
        <v>136</v>
      </c>
      <c r="H2301">
        <v>56.076503010328878</v>
      </c>
      <c r="I2301">
        <v>85.64936827513867</v>
      </c>
      <c r="J2301">
        <v>1.5273664311657003</v>
      </c>
      <c r="K2301">
        <v>41.088607919244708</v>
      </c>
      <c r="L2301">
        <v>63.652528977871448</v>
      </c>
      <c r="M2301">
        <v>1.5491527262976086</v>
      </c>
      <c r="N2301">
        <v>0.73272414850256429</v>
      </c>
      <c r="O2301">
        <v>0.74317569714460796</v>
      </c>
      <c r="P2301">
        <v>1.0142639609509296</v>
      </c>
      <c r="Q2301">
        <v>0.80536033641394966</v>
      </c>
      <c r="R2301">
        <v>0.8215182726207757</v>
      </c>
      <c r="S2301">
        <v>0.19463966358605028</v>
      </c>
      <c r="T2301">
        <v>0.17848172737922435</v>
      </c>
      <c r="U2301">
        <v>8.2124078479420201E-2</v>
      </c>
      <c r="V2301">
        <v>8.9676718771593264E-2</v>
      </c>
    </row>
    <row r="2302" spans="1:22" x14ac:dyDescent="0.25">
      <c r="A2302" t="str">
        <f t="shared" si="41"/>
        <v>TajvanHalászat</v>
      </c>
      <c r="B2302" t="s">
        <v>146</v>
      </c>
      <c r="C2302">
        <v>3</v>
      </c>
      <c r="D2302" s="267" t="s">
        <v>149</v>
      </c>
      <c r="E2302" s="3" t="s">
        <v>2289</v>
      </c>
      <c r="F2302" s="3" t="s">
        <v>2289</v>
      </c>
      <c r="G2302" s="3" t="s">
        <v>136</v>
      </c>
      <c r="H2302">
        <v>3081.8057170622251</v>
      </c>
      <c r="I2302">
        <v>3544.1583552119027</v>
      </c>
      <c r="J2302">
        <v>1.150026536582073</v>
      </c>
      <c r="K2302">
        <v>1390.6716370111326</v>
      </c>
      <c r="L2302">
        <v>1280.097471022128</v>
      </c>
      <c r="M2302">
        <v>0.92048865954679759</v>
      </c>
      <c r="N2302">
        <v>0.45125220883061051</v>
      </c>
      <c r="O2302">
        <v>0.36118517930770955</v>
      </c>
      <c r="P2302">
        <v>0.80040645173504288</v>
      </c>
      <c r="Q2302">
        <v>0.11833780344298393</v>
      </c>
      <c r="R2302">
        <v>0.11360543029591855</v>
      </c>
      <c r="S2302">
        <v>0.88166219655701616</v>
      </c>
      <c r="T2302">
        <v>0.88639456970408148</v>
      </c>
      <c r="U2302">
        <v>0.48091373844609814</v>
      </c>
      <c r="V2302">
        <v>0.59442420977230614</v>
      </c>
    </row>
    <row r="2303" spans="1:22" x14ac:dyDescent="0.25">
      <c r="A2303" t="str">
        <f t="shared" si="41"/>
        <v>TajvanBányászat</v>
      </c>
      <c r="B2303" t="s">
        <v>146</v>
      </c>
      <c r="C2303">
        <v>4</v>
      </c>
      <c r="D2303" s="267" t="s">
        <v>150</v>
      </c>
      <c r="E2303" s="3" t="s">
        <v>1</v>
      </c>
      <c r="F2303" s="3" t="s">
        <v>1</v>
      </c>
      <c r="G2303" s="3" t="s">
        <v>136</v>
      </c>
      <c r="H2303">
        <v>1173.8595665989574</v>
      </c>
      <c r="I2303">
        <v>1010.96549364108</v>
      </c>
      <c r="J2303">
        <v>0.86123206080789283</v>
      </c>
      <c r="K2303">
        <v>766.6884439491181</v>
      </c>
      <c r="L2303">
        <v>552.09430979978913</v>
      </c>
      <c r="M2303">
        <v>0.72010255816041657</v>
      </c>
      <c r="N2303">
        <v>0.6531347239180042</v>
      </c>
      <c r="O2303">
        <v>0.54610598806035759</v>
      </c>
      <c r="P2303">
        <v>0.8361306910531322</v>
      </c>
      <c r="Q2303">
        <v>0.99757534687160099</v>
      </c>
      <c r="R2303">
        <v>1.0036087336734316</v>
      </c>
      <c r="S2303">
        <v>2.4246531283989925E-3</v>
      </c>
      <c r="T2303">
        <v>-3.6087336734315469E-3</v>
      </c>
      <c r="U2303">
        <v>1.4153344325455186E-3</v>
      </c>
      <c r="V2303">
        <v>1.3414670129976766E-3</v>
      </c>
    </row>
    <row r="2304" spans="1:22" x14ac:dyDescent="0.25">
      <c r="A2304" t="str">
        <f t="shared" si="41"/>
        <v>TajvanÉlelmiszergy.</v>
      </c>
      <c r="B2304" t="s">
        <v>146</v>
      </c>
      <c r="C2304">
        <v>5</v>
      </c>
      <c r="D2304" s="267" t="s">
        <v>151</v>
      </c>
      <c r="E2304" s="3" t="s">
        <v>135</v>
      </c>
      <c r="F2304" s="3" t="s">
        <v>2289</v>
      </c>
      <c r="G2304" s="3" t="s">
        <v>0</v>
      </c>
      <c r="H2304">
        <v>16672.174925761035</v>
      </c>
      <c r="I2304">
        <v>27697.47739651864</v>
      </c>
      <c r="J2304">
        <v>1.6612995916760591</v>
      </c>
      <c r="K2304">
        <v>4704.4054161382419</v>
      </c>
      <c r="L2304">
        <v>6451.791359325618</v>
      </c>
      <c r="M2304">
        <v>1.371436087798269</v>
      </c>
      <c r="N2304">
        <v>0.28217106868697872</v>
      </c>
      <c r="O2304">
        <v>0.23293786892435767</v>
      </c>
      <c r="P2304">
        <v>0.82552002942145353</v>
      </c>
      <c r="Q2304">
        <v>0.34791044240910785</v>
      </c>
      <c r="R2304">
        <v>0.41244465456654972</v>
      </c>
      <c r="S2304">
        <v>0.65208955759089227</v>
      </c>
      <c r="T2304">
        <v>0.58755534543345034</v>
      </c>
      <c r="U2304">
        <v>0.60584265243179392</v>
      </c>
      <c r="V2304">
        <v>0.51121970978066933</v>
      </c>
    </row>
    <row r="2305" spans="1:22" x14ac:dyDescent="0.25">
      <c r="A2305" t="str">
        <f t="shared" si="41"/>
        <v>TajvanTextilgy.</v>
      </c>
      <c r="B2305" t="s">
        <v>146</v>
      </c>
      <c r="C2305">
        <v>6</v>
      </c>
      <c r="D2305" s="267" t="s">
        <v>152</v>
      </c>
      <c r="E2305" s="3" t="s">
        <v>2289</v>
      </c>
      <c r="F2305" s="3" t="s">
        <v>2289</v>
      </c>
      <c r="G2305" s="3" t="s">
        <v>136</v>
      </c>
      <c r="H2305">
        <v>20428.27585667801</v>
      </c>
      <c r="I2305">
        <v>18352.344950323495</v>
      </c>
      <c r="J2305">
        <v>0.89837953428282624</v>
      </c>
      <c r="K2305">
        <v>6028.3681129344286</v>
      </c>
      <c r="L2305">
        <v>4678.6090621707081</v>
      </c>
      <c r="M2305">
        <v>0.77609876744791251</v>
      </c>
      <c r="N2305">
        <v>0.29509921225014951</v>
      </c>
      <c r="O2305">
        <v>0.25493249363146037</v>
      </c>
      <c r="P2305">
        <v>0.86388740819599119</v>
      </c>
      <c r="Q2305">
        <v>0.29144940891392979</v>
      </c>
      <c r="R2305">
        <v>0.36583562012943233</v>
      </c>
      <c r="S2305">
        <v>0.70855059108607032</v>
      </c>
      <c r="T2305">
        <v>0.63416437987056762</v>
      </c>
      <c r="U2305">
        <v>0.10388426396124997</v>
      </c>
      <c r="V2305">
        <v>0.21772207767780236</v>
      </c>
    </row>
    <row r="2306" spans="1:22" x14ac:dyDescent="0.25">
      <c r="A2306" t="str">
        <f t="shared" si="41"/>
        <v>TajvanFafeldolg.</v>
      </c>
      <c r="B2306" t="s">
        <v>146</v>
      </c>
      <c r="C2306">
        <v>7</v>
      </c>
      <c r="D2306" s="267" t="s">
        <v>153</v>
      </c>
      <c r="E2306" s="3" t="s">
        <v>1</v>
      </c>
      <c r="F2306" s="3" t="s">
        <v>1</v>
      </c>
      <c r="G2306" s="3" t="s">
        <v>136</v>
      </c>
      <c r="H2306">
        <v>993.84472913380205</v>
      </c>
      <c r="I2306">
        <v>1444.2834761816143</v>
      </c>
      <c r="J2306">
        <v>1.4532284911752744</v>
      </c>
      <c r="K2306">
        <v>265.93904922946859</v>
      </c>
      <c r="L2306">
        <v>352.47629083245499</v>
      </c>
      <c r="M2306">
        <v>1.3254025381143508</v>
      </c>
      <c r="N2306">
        <v>0.2675861142426656</v>
      </c>
      <c r="O2306">
        <v>0.24404924424139307</v>
      </c>
      <c r="P2306">
        <v>0.91204001721880212</v>
      </c>
      <c r="Q2306">
        <v>0.76311566273124454</v>
      </c>
      <c r="R2306">
        <v>0.88900675461349576</v>
      </c>
      <c r="S2306">
        <v>0.23688433726875552</v>
      </c>
      <c r="T2306">
        <v>0.11099324538650412</v>
      </c>
      <c r="U2306">
        <v>4.7441946975711732E-2</v>
      </c>
      <c r="V2306">
        <v>5.3036951241170853E-2</v>
      </c>
    </row>
    <row r="2307" spans="1:22" x14ac:dyDescent="0.25">
      <c r="A2307" t="str">
        <f t="shared" si="41"/>
        <v>TajvanPapírgy.</v>
      </c>
      <c r="B2307" t="s">
        <v>146</v>
      </c>
      <c r="C2307">
        <v>8</v>
      </c>
      <c r="D2307" s="267" t="s">
        <v>154</v>
      </c>
      <c r="E2307" s="3" t="s">
        <v>1</v>
      </c>
      <c r="F2307" s="3" t="s">
        <v>1</v>
      </c>
      <c r="G2307" s="3" t="s">
        <v>136</v>
      </c>
      <c r="H2307">
        <v>6128.8638749233696</v>
      </c>
      <c r="I2307">
        <v>7357.2181516068422</v>
      </c>
      <c r="J2307">
        <v>1.2004212039541882</v>
      </c>
      <c r="K2307">
        <v>1532.9285320830602</v>
      </c>
      <c r="L2307">
        <v>1511.9533719704943</v>
      </c>
      <c r="M2307">
        <v>0.98631693541246623</v>
      </c>
      <c r="N2307">
        <v>0.25011626353052696</v>
      </c>
      <c r="O2307">
        <v>0.20550612212583072</v>
      </c>
      <c r="P2307">
        <v>0.82164238032745307</v>
      </c>
      <c r="Q2307">
        <v>0.83527573498393937</v>
      </c>
      <c r="R2307">
        <v>0.78067185045867538</v>
      </c>
      <c r="S2307">
        <v>0.16472426501606066</v>
      </c>
      <c r="T2307">
        <v>0.21932814954132468</v>
      </c>
      <c r="U2307">
        <v>6.305112386628095E-2</v>
      </c>
      <c r="V2307">
        <v>8.4600871625591934E-2</v>
      </c>
    </row>
    <row r="2308" spans="1:22" x14ac:dyDescent="0.25">
      <c r="A2308" t="str">
        <f t="shared" si="41"/>
        <v>TajvanNyomdai tev.</v>
      </c>
      <c r="B2308" t="s">
        <v>146</v>
      </c>
      <c r="C2308">
        <v>9</v>
      </c>
      <c r="D2308" s="267" t="s">
        <v>155</v>
      </c>
      <c r="E2308" s="3" t="s">
        <v>1</v>
      </c>
      <c r="F2308" s="3" t="s">
        <v>1</v>
      </c>
      <c r="G2308" s="3" t="s">
        <v>136</v>
      </c>
      <c r="H2308">
        <v>2559.0548801921814</v>
      </c>
      <c r="I2308">
        <v>3585.6164776852352</v>
      </c>
      <c r="J2308">
        <v>1.4011487230848134</v>
      </c>
      <c r="K2308">
        <v>778.0574664053388</v>
      </c>
      <c r="L2308">
        <v>1314.0806111696534</v>
      </c>
      <c r="M2308">
        <v>1.6889248775424854</v>
      </c>
      <c r="N2308">
        <v>0.30404094590847847</v>
      </c>
      <c r="O2308">
        <v>0.36648666117743406</v>
      </c>
      <c r="P2308">
        <v>1.2053858735453113</v>
      </c>
      <c r="Q2308">
        <v>0.8929327900466093</v>
      </c>
      <c r="R2308">
        <v>0.94427463388955624</v>
      </c>
      <c r="S2308">
        <v>0.10706720995339074</v>
      </c>
      <c r="T2308">
        <v>5.5725366110443791E-2</v>
      </c>
      <c r="U2308">
        <v>2.0838577851585285E-2</v>
      </c>
      <c r="V2308">
        <v>2.3974195016756499E-2</v>
      </c>
    </row>
    <row r="2309" spans="1:22" x14ac:dyDescent="0.25">
      <c r="A2309" t="str">
        <f t="shared" si="41"/>
        <v>TajvanKokszgy.</v>
      </c>
      <c r="B2309" t="s">
        <v>146</v>
      </c>
      <c r="C2309">
        <v>10</v>
      </c>
      <c r="D2309" s="267" t="s">
        <v>156</v>
      </c>
      <c r="E2309" s="3" t="s">
        <v>1</v>
      </c>
      <c r="F2309" s="3" t="s">
        <v>1</v>
      </c>
      <c r="G2309" s="3" t="s">
        <v>136</v>
      </c>
      <c r="H2309">
        <v>15873.941763054487</v>
      </c>
      <c r="I2309">
        <v>46850.661645102482</v>
      </c>
      <c r="J2309">
        <v>2.9514195241754124</v>
      </c>
      <c r="K2309">
        <v>4420.1478293173441</v>
      </c>
      <c r="L2309">
        <v>4470.264752370902</v>
      </c>
      <c r="M2309">
        <v>1.0113382911587594</v>
      </c>
      <c r="N2309">
        <v>0.27845307078075188</v>
      </c>
      <c r="O2309">
        <v>9.5415189357057881E-2</v>
      </c>
      <c r="P2309">
        <v>0.34266165242683139</v>
      </c>
      <c r="Q2309">
        <v>0.79294299798402812</v>
      </c>
      <c r="R2309">
        <v>0.66892569161216187</v>
      </c>
      <c r="S2309">
        <v>0.20705700201597171</v>
      </c>
      <c r="T2309">
        <v>0.33107430838783813</v>
      </c>
      <c r="U2309">
        <v>0.14193644841346523</v>
      </c>
      <c r="V2309">
        <v>6.2946720668319842E-2</v>
      </c>
    </row>
    <row r="2310" spans="1:22" x14ac:dyDescent="0.25">
      <c r="A2310" t="str">
        <f t="shared" si="41"/>
        <v>TajvanVegyi a. gy.</v>
      </c>
      <c r="B2310" t="s">
        <v>146</v>
      </c>
      <c r="C2310">
        <v>11</v>
      </c>
      <c r="D2310" s="267" t="s">
        <v>157</v>
      </c>
      <c r="E2310" s="3" t="s">
        <v>1</v>
      </c>
      <c r="F2310" s="3" t="s">
        <v>1</v>
      </c>
      <c r="G2310" s="3" t="s">
        <v>136</v>
      </c>
      <c r="H2310">
        <v>29549.530250173928</v>
      </c>
      <c r="I2310">
        <v>92945.501306112521</v>
      </c>
      <c r="J2310">
        <v>3.1454138363355351</v>
      </c>
      <c r="K2310">
        <v>6773.8237064934729</v>
      </c>
      <c r="L2310">
        <v>9976.2579030558172</v>
      </c>
      <c r="M2310">
        <v>1.4727660971590464</v>
      </c>
      <c r="N2310">
        <v>0.22923625685906132</v>
      </c>
      <c r="O2310">
        <v>0.10733448916693004</v>
      </c>
      <c r="P2310">
        <v>0.46822649539649946</v>
      </c>
      <c r="Q2310">
        <v>0.74959576038254738</v>
      </c>
      <c r="R2310">
        <v>0.68523315269543938</v>
      </c>
      <c r="S2310">
        <v>0.25040423961745251</v>
      </c>
      <c r="T2310">
        <v>0.31476684730456062</v>
      </c>
      <c r="U2310">
        <v>2.3450641185014859E-2</v>
      </c>
      <c r="V2310">
        <v>1.4487333430964668E-2</v>
      </c>
    </row>
    <row r="2311" spans="1:22" x14ac:dyDescent="0.25">
      <c r="A2311" t="str">
        <f t="shared" si="41"/>
        <v>TajvanGyógyszergy.</v>
      </c>
      <c r="B2311" t="s">
        <v>146</v>
      </c>
      <c r="C2311">
        <v>12</v>
      </c>
      <c r="D2311" s="267" t="s">
        <v>158</v>
      </c>
      <c r="E2311" s="3" t="s">
        <v>1</v>
      </c>
      <c r="F2311" s="3" t="s">
        <v>2289</v>
      </c>
      <c r="G2311" s="3" t="s">
        <v>0</v>
      </c>
      <c r="H2311">
        <v>1803.7995116257471</v>
      </c>
      <c r="I2311">
        <v>3673.9331412212464</v>
      </c>
      <c r="J2311">
        <v>2.0367746623403651</v>
      </c>
      <c r="K2311">
        <v>596.31323418264731</v>
      </c>
      <c r="L2311">
        <v>1298.9660168598539</v>
      </c>
      <c r="M2311">
        <v>2.1783283388642487</v>
      </c>
      <c r="N2311">
        <v>0.33058731324591389</v>
      </c>
      <c r="O2311">
        <v>0.35356278052138601</v>
      </c>
      <c r="P2311">
        <v>1.0694989382680313</v>
      </c>
      <c r="Q2311">
        <v>0.74300557610213025</v>
      </c>
      <c r="R2311">
        <v>0.51331870534974311</v>
      </c>
      <c r="S2311">
        <v>0.25699442389786975</v>
      </c>
      <c r="T2311">
        <v>0.48668129465025678</v>
      </c>
      <c r="U2311">
        <v>0.1787913975104943</v>
      </c>
      <c r="V2311">
        <v>0.31189755956516957</v>
      </c>
    </row>
    <row r="2312" spans="1:22" x14ac:dyDescent="0.25">
      <c r="A2312" t="str">
        <f t="shared" si="41"/>
        <v>TajvanGumigy.</v>
      </c>
      <c r="B2312" t="s">
        <v>146</v>
      </c>
      <c r="C2312">
        <v>13</v>
      </c>
      <c r="D2312" s="267" t="s">
        <v>159</v>
      </c>
      <c r="E2312" s="3" t="s">
        <v>1</v>
      </c>
      <c r="F2312" s="3" t="s">
        <v>2289</v>
      </c>
      <c r="G2312" s="3" t="s">
        <v>0</v>
      </c>
      <c r="H2312">
        <v>14698.352569316045</v>
      </c>
      <c r="I2312">
        <v>18167.577896835508</v>
      </c>
      <c r="J2312">
        <v>1.2360281746650805</v>
      </c>
      <c r="K2312">
        <v>4050.6385867824761</v>
      </c>
      <c r="L2312">
        <v>4747.8925184404598</v>
      </c>
      <c r="M2312">
        <v>1.1721343231986121</v>
      </c>
      <c r="N2312">
        <v>0.27558453014921547</v>
      </c>
      <c r="O2312">
        <v>0.26133877313758286</v>
      </c>
      <c r="P2312">
        <v>0.94830712375647774</v>
      </c>
      <c r="Q2312">
        <v>0.61217528166019086</v>
      </c>
      <c r="R2312">
        <v>0.55361973065971892</v>
      </c>
      <c r="S2312">
        <v>0.38782471833980903</v>
      </c>
      <c r="T2312">
        <v>0.44638026934028097</v>
      </c>
      <c r="U2312">
        <v>4.8705364688581006E-2</v>
      </c>
      <c r="V2312">
        <v>6.6542967952769427E-2</v>
      </c>
    </row>
    <row r="2313" spans="1:22" x14ac:dyDescent="0.25">
      <c r="A2313" t="str">
        <f t="shared" si="41"/>
        <v>TajvanNemfémgy.</v>
      </c>
      <c r="B2313" t="s">
        <v>146</v>
      </c>
      <c r="C2313">
        <v>14</v>
      </c>
      <c r="D2313" s="267" t="s">
        <v>160</v>
      </c>
      <c r="E2313" s="3" t="s">
        <v>1</v>
      </c>
      <c r="F2313" s="3" t="s">
        <v>1</v>
      </c>
      <c r="G2313" s="3" t="s">
        <v>136</v>
      </c>
      <c r="H2313">
        <v>7931.0620960567021</v>
      </c>
      <c r="I2313">
        <v>13359.029233192237</v>
      </c>
      <c r="J2313">
        <v>1.6843934735846164</v>
      </c>
      <c r="K2313">
        <v>2790.0541870028046</v>
      </c>
      <c r="L2313">
        <v>3787.3419388830371</v>
      </c>
      <c r="M2313">
        <v>1.3574438648991121</v>
      </c>
      <c r="N2313">
        <v>0.35178821615707817</v>
      </c>
      <c r="O2313">
        <v>0.28350427810075418</v>
      </c>
      <c r="P2313">
        <v>0.80589475451379444</v>
      </c>
      <c r="Q2313">
        <v>0.88447554553819241</v>
      </c>
      <c r="R2313">
        <v>0.8562576194778686</v>
      </c>
      <c r="S2313">
        <v>0.11552445446180748</v>
      </c>
      <c r="T2313">
        <v>0.14374238052213129</v>
      </c>
      <c r="U2313">
        <v>3.1914026405332765E-2</v>
      </c>
      <c r="V2313">
        <v>2.1822203571015431E-2</v>
      </c>
    </row>
    <row r="2314" spans="1:22" x14ac:dyDescent="0.25">
      <c r="A2314" t="str">
        <f t="shared" si="41"/>
        <v>TajvanFémalapa. Gy.</v>
      </c>
      <c r="B2314" t="s">
        <v>146</v>
      </c>
      <c r="C2314">
        <v>15</v>
      </c>
      <c r="D2314" s="267" t="s">
        <v>161</v>
      </c>
      <c r="E2314" s="3" t="s">
        <v>1</v>
      </c>
      <c r="F2314" s="3" t="s">
        <v>1</v>
      </c>
      <c r="G2314" s="3" t="s">
        <v>136</v>
      </c>
      <c r="H2314">
        <v>21620.389638615976</v>
      </c>
      <c r="I2314">
        <v>64771.700898948358</v>
      </c>
      <c r="J2314">
        <v>2.9958618684309108</v>
      </c>
      <c r="K2314">
        <v>5074.491116149773</v>
      </c>
      <c r="L2314">
        <v>8509.4507376185466</v>
      </c>
      <c r="M2314">
        <v>1.6769072095794741</v>
      </c>
      <c r="N2314">
        <v>0.23470858763277197</v>
      </c>
      <c r="O2314">
        <v>0.13137605805495695</v>
      </c>
      <c r="P2314">
        <v>0.55974116405365448</v>
      </c>
      <c r="Q2314">
        <v>0.82345328373321636</v>
      </c>
      <c r="R2314">
        <v>0.81604471162275771</v>
      </c>
      <c r="S2314">
        <v>0.17654671626678367</v>
      </c>
      <c r="T2314">
        <v>0.18395528837724229</v>
      </c>
      <c r="U2314">
        <v>1.3733614377085526E-3</v>
      </c>
      <c r="V2314">
        <v>1.2620219619706675E-3</v>
      </c>
    </row>
    <row r="2315" spans="1:22" x14ac:dyDescent="0.25">
      <c r="A2315" t="str">
        <f t="shared" si="41"/>
        <v>TajvanFémfeldolg.</v>
      </c>
      <c r="B2315" t="s">
        <v>146</v>
      </c>
      <c r="C2315">
        <v>16</v>
      </c>
      <c r="D2315" s="267" t="s">
        <v>162</v>
      </c>
      <c r="E2315" s="3" t="s">
        <v>2289</v>
      </c>
      <c r="F2315" s="3" t="s">
        <v>2289</v>
      </c>
      <c r="G2315" s="3" t="s">
        <v>136</v>
      </c>
      <c r="H2315">
        <v>20032.249547466312</v>
      </c>
      <c r="I2315">
        <v>29138.402454464522</v>
      </c>
      <c r="J2315">
        <v>1.4545746540058433</v>
      </c>
      <c r="K2315">
        <v>6340.7760398652308</v>
      </c>
      <c r="L2315">
        <v>8392.0903582718693</v>
      </c>
      <c r="M2315">
        <v>1.3235115552906735</v>
      </c>
      <c r="N2315">
        <v>0.31652840709880309</v>
      </c>
      <c r="O2315">
        <v>0.28800790885452443</v>
      </c>
      <c r="P2315">
        <v>0.90989592843913025</v>
      </c>
      <c r="Q2315">
        <v>0.54427645259922197</v>
      </c>
      <c r="R2315">
        <v>0.52468223167747041</v>
      </c>
      <c r="S2315">
        <v>0.45572354740077814</v>
      </c>
      <c r="T2315">
        <v>0.47531776832252937</v>
      </c>
      <c r="U2315">
        <v>5.0921508729167543E-2</v>
      </c>
      <c r="V2315">
        <v>4.1099590245928269E-2</v>
      </c>
    </row>
    <row r="2316" spans="1:22" x14ac:dyDescent="0.25">
      <c r="A2316" t="str">
        <f t="shared" si="41"/>
        <v>TajvanSzámítógép gy.</v>
      </c>
      <c r="B2316" t="s">
        <v>146</v>
      </c>
      <c r="C2316">
        <v>17</v>
      </c>
      <c r="D2316" s="267" t="s">
        <v>163</v>
      </c>
      <c r="E2316" s="3" t="s">
        <v>2289</v>
      </c>
      <c r="F2316" s="3" t="s">
        <v>2289</v>
      </c>
      <c r="G2316" s="3" t="s">
        <v>136</v>
      </c>
      <c r="H2316">
        <v>93203.117379862408</v>
      </c>
      <c r="I2316">
        <v>206935.45777387597</v>
      </c>
      <c r="J2316">
        <v>2.220263265771266</v>
      </c>
      <c r="K2316">
        <v>26657.251194547993</v>
      </c>
      <c r="L2316">
        <v>76356.394889357194</v>
      </c>
      <c r="M2316">
        <v>2.8643761628721043</v>
      </c>
      <c r="N2316">
        <v>0.28601244190044223</v>
      </c>
      <c r="O2316">
        <v>0.36898652222662542</v>
      </c>
      <c r="P2316">
        <v>1.2901065414317381</v>
      </c>
      <c r="Q2316">
        <v>0.38012152163770602</v>
      </c>
      <c r="R2316">
        <v>0.4102773656677226</v>
      </c>
      <c r="S2316">
        <v>0.61987847836229404</v>
      </c>
      <c r="T2316">
        <v>0.58972263433227745</v>
      </c>
      <c r="U2316">
        <v>3.7366831539430212E-2</v>
      </c>
      <c r="V2316">
        <v>4.2506736466901514E-2</v>
      </c>
    </row>
    <row r="2317" spans="1:22" x14ac:dyDescent="0.25">
      <c r="A2317" t="str">
        <f t="shared" si="41"/>
        <v>TajvanVillamos b. gy.</v>
      </c>
      <c r="B2317" t="s">
        <v>146</v>
      </c>
      <c r="C2317">
        <v>18</v>
      </c>
      <c r="D2317" s="267" t="s">
        <v>164</v>
      </c>
      <c r="E2317" s="3" t="s">
        <v>2289</v>
      </c>
      <c r="F2317" s="3" t="s">
        <v>2289</v>
      </c>
      <c r="G2317" s="3" t="s">
        <v>136</v>
      </c>
      <c r="H2317">
        <v>13835.396044652087</v>
      </c>
      <c r="I2317">
        <v>17802.785985859948</v>
      </c>
      <c r="J2317">
        <v>1.2867565141181059</v>
      </c>
      <c r="K2317">
        <v>2771.4794460884195</v>
      </c>
      <c r="L2317">
        <v>4830.9075342465721</v>
      </c>
      <c r="M2317">
        <v>1.7430789685504491</v>
      </c>
      <c r="N2317">
        <v>0.20031804200933612</v>
      </c>
      <c r="O2317">
        <v>0.27135682797532767</v>
      </c>
      <c r="P2317">
        <v>1.3546299936511994</v>
      </c>
      <c r="Q2317">
        <v>0.35482643964533023</v>
      </c>
      <c r="R2317">
        <v>0.32161440739075509</v>
      </c>
      <c r="S2317">
        <v>0.64517356035466977</v>
      </c>
      <c r="T2317">
        <v>0.67838559260924503</v>
      </c>
      <c r="U2317">
        <v>9.6946978563246355E-2</v>
      </c>
      <c r="V2317">
        <v>7.3825487581118454E-2</v>
      </c>
    </row>
    <row r="2318" spans="1:22" x14ac:dyDescent="0.25">
      <c r="A2318" t="str">
        <f t="shared" si="41"/>
        <v>TajvanEgyéb gépgy.</v>
      </c>
      <c r="B2318" t="s">
        <v>146</v>
      </c>
      <c r="C2318">
        <v>19</v>
      </c>
      <c r="D2318" s="267" t="s">
        <v>165</v>
      </c>
      <c r="E2318" s="3" t="s">
        <v>2289</v>
      </c>
      <c r="F2318" s="3" t="s">
        <v>2289</v>
      </c>
      <c r="G2318" s="3" t="s">
        <v>136</v>
      </c>
      <c r="H2318">
        <v>14169.132542975147</v>
      </c>
      <c r="I2318">
        <v>33884.879078041282</v>
      </c>
      <c r="J2318">
        <v>2.3914575557302498</v>
      </c>
      <c r="K2318">
        <v>3852.7215197981136</v>
      </c>
      <c r="L2318">
        <v>8301.7650158061006</v>
      </c>
      <c r="M2318">
        <v>2.1547794132395848</v>
      </c>
      <c r="N2318">
        <v>0.2719094840924639</v>
      </c>
      <c r="O2318">
        <v>0.24499910407489006</v>
      </c>
      <c r="P2318">
        <v>0.90103184481633281</v>
      </c>
      <c r="Q2318">
        <v>0.15592878792912324</v>
      </c>
      <c r="R2318">
        <v>0.1918422310987386</v>
      </c>
      <c r="S2318">
        <v>0.84407121207087665</v>
      </c>
      <c r="T2318">
        <v>0.80815776890126145</v>
      </c>
      <c r="U2318">
        <v>4.6543431852561542E-3</v>
      </c>
      <c r="V2318">
        <v>5.7851986622229311E-3</v>
      </c>
    </row>
    <row r="2319" spans="1:22" x14ac:dyDescent="0.25">
      <c r="A2319" t="str">
        <f t="shared" si="41"/>
        <v>TajvanKözúti jármű gy.</v>
      </c>
      <c r="B2319" t="s">
        <v>146</v>
      </c>
      <c r="C2319">
        <v>20</v>
      </c>
      <c r="D2319" s="267" t="s">
        <v>166</v>
      </c>
      <c r="E2319" s="3" t="s">
        <v>2289</v>
      </c>
      <c r="F2319" s="3" t="s">
        <v>2289</v>
      </c>
      <c r="G2319" s="3" t="s">
        <v>136</v>
      </c>
      <c r="H2319">
        <v>10434.841122251293</v>
      </c>
      <c r="I2319">
        <v>17887.875538469252</v>
      </c>
      <c r="J2319">
        <v>1.7142451263896181</v>
      </c>
      <c r="K2319">
        <v>3097.5622253820648</v>
      </c>
      <c r="L2319">
        <v>4322.2471022128557</v>
      </c>
      <c r="M2319">
        <v>1.3953705487481316</v>
      </c>
      <c r="N2319">
        <v>0.2968480486757783</v>
      </c>
      <c r="O2319">
        <v>0.24162998523315588</v>
      </c>
      <c r="P2319">
        <v>0.81398542557733844</v>
      </c>
      <c r="Q2319">
        <v>0.35067888366678757</v>
      </c>
      <c r="R2319">
        <v>0.33345849529210225</v>
      </c>
      <c r="S2319">
        <v>0.64932111633321243</v>
      </c>
      <c r="T2319">
        <v>0.66654150470789764</v>
      </c>
      <c r="U2319">
        <v>0.29504215913307158</v>
      </c>
      <c r="V2319">
        <v>0.19321297689551217</v>
      </c>
    </row>
    <row r="2320" spans="1:22" x14ac:dyDescent="0.25">
      <c r="A2320" t="str">
        <f t="shared" si="41"/>
        <v>TajvanEgyéb jármű gy.</v>
      </c>
      <c r="B2320" t="s">
        <v>146</v>
      </c>
      <c r="C2320">
        <v>21</v>
      </c>
      <c r="D2320" s="267" t="s">
        <v>167</v>
      </c>
      <c r="E2320" s="3" t="s">
        <v>2289</v>
      </c>
      <c r="F2320" s="3" t="s">
        <v>2289</v>
      </c>
      <c r="G2320" s="3" t="s">
        <v>136</v>
      </c>
      <c r="H2320">
        <v>6246.0129106023323</v>
      </c>
      <c r="I2320">
        <v>12503.391769851247</v>
      </c>
      <c r="J2320">
        <v>2.0018197126405695</v>
      </c>
      <c r="K2320">
        <v>2052.4448202093176</v>
      </c>
      <c r="L2320">
        <v>2929.6628029504723</v>
      </c>
      <c r="M2320">
        <v>1.4274014941126125</v>
      </c>
      <c r="N2320">
        <v>0.32860079695406691</v>
      </c>
      <c r="O2320">
        <v>0.23430944633876144</v>
      </c>
      <c r="P2320">
        <v>0.71305197221269712</v>
      </c>
      <c r="Q2320">
        <v>0.23839678745938483</v>
      </c>
      <c r="R2320">
        <v>0.38734185082918349</v>
      </c>
      <c r="S2320">
        <v>0.76160321254061503</v>
      </c>
      <c r="T2320">
        <v>0.61265814917081662</v>
      </c>
      <c r="U2320">
        <v>9.7424309913200502E-2</v>
      </c>
      <c r="V2320">
        <v>0.11684617507125306</v>
      </c>
    </row>
    <row r="2321" spans="1:22" x14ac:dyDescent="0.25">
      <c r="A2321" t="str">
        <f t="shared" si="41"/>
        <v>TajvanBútorgy.</v>
      </c>
      <c r="B2321" t="s">
        <v>146</v>
      </c>
      <c r="C2321">
        <v>22</v>
      </c>
      <c r="D2321" s="267" t="s">
        <v>168</v>
      </c>
      <c r="E2321" s="3" t="s">
        <v>2289</v>
      </c>
      <c r="F2321" s="3" t="s">
        <v>2289</v>
      </c>
      <c r="G2321" s="3" t="s">
        <v>136</v>
      </c>
      <c r="H2321">
        <v>2775.610711450885</v>
      </c>
      <c r="I2321">
        <v>2524.565343862922</v>
      </c>
      <c r="J2321">
        <v>0.90955310607778461</v>
      </c>
      <c r="K2321">
        <v>805.95160319229342</v>
      </c>
      <c r="L2321">
        <v>570.99578503688099</v>
      </c>
      <c r="M2321">
        <v>0.7084740358791074</v>
      </c>
      <c r="N2321">
        <v>0.29036910683018702</v>
      </c>
      <c r="O2321">
        <v>0.22617587872104003</v>
      </c>
      <c r="P2321">
        <v>0.77892542078628113</v>
      </c>
      <c r="Q2321">
        <v>0.19590056878902989</v>
      </c>
      <c r="R2321">
        <v>0.2136498673175293</v>
      </c>
      <c r="S2321">
        <v>0.80409943121097005</v>
      </c>
      <c r="T2321">
        <v>0.78635013268247067</v>
      </c>
      <c r="U2321">
        <v>0.26265851510104316</v>
      </c>
      <c r="V2321">
        <v>0.27604794495343227</v>
      </c>
    </row>
    <row r="2322" spans="1:22" x14ac:dyDescent="0.25">
      <c r="A2322" t="str">
        <f t="shared" si="41"/>
        <v>TajvanGépjavítás</v>
      </c>
      <c r="B2322" t="s">
        <v>146</v>
      </c>
      <c r="C2322">
        <v>23</v>
      </c>
      <c r="D2322" s="267" t="s">
        <v>169</v>
      </c>
      <c r="E2322" s="3" t="s">
        <v>2289</v>
      </c>
      <c r="F2322" s="3" t="s">
        <v>2289</v>
      </c>
      <c r="G2322" s="3" t="s">
        <v>136</v>
      </c>
      <c r="H2322">
        <v>7107.3043935911955</v>
      </c>
      <c r="I2322">
        <v>12797.05624144164</v>
      </c>
      <c r="J2322">
        <v>1.8005499036992156</v>
      </c>
      <c r="K2322">
        <v>2534.555423183836</v>
      </c>
      <c r="L2322">
        <v>3894.8564278187587</v>
      </c>
      <c r="M2322">
        <v>1.5367020157429232</v>
      </c>
      <c r="N2322">
        <v>0.35661275820257499</v>
      </c>
      <c r="O2322">
        <v>0.30435565448292407</v>
      </c>
      <c r="P2322">
        <v>0.85346260749884306</v>
      </c>
      <c r="Q2322">
        <v>0.5264631148840303</v>
      </c>
      <c r="R2322">
        <v>0.54103803426702202</v>
      </c>
      <c r="S2322">
        <v>0.47353688511596959</v>
      </c>
      <c r="T2322">
        <v>0.45896196573297798</v>
      </c>
      <c r="U2322">
        <v>0.13310451520834155</v>
      </c>
      <c r="V2322">
        <v>0.11710129905391303</v>
      </c>
    </row>
    <row r="2323" spans="1:22" x14ac:dyDescent="0.25">
      <c r="A2323" t="str">
        <f t="shared" si="41"/>
        <v>TajvanVillamosene., gáz, gőzellátás</v>
      </c>
      <c r="B2323" t="s">
        <v>146</v>
      </c>
      <c r="C2323">
        <v>24</v>
      </c>
      <c r="D2323" s="267" t="s">
        <v>170</v>
      </c>
      <c r="E2323" s="3" t="s">
        <v>1</v>
      </c>
      <c r="F2323" s="3" t="s">
        <v>1</v>
      </c>
      <c r="G2323" s="3" t="s">
        <v>136</v>
      </c>
      <c r="H2323">
        <v>12050.010882582788</v>
      </c>
      <c r="I2323">
        <v>27018.506227263413</v>
      </c>
      <c r="J2323">
        <v>2.2421976619387327</v>
      </c>
      <c r="K2323">
        <v>6354.4508922280702</v>
      </c>
      <c r="L2323">
        <v>7957.8174394099015</v>
      </c>
      <c r="M2323">
        <v>1.252321809449005</v>
      </c>
      <c r="N2323">
        <v>0.52733984675589463</v>
      </c>
      <c r="O2323">
        <v>0.29453210227366128</v>
      </c>
      <c r="P2323">
        <v>0.55852426871508543</v>
      </c>
      <c r="Q2323">
        <v>0.80383711263859958</v>
      </c>
      <c r="R2323">
        <v>0.82452669200002515</v>
      </c>
      <c r="S2323">
        <v>0.19616288736140025</v>
      </c>
      <c r="T2323">
        <v>0.17547330799997485</v>
      </c>
      <c r="U2323">
        <v>0.19603941539976102</v>
      </c>
      <c r="V2323">
        <v>0.17430876150195831</v>
      </c>
    </row>
    <row r="2324" spans="1:22" x14ac:dyDescent="0.25">
      <c r="A2324" t="str">
        <f t="shared" si="41"/>
        <v>TajvanVízellátás</v>
      </c>
      <c r="B2324" t="s">
        <v>146</v>
      </c>
      <c r="C2324">
        <v>25</v>
      </c>
      <c r="D2324" s="267" t="s">
        <v>171</v>
      </c>
      <c r="E2324" s="3" t="s">
        <v>1</v>
      </c>
      <c r="F2324" s="3" t="s">
        <v>1</v>
      </c>
      <c r="G2324" s="3" t="s">
        <v>136</v>
      </c>
      <c r="H2324">
        <v>1168.8636010503433</v>
      </c>
      <c r="I2324">
        <v>1479.715503987735</v>
      </c>
      <c r="J2324">
        <v>1.2659436932231096</v>
      </c>
      <c r="K2324">
        <v>688.38630337035465</v>
      </c>
      <c r="L2324">
        <v>727.60800842992637</v>
      </c>
      <c r="M2324">
        <v>1.0569763007595319</v>
      </c>
      <c r="N2324">
        <v>0.58893638466607168</v>
      </c>
      <c r="O2324">
        <v>0.49172155489962166</v>
      </c>
      <c r="P2324">
        <v>0.83493152690579464</v>
      </c>
      <c r="Q2324">
        <v>0.71298409455181555</v>
      </c>
      <c r="R2324">
        <v>0.7310100570418897</v>
      </c>
      <c r="S2324">
        <v>0.28701590544818428</v>
      </c>
      <c r="T2324">
        <v>0.26898994295811024</v>
      </c>
      <c r="U2324">
        <v>0.28602412972774843</v>
      </c>
      <c r="V2324">
        <v>0.2670712390132573</v>
      </c>
    </row>
    <row r="2325" spans="1:22" x14ac:dyDescent="0.25">
      <c r="A2325" t="str">
        <f t="shared" si="41"/>
        <v>TajvanSzennyvíz k.</v>
      </c>
      <c r="B2325" t="s">
        <v>146</v>
      </c>
      <c r="C2325">
        <v>26</v>
      </c>
      <c r="D2325" s="267" t="s">
        <v>172</v>
      </c>
      <c r="E2325" s="3" t="s">
        <v>1</v>
      </c>
      <c r="F2325" s="3" t="s">
        <v>1</v>
      </c>
      <c r="G2325" s="3" t="s">
        <v>136</v>
      </c>
      <c r="H2325">
        <v>1696.5143465972737</v>
      </c>
      <c r="I2325">
        <v>5609.8196028079547</v>
      </c>
      <c r="J2325">
        <v>3.3066738363042201</v>
      </c>
      <c r="K2325">
        <v>838.26524730025744</v>
      </c>
      <c r="L2325">
        <v>2568.4931506849312</v>
      </c>
      <c r="M2325">
        <v>3.0640577776033284</v>
      </c>
      <c r="N2325">
        <v>0.49411032036456376</v>
      </c>
      <c r="O2325">
        <v>0.45785663934706394</v>
      </c>
      <c r="P2325">
        <v>0.92662836714126684</v>
      </c>
      <c r="Q2325">
        <v>0.88778842021483884</v>
      </c>
      <c r="R2325">
        <v>0.94043867109467194</v>
      </c>
      <c r="S2325">
        <v>0.11221157978516107</v>
      </c>
      <c r="T2325">
        <v>5.9561328905328025E-2</v>
      </c>
      <c r="U2325">
        <v>1.7025299184092964E-2</v>
      </c>
      <c r="V2325">
        <v>1.7046056304833915E-2</v>
      </c>
    </row>
    <row r="2326" spans="1:22" x14ac:dyDescent="0.25">
      <c r="A2326" t="str">
        <f t="shared" si="41"/>
        <v>TajvanÉpítőipar</v>
      </c>
      <c r="B2326" t="s">
        <v>146</v>
      </c>
      <c r="C2326">
        <v>27</v>
      </c>
      <c r="D2326" s="267" t="s">
        <v>139</v>
      </c>
      <c r="E2326" s="3" t="s">
        <v>2289</v>
      </c>
      <c r="F2326" s="3" t="s">
        <v>2289</v>
      </c>
      <c r="G2326" s="3" t="s">
        <v>136</v>
      </c>
      <c r="H2326">
        <v>32925.842064871795</v>
      </c>
      <c r="I2326">
        <v>48114.396761294469</v>
      </c>
      <c r="J2326">
        <v>1.4612958619705938</v>
      </c>
      <c r="K2326">
        <v>10188.117289881249</v>
      </c>
      <c r="L2326">
        <v>13476.850632244468</v>
      </c>
      <c r="M2326">
        <v>1.3228008913510998</v>
      </c>
      <c r="N2326">
        <v>0.30942617260351968</v>
      </c>
      <c r="O2326">
        <v>0.2801001683364322</v>
      </c>
      <c r="P2326">
        <v>0.90522455156156401</v>
      </c>
      <c r="Q2326">
        <v>0.10555483824440086</v>
      </c>
      <c r="R2326">
        <v>0.14889638713750292</v>
      </c>
      <c r="S2326">
        <v>0.89444516175559918</v>
      </c>
      <c r="T2326">
        <v>0.85110361286249714</v>
      </c>
      <c r="U2326">
        <v>3.4482058315524538E-3</v>
      </c>
      <c r="V2326">
        <v>5.4626022001965091E-3</v>
      </c>
    </row>
    <row r="2327" spans="1:22" x14ac:dyDescent="0.25">
      <c r="A2327" t="str">
        <f t="shared" si="41"/>
        <v>TajvanGépj. Ker. jav.</v>
      </c>
      <c r="B2327" t="s">
        <v>146</v>
      </c>
      <c r="C2327">
        <v>28</v>
      </c>
      <c r="D2327" s="267" t="s">
        <v>173</v>
      </c>
      <c r="E2327" s="3" t="s">
        <v>2289</v>
      </c>
      <c r="F2327" s="3" t="s">
        <v>2289</v>
      </c>
      <c r="G2327" s="3" t="s">
        <v>136</v>
      </c>
      <c r="H2327">
        <v>1831.940147331009</v>
      </c>
      <c r="I2327">
        <v>2967.9561010541393</v>
      </c>
      <c r="J2327">
        <v>1.6201163042243574</v>
      </c>
      <c r="K2327">
        <v>829.3331137177255</v>
      </c>
      <c r="L2327">
        <v>1390.8376709521792</v>
      </c>
      <c r="M2327">
        <v>1.6770555135768632</v>
      </c>
      <c r="N2327">
        <v>0.45270753792147511</v>
      </c>
      <c r="O2327">
        <v>0.46861800633041389</v>
      </c>
      <c r="P2327">
        <v>1.035145136928775</v>
      </c>
      <c r="Q2327">
        <v>0.55489640595558498</v>
      </c>
      <c r="R2327">
        <v>0.55861045319393998</v>
      </c>
      <c r="S2327">
        <v>0.44510359404441491</v>
      </c>
      <c r="T2327">
        <v>0.44138954680605985</v>
      </c>
      <c r="U2327">
        <v>0.43232576309356519</v>
      </c>
      <c r="V2327">
        <v>0.40381119733311538</v>
      </c>
    </row>
    <row r="2328" spans="1:22" x14ac:dyDescent="0.25">
      <c r="A2328" t="str">
        <f t="shared" si="41"/>
        <v>TajvanNagyker.</v>
      </c>
      <c r="B2328" t="s">
        <v>146</v>
      </c>
      <c r="C2328">
        <v>29</v>
      </c>
      <c r="D2328" s="267" t="s">
        <v>174</v>
      </c>
      <c r="E2328" s="3" t="s">
        <v>2289</v>
      </c>
      <c r="F2328" s="3" t="s">
        <v>2289</v>
      </c>
      <c r="G2328" s="3" t="s">
        <v>136</v>
      </c>
      <c r="H2328">
        <v>43004.409975865332</v>
      </c>
      <c r="I2328">
        <v>73255.206598191799</v>
      </c>
      <c r="J2328">
        <v>1.7034347556286351</v>
      </c>
      <c r="K2328">
        <v>30092.262264374331</v>
      </c>
      <c r="L2328">
        <v>52067.111486055212</v>
      </c>
      <c r="M2328">
        <v>1.7302491593560414</v>
      </c>
      <c r="N2328">
        <v>0.69974828817003942</v>
      </c>
      <c r="O2328">
        <v>0.71076328774343278</v>
      </c>
      <c r="P2328">
        <v>1.015741374090674</v>
      </c>
      <c r="Q2328">
        <v>0.39976150760914658</v>
      </c>
      <c r="R2328">
        <v>0.32149711337768544</v>
      </c>
      <c r="S2328">
        <v>0.60023849239085347</v>
      </c>
      <c r="T2328">
        <v>0.67850288662231462</v>
      </c>
      <c r="U2328">
        <v>0.14846965850839028</v>
      </c>
      <c r="V2328">
        <v>0.16956721084047849</v>
      </c>
    </row>
    <row r="2329" spans="1:22" x14ac:dyDescent="0.25">
      <c r="A2329" t="str">
        <f t="shared" si="41"/>
        <v>TajvanKisker.</v>
      </c>
      <c r="B2329" t="s">
        <v>146</v>
      </c>
      <c r="C2329">
        <v>30</v>
      </c>
      <c r="D2329" s="267" t="s">
        <v>175</v>
      </c>
      <c r="E2329" s="3" t="s">
        <v>135</v>
      </c>
      <c r="F2329" s="3" t="s">
        <v>135</v>
      </c>
      <c r="G2329" s="3" t="s">
        <v>136</v>
      </c>
      <c r="H2329">
        <v>33900.375279569998</v>
      </c>
      <c r="I2329">
        <v>48010.833814280741</v>
      </c>
      <c r="J2329">
        <v>1.4162331071070586</v>
      </c>
      <c r="K2329">
        <v>25024.819696911469</v>
      </c>
      <c r="L2329">
        <v>33337.723919915705</v>
      </c>
      <c r="M2329">
        <v>1.3321863783110575</v>
      </c>
      <c r="N2329">
        <v>0.73818709942106842</v>
      </c>
      <c r="O2329">
        <v>0.69437919051510943</v>
      </c>
      <c r="P2329">
        <v>0.94065473517443499</v>
      </c>
      <c r="Q2329">
        <v>0.21250841396721074</v>
      </c>
      <c r="R2329">
        <v>0.32638831870332929</v>
      </c>
      <c r="S2329">
        <v>0.78749158603278935</v>
      </c>
      <c r="T2329">
        <v>0.67361168129667059</v>
      </c>
      <c r="U2329">
        <v>0.69965924406757996</v>
      </c>
      <c r="V2329">
        <v>0.60649667128341322</v>
      </c>
    </row>
    <row r="2330" spans="1:22" x14ac:dyDescent="0.25">
      <c r="A2330" t="str">
        <f t="shared" si="41"/>
        <v>TajvanSzf. Szállítás</v>
      </c>
      <c r="B2330" t="s">
        <v>146</v>
      </c>
      <c r="C2330">
        <v>31</v>
      </c>
      <c r="D2330" s="267" t="s">
        <v>176</v>
      </c>
      <c r="E2330" s="3" t="s">
        <v>2289</v>
      </c>
      <c r="F2330" s="3" t="s">
        <v>2289</v>
      </c>
      <c r="G2330" s="3" t="s">
        <v>136</v>
      </c>
      <c r="H2330">
        <v>9219.220377286807</v>
      </c>
      <c r="I2330">
        <v>13198.202136922362</v>
      </c>
      <c r="J2330">
        <v>1.4315963386056467</v>
      </c>
      <c r="K2330">
        <v>5588.4029565863448</v>
      </c>
      <c r="L2330">
        <v>6659.4112223393076</v>
      </c>
      <c r="M2330">
        <v>1.1916483607343848</v>
      </c>
      <c r="N2330">
        <v>0.6061687136099243</v>
      </c>
      <c r="O2330">
        <v>0.5045695734352641</v>
      </c>
      <c r="P2330">
        <v>0.83239131632247143</v>
      </c>
      <c r="Q2330">
        <v>0.53821207296335816</v>
      </c>
      <c r="R2330">
        <v>0.46388679838936664</v>
      </c>
      <c r="S2330">
        <v>0.4617879270366419</v>
      </c>
      <c r="T2330">
        <v>0.53611320161063325</v>
      </c>
      <c r="U2330">
        <v>0.34044584509030651</v>
      </c>
      <c r="V2330">
        <v>0.3376394561080861</v>
      </c>
    </row>
    <row r="2331" spans="1:22" x14ac:dyDescent="0.25">
      <c r="A2331" t="str">
        <f t="shared" si="41"/>
        <v>TajvanVízi szállítás</v>
      </c>
      <c r="B2331" t="s">
        <v>146</v>
      </c>
      <c r="C2331">
        <v>32</v>
      </c>
      <c r="D2331" s="267" t="s">
        <v>140</v>
      </c>
      <c r="E2331" s="3" t="s">
        <v>2289</v>
      </c>
      <c r="F2331" s="3" t="s">
        <v>2289</v>
      </c>
      <c r="G2331" s="3" t="s">
        <v>136</v>
      </c>
      <c r="H2331">
        <v>5039.2311847756555</v>
      </c>
      <c r="I2331">
        <v>7219.8037997569099</v>
      </c>
      <c r="J2331">
        <v>1.4327193047957638</v>
      </c>
      <c r="K2331">
        <v>1192.7225446114035</v>
      </c>
      <c r="L2331">
        <v>686.87434141201174</v>
      </c>
      <c r="M2331">
        <v>0.57588778254862261</v>
      </c>
      <c r="N2331">
        <v>0.23668740347035755</v>
      </c>
      <c r="O2331">
        <v>9.5137535653688918E-2</v>
      </c>
      <c r="P2331">
        <v>0.40195436790789685</v>
      </c>
      <c r="Q2331">
        <v>0.33375933972502847</v>
      </c>
      <c r="R2331">
        <v>2.7298295528019538E-2</v>
      </c>
      <c r="S2331">
        <v>0.66624066027497153</v>
      </c>
      <c r="T2331">
        <v>0.97270170447198046</v>
      </c>
      <c r="U2331">
        <v>9.1267397790600113E-2</v>
      </c>
      <c r="V2331">
        <v>5.7459397105360374E-3</v>
      </c>
    </row>
    <row r="2332" spans="1:22" x14ac:dyDescent="0.25">
      <c r="A2332" t="str">
        <f t="shared" si="41"/>
        <v>TajvanLégi szállítás</v>
      </c>
      <c r="B2332" t="s">
        <v>146</v>
      </c>
      <c r="C2332">
        <v>33</v>
      </c>
      <c r="D2332" s="267" t="s">
        <v>141</v>
      </c>
      <c r="E2332" s="3" t="s">
        <v>2289</v>
      </c>
      <c r="F2332" s="3" t="s">
        <v>2289</v>
      </c>
      <c r="G2332" s="3" t="s">
        <v>136</v>
      </c>
      <c r="H2332">
        <v>5228.693520837448</v>
      </c>
      <c r="I2332">
        <v>9828.3391431284799</v>
      </c>
      <c r="J2332">
        <v>1.8796931019116865</v>
      </c>
      <c r="K2332">
        <v>1642.3593764011127</v>
      </c>
      <c r="L2332">
        <v>2082.7515806111696</v>
      </c>
      <c r="M2332">
        <v>1.2681460650683436</v>
      </c>
      <c r="N2332">
        <v>0.31410511437627081</v>
      </c>
      <c r="O2332">
        <v>0.21191287259021105</v>
      </c>
      <c r="P2332">
        <v>0.67465591259478097</v>
      </c>
      <c r="Q2332">
        <v>0.12098382406707148</v>
      </c>
      <c r="R2332">
        <v>0.10401945039750309</v>
      </c>
      <c r="S2332">
        <v>0.87901617593292836</v>
      </c>
      <c r="T2332">
        <v>0.89598054960249685</v>
      </c>
      <c r="U2332">
        <v>0.59191218441946525</v>
      </c>
      <c r="V2332">
        <v>0.38652447493900294</v>
      </c>
    </row>
    <row r="2333" spans="1:22" x14ac:dyDescent="0.25">
      <c r="A2333" t="str">
        <f t="shared" si="41"/>
        <v>TajvanRaktározás</v>
      </c>
      <c r="B2333" t="s">
        <v>146</v>
      </c>
      <c r="C2333">
        <v>34</v>
      </c>
      <c r="D2333" s="267" t="s">
        <v>177</v>
      </c>
      <c r="E2333" s="3" t="s">
        <v>1</v>
      </c>
      <c r="F2333" s="3" t="s">
        <v>1</v>
      </c>
      <c r="G2333" s="3" t="s">
        <v>136</v>
      </c>
      <c r="H2333">
        <v>5931.9716267011772</v>
      </c>
      <c r="I2333">
        <v>6845.7587252505009</v>
      </c>
      <c r="J2333">
        <v>1.1540444149186682</v>
      </c>
      <c r="K2333">
        <v>4011.5675800315134</v>
      </c>
      <c r="L2333">
        <v>4424.9538988408849</v>
      </c>
      <c r="M2333">
        <v>1.1030485740454916</v>
      </c>
      <c r="N2333">
        <v>0.67626209841842788</v>
      </c>
      <c r="O2333">
        <v>0.64637888602756244</v>
      </c>
      <c r="P2333">
        <v>0.95581119737339526</v>
      </c>
      <c r="Q2333">
        <v>0.75048226471394031</v>
      </c>
      <c r="R2333">
        <v>0.71321221898635634</v>
      </c>
      <c r="S2333">
        <v>0.24951773528605961</v>
      </c>
      <c r="T2333">
        <v>0.28678778101364366</v>
      </c>
      <c r="U2333">
        <v>0.15072131740572942</v>
      </c>
      <c r="V2333">
        <v>9.459997648061183E-2</v>
      </c>
    </row>
    <row r="2334" spans="1:22" x14ac:dyDescent="0.25">
      <c r="A2334" t="str">
        <f t="shared" si="41"/>
        <v>TajvanPostai tev.</v>
      </c>
      <c r="B2334" t="s">
        <v>146</v>
      </c>
      <c r="C2334">
        <v>35</v>
      </c>
      <c r="D2334" s="267" t="s">
        <v>178</v>
      </c>
      <c r="E2334" s="3" t="s">
        <v>1</v>
      </c>
      <c r="F2334" s="3" t="s">
        <v>1</v>
      </c>
      <c r="G2334" s="3" t="s">
        <v>136</v>
      </c>
      <c r="H2334">
        <v>1025.7420300283882</v>
      </c>
      <c r="I2334">
        <v>2296.2658170124728</v>
      </c>
      <c r="J2334">
        <v>2.238638712063814</v>
      </c>
      <c r="K2334">
        <v>833.10915542574583</v>
      </c>
      <c r="L2334">
        <v>1082.4552160168598</v>
      </c>
      <c r="M2334">
        <v>1.2992957873133564</v>
      </c>
      <c r="N2334">
        <v>0.81220144152881102</v>
      </c>
      <c r="O2334">
        <v>0.47139804459797879</v>
      </c>
      <c r="P2334">
        <v>0.58039547887364473</v>
      </c>
      <c r="Q2334">
        <v>0.71201381435556332</v>
      </c>
      <c r="R2334">
        <v>0.69059825863356439</v>
      </c>
      <c r="S2334">
        <v>0.28798618564443679</v>
      </c>
      <c r="T2334">
        <v>0.3094017413664355</v>
      </c>
      <c r="U2334">
        <v>0.27818236164244958</v>
      </c>
      <c r="V2334">
        <v>0.27948307396710814</v>
      </c>
    </row>
    <row r="2335" spans="1:22" x14ac:dyDescent="0.25">
      <c r="A2335" t="str">
        <f t="shared" si="41"/>
        <v>TajvanVendéglátás</v>
      </c>
      <c r="B2335" t="s">
        <v>146</v>
      </c>
      <c r="C2335">
        <v>36</v>
      </c>
      <c r="D2335" s="267" t="s">
        <v>179</v>
      </c>
      <c r="E2335" s="3" t="s">
        <v>135</v>
      </c>
      <c r="F2335" s="3" t="s">
        <v>135</v>
      </c>
      <c r="G2335" s="3" t="s">
        <v>136</v>
      </c>
      <c r="H2335">
        <v>12612.537223974345</v>
      </c>
      <c r="I2335">
        <v>25428.674812662597</v>
      </c>
      <c r="J2335">
        <v>2.0161426968339802</v>
      </c>
      <c r="K2335">
        <v>6598.8368369137734</v>
      </c>
      <c r="L2335">
        <v>12882.606691253954</v>
      </c>
      <c r="M2335">
        <v>1.9522541638230675</v>
      </c>
      <c r="N2335">
        <v>0.52319661934241724</v>
      </c>
      <c r="O2335">
        <v>0.50661730452578924</v>
      </c>
      <c r="P2335">
        <v>0.96831150239948838</v>
      </c>
      <c r="Q2335">
        <v>0.2843982487025084</v>
      </c>
      <c r="R2335">
        <v>0.25036912351048318</v>
      </c>
      <c r="S2335">
        <v>0.7156017512974916</v>
      </c>
      <c r="T2335">
        <v>0.74963087648951687</v>
      </c>
      <c r="U2335">
        <v>0.63133792824123491</v>
      </c>
      <c r="V2335">
        <v>0.60549210014623822</v>
      </c>
    </row>
    <row r="2336" spans="1:22" x14ac:dyDescent="0.25">
      <c r="A2336" t="str">
        <f t="shared" si="41"/>
        <v>TajvanKiadói tev.</v>
      </c>
      <c r="B2336" t="s">
        <v>146</v>
      </c>
      <c r="C2336">
        <v>37</v>
      </c>
      <c r="D2336" s="267" t="s">
        <v>180</v>
      </c>
      <c r="E2336" s="3" t="s">
        <v>2289</v>
      </c>
      <c r="F2336" s="3" t="s">
        <v>2289</v>
      </c>
      <c r="G2336" s="3" t="s">
        <v>136</v>
      </c>
      <c r="H2336">
        <v>2633.8377613869393</v>
      </c>
      <c r="I2336">
        <v>4685.5703817538324</v>
      </c>
      <c r="J2336">
        <v>1.7789897504113852</v>
      </c>
      <c r="K2336">
        <v>1153.0851301168175</v>
      </c>
      <c r="L2336">
        <v>1826.7563896487393</v>
      </c>
      <c r="M2336">
        <v>1.5842337585809239</v>
      </c>
      <c r="N2336">
        <v>0.43779656705567932</v>
      </c>
      <c r="O2336">
        <v>0.38986851990578258</v>
      </c>
      <c r="P2336">
        <v>0.89052438790868549</v>
      </c>
      <c r="Q2336">
        <v>0.42478979370760706</v>
      </c>
      <c r="R2336">
        <v>0.38899251245838123</v>
      </c>
      <c r="S2336">
        <v>0.57521020629239306</v>
      </c>
      <c r="T2336">
        <v>0.61100748754161871</v>
      </c>
      <c r="U2336">
        <v>0.31981996143893549</v>
      </c>
      <c r="V2336">
        <v>0.28525762350578715</v>
      </c>
    </row>
    <row r="2337" spans="1:22" x14ac:dyDescent="0.25">
      <c r="A2337" t="str">
        <f t="shared" si="41"/>
        <v>TajvanMűsorszolgáltatás</v>
      </c>
      <c r="B2337" t="s">
        <v>146</v>
      </c>
      <c r="C2337">
        <v>38</v>
      </c>
      <c r="D2337" s="267" t="s">
        <v>181</v>
      </c>
      <c r="E2337" s="3" t="s">
        <v>1</v>
      </c>
      <c r="F2337" s="3" t="s">
        <v>1</v>
      </c>
      <c r="G2337" s="3" t="s">
        <v>136</v>
      </c>
      <c r="H2337">
        <v>3784.5999282861753</v>
      </c>
      <c r="I2337">
        <v>4906.8953728482302</v>
      </c>
      <c r="J2337">
        <v>1.296542690331413</v>
      </c>
      <c r="K2337">
        <v>1617.945960156424</v>
      </c>
      <c r="L2337">
        <v>1941.2230624060526</v>
      </c>
      <c r="M2337">
        <v>1.1998071074131387</v>
      </c>
      <c r="N2337">
        <v>0.427507792320098</v>
      </c>
      <c r="O2337">
        <v>0.39561126025788085</v>
      </c>
      <c r="P2337">
        <v>0.92538958906663737</v>
      </c>
      <c r="Q2337">
        <v>0.62321534980772308</v>
      </c>
      <c r="R2337">
        <v>0.61325436000734179</v>
      </c>
      <c r="S2337">
        <v>0.37678465019227697</v>
      </c>
      <c r="T2337">
        <v>0.38674563999265826</v>
      </c>
      <c r="U2337">
        <v>0.35074966387717132</v>
      </c>
      <c r="V2337">
        <v>0.35957337516446014</v>
      </c>
    </row>
    <row r="2338" spans="1:22" x14ac:dyDescent="0.25">
      <c r="A2338" t="str">
        <f t="shared" si="41"/>
        <v>TajvanTávközlés</v>
      </c>
      <c r="B2338" t="s">
        <v>146</v>
      </c>
      <c r="C2338">
        <v>39</v>
      </c>
      <c r="D2338" s="267" t="s">
        <v>142</v>
      </c>
      <c r="E2338" s="3" t="s">
        <v>2289</v>
      </c>
      <c r="F2338" s="3" t="s">
        <v>2289</v>
      </c>
      <c r="G2338" s="3" t="s">
        <v>136</v>
      </c>
      <c r="H2338">
        <v>10533.127109400619</v>
      </c>
      <c r="I2338">
        <v>12769.29662368619</v>
      </c>
      <c r="J2338">
        <v>1.2122987305725981</v>
      </c>
      <c r="K2338">
        <v>7243.508448304573</v>
      </c>
      <c r="L2338">
        <v>7211.8348261327737</v>
      </c>
      <c r="M2338">
        <v>0.9956273092800475</v>
      </c>
      <c r="N2338">
        <v>0.68768831640129713</v>
      </c>
      <c r="O2338">
        <v>0.56477933269678326</v>
      </c>
      <c r="P2338">
        <v>0.82127225259881986</v>
      </c>
      <c r="Q2338">
        <v>0.56344635232389639</v>
      </c>
      <c r="R2338">
        <v>0.52243992866008171</v>
      </c>
      <c r="S2338">
        <v>0.43655364767610366</v>
      </c>
      <c r="T2338">
        <v>0.47756007133991835</v>
      </c>
      <c r="U2338">
        <v>0.41728733949873781</v>
      </c>
      <c r="V2338">
        <v>0.43289895744163059</v>
      </c>
    </row>
    <row r="2339" spans="1:22" x14ac:dyDescent="0.25">
      <c r="A2339" t="str">
        <f t="shared" si="41"/>
        <v>TajvanInfotech.</v>
      </c>
      <c r="B2339" t="s">
        <v>146</v>
      </c>
      <c r="C2339">
        <v>40</v>
      </c>
      <c r="D2339" s="267" t="s">
        <v>182</v>
      </c>
      <c r="E2339" s="3" t="s">
        <v>2289</v>
      </c>
      <c r="F2339" s="3" t="s">
        <v>2289</v>
      </c>
      <c r="G2339" s="3" t="s">
        <v>136</v>
      </c>
      <c r="H2339">
        <v>4364.5517189625771</v>
      </c>
      <c r="I2339">
        <v>7098.0967026122707</v>
      </c>
      <c r="J2339">
        <v>1.626306012544958</v>
      </c>
      <c r="K2339">
        <v>2246.5828881800608</v>
      </c>
      <c r="L2339">
        <v>4560.6888830347734</v>
      </c>
      <c r="M2339">
        <v>2.0300559160447231</v>
      </c>
      <c r="N2339">
        <v>0.51473393668801748</v>
      </c>
      <c r="O2339">
        <v>0.64252278802518004</v>
      </c>
      <c r="P2339">
        <v>1.2482619509399395</v>
      </c>
      <c r="Q2339">
        <v>0.2050953619363399</v>
      </c>
      <c r="R2339">
        <v>0.33739536185334251</v>
      </c>
      <c r="S2339">
        <v>0.79490463806365996</v>
      </c>
      <c r="T2339">
        <v>0.6626046381466576</v>
      </c>
      <c r="U2339">
        <v>2.7719717128910391E-2</v>
      </c>
      <c r="V2339">
        <v>3.109214094598442E-2</v>
      </c>
    </row>
    <row r="2340" spans="1:22" x14ac:dyDescent="0.25">
      <c r="A2340" t="str">
        <f t="shared" si="41"/>
        <v>TajvanPénzügyi tev.</v>
      </c>
      <c r="B2340" t="s">
        <v>146</v>
      </c>
      <c r="C2340">
        <v>41</v>
      </c>
      <c r="D2340" s="267" t="s">
        <v>183</v>
      </c>
      <c r="E2340" s="3" t="s">
        <v>1</v>
      </c>
      <c r="F2340" s="3" t="s">
        <v>1</v>
      </c>
      <c r="G2340" s="3" t="s">
        <v>136</v>
      </c>
      <c r="H2340">
        <v>22881.582862157687</v>
      </c>
      <c r="I2340">
        <v>30283.028245812267</v>
      </c>
      <c r="J2340">
        <v>1.3234673679807061</v>
      </c>
      <c r="K2340">
        <v>18691.377477165879</v>
      </c>
      <c r="L2340">
        <v>22285.860115911488</v>
      </c>
      <c r="M2340">
        <v>1.1923069951980141</v>
      </c>
      <c r="N2340">
        <v>0.8168743215784382</v>
      </c>
      <c r="O2340">
        <v>0.73591914041797724</v>
      </c>
      <c r="P2340">
        <v>0.9008964059440232</v>
      </c>
      <c r="Q2340">
        <v>0.74309356254473202</v>
      </c>
      <c r="R2340">
        <v>0.70216449941329062</v>
      </c>
      <c r="S2340">
        <v>0.25690643745526803</v>
      </c>
      <c r="T2340">
        <v>0.29783550058670927</v>
      </c>
      <c r="U2340">
        <v>0.25264396954317531</v>
      </c>
      <c r="V2340">
        <v>0.25999323820758352</v>
      </c>
    </row>
    <row r="2341" spans="1:22" x14ac:dyDescent="0.25">
      <c r="A2341" t="str">
        <f t="shared" si="41"/>
        <v>TajvanBiztosítás</v>
      </c>
      <c r="B2341" t="s">
        <v>146</v>
      </c>
      <c r="C2341">
        <v>42</v>
      </c>
      <c r="D2341" s="267" t="s">
        <v>184</v>
      </c>
      <c r="E2341" s="3" t="s">
        <v>2289</v>
      </c>
      <c r="F2341" s="3" t="s">
        <v>135</v>
      </c>
      <c r="G2341" s="3" t="s">
        <v>0</v>
      </c>
      <c r="H2341">
        <v>7422.9468526747405</v>
      </c>
      <c r="I2341">
        <v>14767.946641648858</v>
      </c>
      <c r="J2341">
        <v>1.9894991752941709</v>
      </c>
      <c r="K2341">
        <v>4981.2971574241319</v>
      </c>
      <c r="L2341">
        <v>8958.8382507903061</v>
      </c>
      <c r="M2341">
        <v>1.7984950440946976</v>
      </c>
      <c r="N2341">
        <v>0.67106733434703236</v>
      </c>
      <c r="O2341">
        <v>0.60664075163465259</v>
      </c>
      <c r="P2341">
        <v>0.90399386259045278</v>
      </c>
      <c r="Q2341">
        <v>0.38916019641866018</v>
      </c>
      <c r="R2341">
        <v>0.27801576366888348</v>
      </c>
      <c r="S2341">
        <v>0.61083980358133982</v>
      </c>
      <c r="T2341">
        <v>0.72198423633111641</v>
      </c>
      <c r="U2341">
        <v>0.5614588321040983</v>
      </c>
      <c r="V2341">
        <v>0.67067165427612729</v>
      </c>
    </row>
    <row r="2342" spans="1:22" x14ac:dyDescent="0.25">
      <c r="A2342" t="str">
        <f t="shared" si="41"/>
        <v>TajvanEgyéb pénzügy</v>
      </c>
      <c r="B2342" t="s">
        <v>146</v>
      </c>
      <c r="C2342">
        <v>43</v>
      </c>
      <c r="D2342" s="267" t="s">
        <v>185</v>
      </c>
      <c r="E2342" s="3" t="s">
        <v>135</v>
      </c>
      <c r="F2342" s="3" t="s">
        <v>135</v>
      </c>
      <c r="G2342" s="3" t="s">
        <v>136</v>
      </c>
      <c r="H2342">
        <v>5778.5058479241779</v>
      </c>
      <c r="I2342">
        <v>5695.7323692266709</v>
      </c>
      <c r="J2342">
        <v>0.9856756260396895</v>
      </c>
      <c r="K2342">
        <v>3355.014539538578</v>
      </c>
      <c r="L2342">
        <v>3406.612223393045</v>
      </c>
      <c r="M2342">
        <v>1.0153792728008755</v>
      </c>
      <c r="N2342">
        <v>0.58060243042650983</v>
      </c>
      <c r="O2342">
        <v>0.59809906831271509</v>
      </c>
      <c r="P2342">
        <v>1.0301353163012981</v>
      </c>
      <c r="Q2342">
        <v>0.26924035307522304</v>
      </c>
      <c r="R2342">
        <v>0.3228964607576873</v>
      </c>
      <c r="S2342">
        <v>0.73075964692477702</v>
      </c>
      <c r="T2342">
        <v>0.6771035392423127</v>
      </c>
      <c r="U2342">
        <v>0.73040175512279348</v>
      </c>
      <c r="V2342">
        <v>0.67667720647124452</v>
      </c>
    </row>
    <row r="2343" spans="1:22" x14ac:dyDescent="0.25">
      <c r="A2343" t="str">
        <f t="shared" si="41"/>
        <v>TajvanIngatlanügyletek</v>
      </c>
      <c r="B2343" t="s">
        <v>146</v>
      </c>
      <c r="C2343">
        <v>44</v>
      </c>
      <c r="D2343" s="267" t="s">
        <v>143</v>
      </c>
      <c r="E2343" s="3" t="s">
        <v>135</v>
      </c>
      <c r="F2343" s="3" t="s">
        <v>135</v>
      </c>
      <c r="G2343" s="3" t="s">
        <v>136</v>
      </c>
      <c r="H2343">
        <v>35971.811308972021</v>
      </c>
      <c r="I2343">
        <v>55499.967123505841</v>
      </c>
      <c r="J2343">
        <v>1.5428738532736366</v>
      </c>
      <c r="K2343">
        <v>27790.630644479454</v>
      </c>
      <c r="L2343">
        <v>43502.996575342469</v>
      </c>
      <c r="M2343">
        <v>1.56538356872388</v>
      </c>
      <c r="N2343">
        <v>0.77256689705663961</v>
      </c>
      <c r="O2343">
        <v>0.78383824045397843</v>
      </c>
      <c r="P2343">
        <v>1.0145894723683877</v>
      </c>
      <c r="Q2343">
        <v>0.18850968613697419</v>
      </c>
      <c r="R2343">
        <v>0.17802468856613865</v>
      </c>
      <c r="S2343">
        <v>0.81149031386302595</v>
      </c>
      <c r="T2343">
        <v>0.82197531143386138</v>
      </c>
      <c r="U2343">
        <v>0.6977047430355654</v>
      </c>
      <c r="V2343">
        <v>0.69783016314520574</v>
      </c>
    </row>
    <row r="2344" spans="1:22" x14ac:dyDescent="0.25">
      <c r="A2344" t="str">
        <f t="shared" si="41"/>
        <v>TajvanJogi tev.</v>
      </c>
      <c r="B2344" t="s">
        <v>146</v>
      </c>
      <c r="C2344">
        <v>45</v>
      </c>
      <c r="D2344" s="267" t="s">
        <v>186</v>
      </c>
      <c r="E2344" s="3" t="s">
        <v>1</v>
      </c>
      <c r="F2344" s="3" t="s">
        <v>2289</v>
      </c>
      <c r="G2344" s="3" t="s">
        <v>0</v>
      </c>
      <c r="H2344">
        <v>770.89795373103277</v>
      </c>
      <c r="I2344">
        <v>1229.2858360088617</v>
      </c>
      <c r="J2344">
        <v>1.5946155130640818</v>
      </c>
      <c r="K2344">
        <v>579.48924835928813</v>
      </c>
      <c r="L2344">
        <v>957.02910149632794</v>
      </c>
      <c r="M2344">
        <v>1.6515045002232069</v>
      </c>
      <c r="N2344">
        <v>0.75170681872308176</v>
      </c>
      <c r="O2344">
        <v>0.77852446799804254</v>
      </c>
      <c r="P2344">
        <v>1.0356756764831743</v>
      </c>
      <c r="Q2344">
        <v>0.73113778181284239</v>
      </c>
      <c r="R2344">
        <v>0.58014690481415521</v>
      </c>
      <c r="S2344">
        <v>0.26886221818715778</v>
      </c>
      <c r="T2344">
        <v>0.4198530951858449</v>
      </c>
      <c r="U2344">
        <v>4.1428305915986778E-2</v>
      </c>
      <c r="V2344">
        <v>2.53020313053147E-2</v>
      </c>
    </row>
    <row r="2345" spans="1:22" x14ac:dyDescent="0.25">
      <c r="A2345" t="str">
        <f t="shared" si="41"/>
        <v>TajvanMérnöki tev.</v>
      </c>
      <c r="B2345" t="s">
        <v>146</v>
      </c>
      <c r="C2345">
        <v>46</v>
      </c>
      <c r="D2345" s="267" t="s">
        <v>187</v>
      </c>
      <c r="E2345" s="3" t="s">
        <v>1</v>
      </c>
      <c r="F2345" s="3" t="s">
        <v>1</v>
      </c>
      <c r="G2345" s="3" t="s">
        <v>136</v>
      </c>
      <c r="H2345">
        <v>4239.8153431161973</v>
      </c>
      <c r="I2345">
        <v>2369.8473175412473</v>
      </c>
      <c r="J2345">
        <v>0.55895059707941119</v>
      </c>
      <c r="K2345">
        <v>2484.5467188888847</v>
      </c>
      <c r="L2345">
        <v>1612.5157565961244</v>
      </c>
      <c r="M2345">
        <v>0.64901808621141899</v>
      </c>
      <c r="N2345">
        <v>0.58600352086626073</v>
      </c>
      <c r="O2345">
        <v>0.68043023053026641</v>
      </c>
      <c r="P2345">
        <v>1.1611367616433759</v>
      </c>
      <c r="Q2345">
        <v>0.75768322034310187</v>
      </c>
      <c r="R2345">
        <v>0.78889563395237128</v>
      </c>
      <c r="S2345">
        <v>0.2423167796568981</v>
      </c>
      <c r="T2345">
        <v>0.21110436604762867</v>
      </c>
      <c r="U2345">
        <v>0.24046860024993474</v>
      </c>
      <c r="V2345">
        <v>2.1344248364921325E-2</v>
      </c>
    </row>
    <row r="2346" spans="1:22" x14ac:dyDescent="0.25">
      <c r="A2346" t="str">
        <f t="shared" si="41"/>
        <v>TajvanK+F</v>
      </c>
      <c r="B2346" t="s">
        <v>146</v>
      </c>
      <c r="C2346">
        <v>47</v>
      </c>
      <c r="D2346" s="267" t="s">
        <v>188</v>
      </c>
      <c r="E2346" s="3" t="s">
        <v>1</v>
      </c>
      <c r="F2346" s="3" t="s">
        <v>2289</v>
      </c>
      <c r="G2346" s="3" t="s">
        <v>0</v>
      </c>
      <c r="H2346">
        <v>2792.5725183246304</v>
      </c>
      <c r="I2346">
        <v>9002.6043699842485</v>
      </c>
      <c r="J2346">
        <v>3.2237674441433128</v>
      </c>
      <c r="K2346">
        <v>1040.0327461474051</v>
      </c>
      <c r="L2346">
        <v>5288.8205805709904</v>
      </c>
      <c r="M2346">
        <v>5.0852442869345955</v>
      </c>
      <c r="N2346">
        <v>0.37242819633968177</v>
      </c>
      <c r="O2346">
        <v>0.58747673042309245</v>
      </c>
      <c r="P2346">
        <v>1.5774228057836703</v>
      </c>
      <c r="Q2346">
        <v>0.98933500279471454</v>
      </c>
      <c r="R2346">
        <v>3.8096423274127048E-3</v>
      </c>
      <c r="S2346">
        <v>1.0664997205285428E-2</v>
      </c>
      <c r="T2346">
        <v>0.99619035767258712</v>
      </c>
      <c r="U2346">
        <v>9.180605945347E-3</v>
      </c>
      <c r="V2346">
        <v>8.9289264906759053E-4</v>
      </c>
    </row>
    <row r="2347" spans="1:22" x14ac:dyDescent="0.25">
      <c r="A2347" t="str">
        <f t="shared" si="41"/>
        <v>TajvanMarketing</v>
      </c>
      <c r="B2347" t="s">
        <v>146</v>
      </c>
      <c r="C2347">
        <v>48</v>
      </c>
      <c r="D2347" s="267" t="s">
        <v>13</v>
      </c>
      <c r="E2347" s="3" t="s">
        <v>1</v>
      </c>
      <c r="F2347" s="3" t="s">
        <v>1</v>
      </c>
      <c r="G2347" s="3" t="s">
        <v>136</v>
      </c>
      <c r="H2347">
        <v>1611.8621116434238</v>
      </c>
      <c r="I2347">
        <v>4207.7428167282014</v>
      </c>
      <c r="J2347">
        <v>2.6104855907544517</v>
      </c>
      <c r="K2347">
        <v>1061.0635608738176</v>
      </c>
      <c r="L2347">
        <v>1632.4340825924373</v>
      </c>
      <c r="M2347">
        <v>1.5384884966251025</v>
      </c>
      <c r="N2347">
        <v>0.65828432420436844</v>
      </c>
      <c r="O2347">
        <v>0.38795956732492576</v>
      </c>
      <c r="P2347">
        <v>0.58934954556882524</v>
      </c>
      <c r="Q2347">
        <v>0.92137547309132906</v>
      </c>
      <c r="R2347">
        <v>0.93646044501387815</v>
      </c>
      <c r="S2347">
        <v>7.8624526908670944E-2</v>
      </c>
      <c r="T2347">
        <v>6.353955498612171E-2</v>
      </c>
      <c r="U2347">
        <v>2.2602388831905636E-2</v>
      </c>
      <c r="V2347">
        <v>1.6770268205132575E-2</v>
      </c>
    </row>
    <row r="2348" spans="1:22" x14ac:dyDescent="0.25">
      <c r="A2348" t="str">
        <f t="shared" si="41"/>
        <v>TajvanEgyéb tudományos</v>
      </c>
      <c r="B2348" t="s">
        <v>146</v>
      </c>
      <c r="C2348">
        <v>49</v>
      </c>
      <c r="D2348" s="267" t="s">
        <v>189</v>
      </c>
      <c r="E2348" s="3" t="s">
        <v>1</v>
      </c>
      <c r="F2348" s="3" t="s">
        <v>2289</v>
      </c>
      <c r="G2348" s="3" t="s">
        <v>0</v>
      </c>
      <c r="H2348">
        <v>1958.1659729213031</v>
      </c>
      <c r="I2348">
        <v>2853.3556437288053</v>
      </c>
      <c r="J2348">
        <v>1.4571571987189662</v>
      </c>
      <c r="K2348">
        <v>1231.175835846793</v>
      </c>
      <c r="L2348">
        <v>1798.3864639917485</v>
      </c>
      <c r="M2348">
        <v>1.4607064333380395</v>
      </c>
      <c r="N2348">
        <v>0.62873926565583971</v>
      </c>
      <c r="O2348">
        <v>0.63027070177680056</v>
      </c>
      <c r="P2348">
        <v>1.0024357252753466</v>
      </c>
      <c r="Q2348">
        <v>0.72810748508856349</v>
      </c>
      <c r="R2348">
        <v>0.45738588253785822</v>
      </c>
      <c r="S2348">
        <v>0.27189251491143651</v>
      </c>
      <c r="T2348">
        <v>0.54261411746214161</v>
      </c>
      <c r="U2348">
        <v>0.12267597784287193</v>
      </c>
      <c r="V2348">
        <v>8.106539283691401E-2</v>
      </c>
    </row>
    <row r="2349" spans="1:22" x14ac:dyDescent="0.25">
      <c r="A2349" t="str">
        <f t="shared" si="41"/>
        <v>TajvanAminisztratív</v>
      </c>
      <c r="B2349" t="s">
        <v>146</v>
      </c>
      <c r="C2349">
        <v>50</v>
      </c>
      <c r="D2349" s="267" t="s">
        <v>190</v>
      </c>
      <c r="E2349" s="3" t="s">
        <v>1</v>
      </c>
      <c r="F2349" s="3" t="s">
        <v>1</v>
      </c>
      <c r="G2349" s="3" t="s">
        <v>136</v>
      </c>
      <c r="H2349">
        <v>4613.1009635726386</v>
      </c>
      <c r="I2349">
        <v>11050.843024452615</v>
      </c>
      <c r="J2349">
        <v>2.3955346114718972</v>
      </c>
      <c r="K2349">
        <v>2957.5150839706394</v>
      </c>
      <c r="L2349">
        <v>7754.2149631190741</v>
      </c>
      <c r="M2349">
        <v>2.6218682721673834</v>
      </c>
      <c r="N2349">
        <v>0.64111215152771717</v>
      </c>
      <c r="O2349">
        <v>0.70168537784502338</v>
      </c>
      <c r="P2349">
        <v>1.0944814821758801</v>
      </c>
      <c r="Q2349">
        <v>0.8098921134855106</v>
      </c>
      <c r="R2349">
        <v>0.78426755805948256</v>
      </c>
      <c r="S2349">
        <v>0.19010788651448943</v>
      </c>
      <c r="T2349">
        <v>0.21573244194051749</v>
      </c>
      <c r="U2349">
        <v>0.1361329255295835</v>
      </c>
      <c r="V2349">
        <v>0.11838015900773802</v>
      </c>
    </row>
    <row r="2350" spans="1:22" x14ac:dyDescent="0.25">
      <c r="A2350" t="str">
        <f t="shared" si="41"/>
        <v>TajvanKözigazgatás és védelem</v>
      </c>
      <c r="B2350" t="s">
        <v>146</v>
      </c>
      <c r="C2350">
        <v>51</v>
      </c>
      <c r="D2350" s="267" t="s">
        <v>201</v>
      </c>
      <c r="E2350" s="3" t="s">
        <v>135</v>
      </c>
      <c r="F2350" s="3" t="s">
        <v>135</v>
      </c>
      <c r="G2350" s="3" t="s">
        <v>136</v>
      </c>
      <c r="H2350">
        <v>38373.557244289783</v>
      </c>
      <c r="I2350">
        <v>48617.492212347068</v>
      </c>
      <c r="J2350">
        <v>1.2669529671915325</v>
      </c>
      <c r="K2350">
        <v>26206.42942238961</v>
      </c>
      <c r="L2350">
        <v>35247.826659641723</v>
      </c>
      <c r="M2350">
        <v>1.3450068336866809</v>
      </c>
      <c r="N2350">
        <v>0.68292937387995967</v>
      </c>
      <c r="O2350">
        <v>0.7250029784689318</v>
      </c>
      <c r="P2350">
        <v>1.061607548596039</v>
      </c>
      <c r="Q2350">
        <v>3.3833928829495617E-2</v>
      </c>
      <c r="R2350">
        <v>0.10057866705218207</v>
      </c>
      <c r="S2350">
        <v>0.96616607117050435</v>
      </c>
      <c r="T2350">
        <v>0.89942133294781801</v>
      </c>
      <c r="U2350">
        <v>0.96101761354892379</v>
      </c>
      <c r="V2350">
        <v>0.896603570223242</v>
      </c>
    </row>
    <row r="2351" spans="1:22" x14ac:dyDescent="0.25">
      <c r="A2351" t="str">
        <f t="shared" si="41"/>
        <v>TajvanOktatás</v>
      </c>
      <c r="B2351" t="s">
        <v>146</v>
      </c>
      <c r="C2351">
        <v>52</v>
      </c>
      <c r="D2351" s="267" t="s">
        <v>144</v>
      </c>
      <c r="E2351" s="3" t="s">
        <v>135</v>
      </c>
      <c r="F2351" s="3" t="s">
        <v>135</v>
      </c>
      <c r="G2351" s="3" t="s">
        <v>136</v>
      </c>
      <c r="H2351">
        <v>16380.871880230594</v>
      </c>
      <c r="I2351">
        <v>27916.886253937919</v>
      </c>
      <c r="J2351">
        <v>1.7042368964273307</v>
      </c>
      <c r="K2351">
        <v>13557.89554590523</v>
      </c>
      <c r="L2351">
        <v>22904.735247629083</v>
      </c>
      <c r="M2351">
        <v>1.6894019554935129</v>
      </c>
      <c r="N2351">
        <v>0.82766629548380155</v>
      </c>
      <c r="O2351">
        <v>0.82046167467541875</v>
      </c>
      <c r="P2351">
        <v>0.99129525891329018</v>
      </c>
      <c r="Q2351">
        <v>3.2836202167227609E-2</v>
      </c>
      <c r="R2351">
        <v>2.8962865575957734E-2</v>
      </c>
      <c r="S2351">
        <v>0.96716379783277251</v>
      </c>
      <c r="T2351">
        <v>0.97103713442404216</v>
      </c>
      <c r="U2351">
        <v>0.96690202930893632</v>
      </c>
      <c r="V2351">
        <v>0.9682602405559434</v>
      </c>
    </row>
    <row r="2352" spans="1:22" x14ac:dyDescent="0.25">
      <c r="A2352" t="str">
        <f t="shared" si="41"/>
        <v>TajvanEgészségügy</v>
      </c>
      <c r="B2352" t="s">
        <v>146</v>
      </c>
      <c r="C2352">
        <v>53</v>
      </c>
      <c r="D2352" s="267" t="s">
        <v>191</v>
      </c>
      <c r="E2352" s="3" t="s">
        <v>135</v>
      </c>
      <c r="F2352" s="3" t="s">
        <v>135</v>
      </c>
      <c r="G2352" s="3" t="s">
        <v>136</v>
      </c>
      <c r="H2352">
        <v>14160.229585338206</v>
      </c>
      <c r="I2352">
        <v>24900.421657189436</v>
      </c>
      <c r="J2352">
        <v>1.7584758430027043</v>
      </c>
      <c r="K2352">
        <v>8441.3230339597503</v>
      </c>
      <c r="L2352">
        <v>15449.288724973656</v>
      </c>
      <c r="M2352">
        <v>1.830197548751612</v>
      </c>
      <c r="N2352">
        <v>0.59612896691308381</v>
      </c>
      <c r="O2352">
        <v>0.62044285585473291</v>
      </c>
      <c r="P2352">
        <v>1.0407862900330997</v>
      </c>
      <c r="Q2352">
        <v>9.3646051276486258E-2</v>
      </c>
      <c r="R2352">
        <v>5.3946323798916025E-3</v>
      </c>
      <c r="S2352">
        <v>0.90635394872351371</v>
      </c>
      <c r="T2352">
        <v>0.99460536762010843</v>
      </c>
      <c r="U2352">
        <v>0.90567427189299454</v>
      </c>
      <c r="V2352">
        <v>0.9934831860617982</v>
      </c>
    </row>
    <row r="2353" spans="1:22" x14ac:dyDescent="0.25">
      <c r="A2353" t="str">
        <f t="shared" si="41"/>
        <v>TajvanEgyéb szolgáltatás</v>
      </c>
      <c r="B2353" t="s">
        <v>146</v>
      </c>
      <c r="C2353">
        <v>54</v>
      </c>
      <c r="D2353" s="267" t="s">
        <v>192</v>
      </c>
      <c r="E2353" s="3" t="s">
        <v>135</v>
      </c>
      <c r="F2353" s="3" t="s">
        <v>135</v>
      </c>
      <c r="G2353" s="3" t="s">
        <v>136</v>
      </c>
      <c r="H2353">
        <v>15000.832680297823</v>
      </c>
      <c r="I2353">
        <v>25077.812221979111</v>
      </c>
      <c r="J2353">
        <v>1.6717613452829487</v>
      </c>
      <c r="K2353">
        <v>8722.2499775822089</v>
      </c>
      <c r="L2353">
        <v>14940.5624341412</v>
      </c>
      <c r="M2353">
        <v>1.7129252741599015</v>
      </c>
      <c r="N2353">
        <v>0.58145105431634214</v>
      </c>
      <c r="O2353">
        <v>0.59576817554470507</v>
      </c>
      <c r="P2353">
        <v>1.0246230892902872</v>
      </c>
      <c r="Q2353">
        <v>0.14899389981617767</v>
      </c>
      <c r="R2353">
        <v>0.1792625673535457</v>
      </c>
      <c r="S2353">
        <v>0.85100610018382228</v>
      </c>
      <c r="T2353">
        <v>0.82073743264645449</v>
      </c>
      <c r="U2353">
        <v>0.83270470773065608</v>
      </c>
      <c r="V2353">
        <v>0.77782387831629318</v>
      </c>
    </row>
    <row r="2354" spans="1:22" x14ac:dyDescent="0.25">
      <c r="A2354" t="str">
        <f t="shared" si="41"/>
        <v>TajvanHáztartási</v>
      </c>
      <c r="B2354" t="s">
        <v>146</v>
      </c>
      <c r="C2354">
        <v>55</v>
      </c>
      <c r="D2354" s="267" t="s">
        <v>193</v>
      </c>
      <c r="E2354" s="3" t="s">
        <v>135</v>
      </c>
      <c r="F2354" s="3" t="s">
        <v>135</v>
      </c>
      <c r="G2354" s="3" t="s">
        <v>136</v>
      </c>
      <c r="H2354">
        <v>2233.7158833250069</v>
      </c>
      <c r="I2354">
        <v>3492.4383561643835</v>
      </c>
      <c r="J2354">
        <v>1.5635105530814868</v>
      </c>
      <c r="K2354">
        <v>2232.7158833250069</v>
      </c>
      <c r="L2354">
        <v>3491.4383561643835</v>
      </c>
      <c r="M2354">
        <v>1.5637629410173144</v>
      </c>
      <c r="N2354">
        <v>0.99955231549031587</v>
      </c>
      <c r="O2354">
        <v>0.99971366710074216</v>
      </c>
      <c r="P2354">
        <v>1.0001614238773957</v>
      </c>
      <c r="Q2354">
        <v>5.7620024684663462E-4</v>
      </c>
      <c r="R2354">
        <v>3.8566514216911544E-4</v>
      </c>
      <c r="S2354">
        <v>0.99942379975315354</v>
      </c>
      <c r="T2354">
        <v>0.99961433485783102</v>
      </c>
      <c r="U2354">
        <v>0.99918874955325077</v>
      </c>
      <c r="V2354">
        <v>0.99526584211841751</v>
      </c>
    </row>
    <row r="2355" spans="1:22" x14ac:dyDescent="0.25">
      <c r="A2355" t="str">
        <f t="shared" si="41"/>
        <v>TajvanTerületen kívüli</v>
      </c>
      <c r="B2355" t="s">
        <v>146</v>
      </c>
      <c r="C2355">
        <v>56</v>
      </c>
      <c r="D2355" s="267" t="s">
        <v>194</v>
      </c>
      <c r="E2355" s="3">
        <v>0</v>
      </c>
      <c r="F2355" s="3">
        <v>0</v>
      </c>
      <c r="G2355" s="3" t="s">
        <v>136</v>
      </c>
      <c r="H2355">
        <v>2</v>
      </c>
      <c r="I2355">
        <v>2</v>
      </c>
      <c r="J2355">
        <v>1</v>
      </c>
      <c r="K2355">
        <v>1</v>
      </c>
      <c r="L2355">
        <v>1</v>
      </c>
      <c r="M2355">
        <v>1</v>
      </c>
      <c r="N2355">
        <v>0.5</v>
      </c>
      <c r="O2355">
        <v>0.5</v>
      </c>
      <c r="P2355">
        <v>1</v>
      </c>
      <c r="Q2355">
        <v>1</v>
      </c>
      <c r="R2355">
        <v>1</v>
      </c>
      <c r="S2355">
        <v>0</v>
      </c>
      <c r="T2355">
        <v>0</v>
      </c>
      <c r="U2355">
        <v>0</v>
      </c>
      <c r="V2355">
        <v>0</v>
      </c>
    </row>
    <row r="2356" spans="1:22" x14ac:dyDescent="0.25">
      <c r="A2356" t="str">
        <f>CONCATENATE(B2356,D2356)</f>
        <v>USANövényterm.</v>
      </c>
      <c r="B2356" t="s">
        <v>3</v>
      </c>
      <c r="C2356">
        <v>1</v>
      </c>
      <c r="D2356" s="267" t="s">
        <v>147</v>
      </c>
      <c r="E2356" s="3" t="s">
        <v>1</v>
      </c>
      <c r="F2356" s="3" t="s">
        <v>1</v>
      </c>
      <c r="G2356" s="3" t="s">
        <v>136</v>
      </c>
      <c r="H2356">
        <v>204315.00136753186</v>
      </c>
      <c r="I2356">
        <v>435774.99922532775</v>
      </c>
      <c r="J2356">
        <v>2.1328585581507755</v>
      </c>
      <c r="K2356">
        <v>76043</v>
      </c>
      <c r="L2356">
        <v>177190</v>
      </c>
      <c r="M2356">
        <v>2.330129005957156</v>
      </c>
      <c r="N2356">
        <v>0.37218510383978176</v>
      </c>
      <c r="O2356">
        <v>0.40660891587399151</v>
      </c>
      <c r="P2356">
        <v>1.0924911063851404</v>
      </c>
      <c r="Q2356">
        <v>0.73338114450138014</v>
      </c>
      <c r="R2356">
        <v>0.7282991878992533</v>
      </c>
      <c r="S2356">
        <v>0.2666188554986198</v>
      </c>
      <c r="T2356">
        <v>0.2717008121007467</v>
      </c>
      <c r="U2356">
        <v>0.19354244591384678</v>
      </c>
      <c r="V2356">
        <v>0.15105736066546713</v>
      </c>
    </row>
    <row r="2357" spans="1:22" x14ac:dyDescent="0.25">
      <c r="A2357" t="str">
        <f t="shared" ref="A2357:A2411" si="42">CONCATENATE(B2357,D2357)</f>
        <v>USAErdőgazd.</v>
      </c>
      <c r="B2357" t="s">
        <v>3</v>
      </c>
      <c r="C2357">
        <v>2</v>
      </c>
      <c r="D2357" s="267" t="s">
        <v>148</v>
      </c>
      <c r="E2357" s="3" t="s">
        <v>1</v>
      </c>
      <c r="F2357" s="3" t="s">
        <v>1</v>
      </c>
      <c r="G2357" s="3" t="s">
        <v>136</v>
      </c>
      <c r="H2357">
        <v>30223.152869025289</v>
      </c>
      <c r="I2357">
        <v>32934.573769978764</v>
      </c>
      <c r="J2357">
        <v>1.0897133701670259</v>
      </c>
      <c r="K2357">
        <v>17319.144801980197</v>
      </c>
      <c r="L2357">
        <v>23732.41256868132</v>
      </c>
      <c r="M2357">
        <v>1.3702993329074689</v>
      </c>
      <c r="N2357">
        <v>0.57304229234568105</v>
      </c>
      <c r="O2357">
        <v>0.72059267365756541</v>
      </c>
      <c r="P2357">
        <v>1.2574860237765424</v>
      </c>
      <c r="Q2357">
        <v>0.83569469469233248</v>
      </c>
      <c r="R2357">
        <v>0.80373061926968914</v>
      </c>
      <c r="S2357">
        <v>0.16430530530766749</v>
      </c>
      <c r="T2357">
        <v>0.19626938073031075</v>
      </c>
      <c r="U2357">
        <v>8.8911033791086169E-2</v>
      </c>
      <c r="V2357">
        <v>9.3951750394924441E-2</v>
      </c>
    </row>
    <row r="2358" spans="1:22" x14ac:dyDescent="0.25">
      <c r="A2358" t="str">
        <f t="shared" si="42"/>
        <v>USAHalászat</v>
      </c>
      <c r="B2358" t="s">
        <v>3</v>
      </c>
      <c r="C2358">
        <v>3</v>
      </c>
      <c r="D2358" s="267" t="s">
        <v>149</v>
      </c>
      <c r="E2358" s="3" t="s">
        <v>1</v>
      </c>
      <c r="F2358" s="3" t="s">
        <v>1</v>
      </c>
      <c r="G2358" s="3" t="s">
        <v>136</v>
      </c>
      <c r="H2358">
        <v>8993.8478212675363</v>
      </c>
      <c r="I2358">
        <v>20113.42601878124</v>
      </c>
      <c r="J2358">
        <v>2.2363538296945054</v>
      </c>
      <c r="K2358">
        <v>5153.8551980198017</v>
      </c>
      <c r="L2358">
        <v>14493.587431318681</v>
      </c>
      <c r="M2358">
        <v>2.8121836711453132</v>
      </c>
      <c r="N2358">
        <v>0.57304229518233607</v>
      </c>
      <c r="O2358">
        <v>0.72059267365912982</v>
      </c>
      <c r="P2358">
        <v>1.2574860175545066</v>
      </c>
      <c r="Q2358">
        <v>0.82335659871474798</v>
      </c>
      <c r="R2358">
        <v>0.79658761929041599</v>
      </c>
      <c r="S2358">
        <v>0.17664340128525202</v>
      </c>
      <c r="T2358">
        <v>0.20341238070958403</v>
      </c>
      <c r="U2358">
        <v>0.10062337498066723</v>
      </c>
      <c r="V2358">
        <v>0.10029802926652732</v>
      </c>
    </row>
    <row r="2359" spans="1:22" x14ac:dyDescent="0.25">
      <c r="A2359" t="str">
        <f t="shared" si="42"/>
        <v>USABányászat</v>
      </c>
      <c r="B2359" t="s">
        <v>3</v>
      </c>
      <c r="C2359">
        <v>4</v>
      </c>
      <c r="D2359" s="267" t="s">
        <v>150</v>
      </c>
      <c r="E2359" s="3" t="s">
        <v>1</v>
      </c>
      <c r="F2359" s="3" t="s">
        <v>1</v>
      </c>
      <c r="G2359" s="3" t="s">
        <v>136</v>
      </c>
      <c r="H2359">
        <v>216255.003690899</v>
      </c>
      <c r="I2359">
        <v>666539.00499173882</v>
      </c>
      <c r="J2359">
        <v>3.0821899776453119</v>
      </c>
      <c r="K2359">
        <v>110473</v>
      </c>
      <c r="L2359">
        <v>453755</v>
      </c>
      <c r="M2359">
        <v>4.1073837046156072</v>
      </c>
      <c r="N2359">
        <v>0.51084598328139963</v>
      </c>
      <c r="O2359">
        <v>0.68076286099059413</v>
      </c>
      <c r="P2359">
        <v>1.332618603786879</v>
      </c>
      <c r="Q2359">
        <v>0.87239093903229914</v>
      </c>
      <c r="R2359">
        <v>0.75717766142199283</v>
      </c>
      <c r="S2359">
        <v>0.12760906096770086</v>
      </c>
      <c r="T2359">
        <v>0.24282233857800722</v>
      </c>
      <c r="U2359">
        <v>2.0823717861145948E-2</v>
      </c>
      <c r="V2359">
        <v>1.0272259527402282E-2</v>
      </c>
    </row>
    <row r="2360" spans="1:22" x14ac:dyDescent="0.25">
      <c r="A2360" t="str">
        <f t="shared" si="42"/>
        <v>USAÉlelmiszergy.</v>
      </c>
      <c r="B2360" t="s">
        <v>3</v>
      </c>
      <c r="C2360">
        <v>5</v>
      </c>
      <c r="D2360" s="267" t="s">
        <v>151</v>
      </c>
      <c r="E2360" s="3" t="s">
        <v>2289</v>
      </c>
      <c r="F2360" s="3" t="s">
        <v>2289</v>
      </c>
      <c r="G2360" s="3" t="s">
        <v>136</v>
      </c>
      <c r="H2360">
        <v>552124.00746745465</v>
      </c>
      <c r="I2360">
        <v>970304.00172045827</v>
      </c>
      <c r="J2360">
        <v>1.7574023020139249</v>
      </c>
      <c r="K2360">
        <v>164073</v>
      </c>
      <c r="L2360">
        <v>245013</v>
      </c>
      <c r="M2360">
        <v>1.4933169991406263</v>
      </c>
      <c r="N2360">
        <v>0.2971669367405137</v>
      </c>
      <c r="O2360">
        <v>0.25251158355068554</v>
      </c>
      <c r="P2360">
        <v>0.84972973884769276</v>
      </c>
      <c r="Q2360">
        <v>0.34825193445823632</v>
      </c>
      <c r="R2360">
        <v>0.40064610801182748</v>
      </c>
      <c r="S2360">
        <v>0.65174806554176357</v>
      </c>
      <c r="T2360">
        <v>0.59935389198817257</v>
      </c>
      <c r="U2360">
        <v>0.59307402728641234</v>
      </c>
      <c r="V2360">
        <v>0.521248109396374</v>
      </c>
    </row>
    <row r="2361" spans="1:22" x14ac:dyDescent="0.25">
      <c r="A2361" t="str">
        <f t="shared" si="42"/>
        <v>USATextilgy.</v>
      </c>
      <c r="B2361" t="s">
        <v>3</v>
      </c>
      <c r="C2361">
        <v>6</v>
      </c>
      <c r="D2361" s="267" t="s">
        <v>152</v>
      </c>
      <c r="E2361" s="3" t="s">
        <v>2289</v>
      </c>
      <c r="F2361" s="3" t="s">
        <v>135</v>
      </c>
      <c r="G2361" s="3" t="s">
        <v>0</v>
      </c>
      <c r="H2361">
        <v>153093.00040600196</v>
      </c>
      <c r="I2361">
        <v>94331.999190533519</v>
      </c>
      <c r="J2361">
        <v>0.61617447525599134</v>
      </c>
      <c r="K2361">
        <v>50187</v>
      </c>
      <c r="L2361">
        <v>28112</v>
      </c>
      <c r="M2361">
        <v>0.56014505748500609</v>
      </c>
      <c r="N2361">
        <v>0.32782034362710444</v>
      </c>
      <c r="O2361">
        <v>0.29801128186861453</v>
      </c>
      <c r="P2361">
        <v>0.90906890820541109</v>
      </c>
      <c r="Q2361">
        <v>0.33987073024495146</v>
      </c>
      <c r="R2361">
        <v>0.26287226345521214</v>
      </c>
      <c r="S2361">
        <v>0.6601292697550486</v>
      </c>
      <c r="T2361">
        <v>0.7371277365447878</v>
      </c>
      <c r="U2361">
        <v>0.57404636146872123</v>
      </c>
      <c r="V2361">
        <v>0.6739133027170332</v>
      </c>
    </row>
    <row r="2362" spans="1:22" x14ac:dyDescent="0.25">
      <c r="A2362" t="str">
        <f t="shared" si="42"/>
        <v>USAFafeldolg.</v>
      </c>
      <c r="B2362" t="s">
        <v>3</v>
      </c>
      <c r="C2362">
        <v>7</v>
      </c>
      <c r="D2362" s="267" t="s">
        <v>153</v>
      </c>
      <c r="E2362" s="3" t="s">
        <v>1</v>
      </c>
      <c r="F2362" s="3" t="s">
        <v>1</v>
      </c>
      <c r="G2362" s="3" t="s">
        <v>136</v>
      </c>
      <c r="H2362">
        <v>93159.001746893598</v>
      </c>
      <c r="I2362">
        <v>97836.000567002324</v>
      </c>
      <c r="J2362">
        <v>1.0502044754925113</v>
      </c>
      <c r="K2362">
        <v>28335</v>
      </c>
      <c r="L2362">
        <v>28687</v>
      </c>
      <c r="M2362">
        <v>1.0124227986589025</v>
      </c>
      <c r="N2362">
        <v>0.30415740259845403</v>
      </c>
      <c r="O2362">
        <v>0.29321517471836867</v>
      </c>
      <c r="P2362">
        <v>0.96402445646035717</v>
      </c>
      <c r="Q2362">
        <v>0.84543740587490468</v>
      </c>
      <c r="R2362">
        <v>0.83973885146810312</v>
      </c>
      <c r="S2362">
        <v>0.15456259412509538</v>
      </c>
      <c r="T2362">
        <v>0.16026114853189682</v>
      </c>
      <c r="U2362">
        <v>3.0907209960931954E-2</v>
      </c>
      <c r="V2362">
        <v>4.7345662926683067E-2</v>
      </c>
    </row>
    <row r="2363" spans="1:22" x14ac:dyDescent="0.25">
      <c r="A2363" t="str">
        <f t="shared" si="42"/>
        <v>USAPapírgy.</v>
      </c>
      <c r="B2363" t="s">
        <v>3</v>
      </c>
      <c r="C2363">
        <v>8</v>
      </c>
      <c r="D2363" s="267" t="s">
        <v>154</v>
      </c>
      <c r="E2363" s="3" t="s">
        <v>1</v>
      </c>
      <c r="F2363" s="3" t="s">
        <v>1</v>
      </c>
      <c r="G2363" s="3" t="s">
        <v>136</v>
      </c>
      <c r="H2363">
        <v>163590.00139953371</v>
      </c>
      <c r="I2363">
        <v>193922.99965308889</v>
      </c>
      <c r="J2363">
        <v>1.1854208569842437</v>
      </c>
      <c r="K2363">
        <v>62366</v>
      </c>
      <c r="L2363">
        <v>55456</v>
      </c>
      <c r="M2363">
        <v>0.88920245005291343</v>
      </c>
      <c r="N2363">
        <v>0.38123356847271089</v>
      </c>
      <c r="O2363">
        <v>0.28596917384325676</v>
      </c>
      <c r="P2363">
        <v>0.75011540822310019</v>
      </c>
      <c r="Q2363">
        <v>0.82285383286358194</v>
      </c>
      <c r="R2363">
        <v>0.74563384820182665</v>
      </c>
      <c r="S2363">
        <v>0.17714616713641801</v>
      </c>
      <c r="T2363">
        <v>0.2543661517981734</v>
      </c>
      <c r="U2363">
        <v>9.5368063969648864E-2</v>
      </c>
      <c r="V2363">
        <v>0.13474997044734116</v>
      </c>
    </row>
    <row r="2364" spans="1:22" x14ac:dyDescent="0.25">
      <c r="A2364" t="str">
        <f t="shared" si="42"/>
        <v>USANyomdai tev.</v>
      </c>
      <c r="B2364" t="s">
        <v>3</v>
      </c>
      <c r="C2364">
        <v>9</v>
      </c>
      <c r="D2364" s="267" t="s">
        <v>155</v>
      </c>
      <c r="E2364" s="3" t="s">
        <v>1</v>
      </c>
      <c r="F2364" s="3" t="s">
        <v>1</v>
      </c>
      <c r="G2364" s="3" t="s">
        <v>136</v>
      </c>
      <c r="H2364">
        <v>107642.00110281169</v>
      </c>
      <c r="I2364">
        <v>85559.999802775856</v>
      </c>
      <c r="J2364">
        <v>0.79485701609221537</v>
      </c>
      <c r="K2364">
        <v>43724</v>
      </c>
      <c r="L2364">
        <v>38293</v>
      </c>
      <c r="M2364">
        <v>0.87578904034397587</v>
      </c>
      <c r="N2364">
        <v>0.40619831991267114</v>
      </c>
      <c r="O2364">
        <v>0.4475572707838838</v>
      </c>
      <c r="P2364">
        <v>1.1018196010266721</v>
      </c>
      <c r="Q2364">
        <v>0.84692708396196692</v>
      </c>
      <c r="R2364">
        <v>0.79703637559832641</v>
      </c>
      <c r="S2364">
        <v>0.153072916038033</v>
      </c>
      <c r="T2364">
        <v>0.20296362440167359</v>
      </c>
      <c r="U2364">
        <v>4.5073442357687496E-2</v>
      </c>
      <c r="V2364">
        <v>7.6240858961524285E-2</v>
      </c>
    </row>
    <row r="2365" spans="1:22" x14ac:dyDescent="0.25">
      <c r="A2365" t="str">
        <f t="shared" si="42"/>
        <v>USAKokszgy.</v>
      </c>
      <c r="B2365" t="s">
        <v>3</v>
      </c>
      <c r="C2365">
        <v>10</v>
      </c>
      <c r="D2365" s="267" t="s">
        <v>156</v>
      </c>
      <c r="E2365" s="3" t="s">
        <v>1</v>
      </c>
      <c r="F2365" s="3" t="s">
        <v>2289</v>
      </c>
      <c r="G2365" s="3" t="s">
        <v>0</v>
      </c>
      <c r="H2365">
        <v>230705.00038010403</v>
      </c>
      <c r="I2365">
        <v>818279.98585440952</v>
      </c>
      <c r="J2365">
        <v>3.5468671442154744</v>
      </c>
      <c r="K2365">
        <v>53088</v>
      </c>
      <c r="L2365">
        <v>170173</v>
      </c>
      <c r="M2365">
        <v>3.2054889993972271</v>
      </c>
      <c r="N2365">
        <v>0.23011204747419209</v>
      </c>
      <c r="O2365">
        <v>0.20796427010531529</v>
      </c>
      <c r="P2365">
        <v>0.90375220414584878</v>
      </c>
      <c r="Q2365">
        <v>0.64038205118459823</v>
      </c>
      <c r="R2365">
        <v>0.56166713616564634</v>
      </c>
      <c r="S2365">
        <v>0.35961794881540182</v>
      </c>
      <c r="T2365">
        <v>0.43833286383435371</v>
      </c>
      <c r="U2365">
        <v>0.31112271475169478</v>
      </c>
      <c r="V2365">
        <v>0.30002200396173806</v>
      </c>
    </row>
    <row r="2366" spans="1:22" x14ac:dyDescent="0.25">
      <c r="A2366" t="str">
        <f t="shared" si="42"/>
        <v>USAVegyi a. gy.</v>
      </c>
      <c r="B2366" t="s">
        <v>3</v>
      </c>
      <c r="C2366">
        <v>11</v>
      </c>
      <c r="D2366" s="267" t="s">
        <v>157</v>
      </c>
      <c r="E2366" s="3" t="s">
        <v>2289</v>
      </c>
      <c r="F2366" s="3" t="s">
        <v>2289</v>
      </c>
      <c r="G2366" s="3" t="s">
        <v>136</v>
      </c>
      <c r="H2366">
        <v>325377.72289944068</v>
      </c>
      <c r="I2366">
        <v>596834.72045006044</v>
      </c>
      <c r="J2366">
        <v>1.8342826765510147</v>
      </c>
      <c r="K2366">
        <v>135845.41495706106</v>
      </c>
      <c r="L2366">
        <v>265445.6132889791</v>
      </c>
      <c r="M2366">
        <v>1.9540270341320165</v>
      </c>
      <c r="N2366">
        <v>0.41750066275755654</v>
      </c>
      <c r="O2366">
        <v>0.44475564874780105</v>
      </c>
      <c r="P2366">
        <v>1.065281299939089</v>
      </c>
      <c r="Q2366">
        <v>0.59869495254545368</v>
      </c>
      <c r="R2366">
        <v>0.53388821746946868</v>
      </c>
      <c r="S2366">
        <v>0.40130504745454632</v>
      </c>
      <c r="T2366">
        <v>0.4661117825305312</v>
      </c>
      <c r="U2366">
        <v>0.24386502972138746</v>
      </c>
      <c r="V2366">
        <v>0.2810766682520901</v>
      </c>
    </row>
    <row r="2367" spans="1:22" x14ac:dyDescent="0.25">
      <c r="A2367" t="str">
        <f t="shared" si="42"/>
        <v>USAGyógyszergy.</v>
      </c>
      <c r="B2367" t="s">
        <v>3</v>
      </c>
      <c r="C2367">
        <v>12</v>
      </c>
      <c r="D2367" s="267" t="s">
        <v>158</v>
      </c>
      <c r="E2367" s="3" t="s">
        <v>1</v>
      </c>
      <c r="F2367" s="3" t="s">
        <v>2289</v>
      </c>
      <c r="G2367" s="3" t="s">
        <v>0</v>
      </c>
      <c r="H2367">
        <v>127359.28325682238</v>
      </c>
      <c r="I2367">
        <v>213311.25732302672</v>
      </c>
      <c r="J2367">
        <v>1.6748779662404394</v>
      </c>
      <c r="K2367">
        <v>53172.585042938932</v>
      </c>
      <c r="L2367">
        <v>94871.386711020867</v>
      </c>
      <c r="M2367">
        <v>1.7842161827266538</v>
      </c>
      <c r="N2367">
        <v>0.41750066177520345</v>
      </c>
      <c r="O2367">
        <v>0.44475564909991089</v>
      </c>
      <c r="P2367">
        <v>1.0652813032890052</v>
      </c>
      <c r="Q2367">
        <v>0.61974863052334472</v>
      </c>
      <c r="R2367">
        <v>0.55186750666484019</v>
      </c>
      <c r="S2367">
        <v>0.38025136947665522</v>
      </c>
      <c r="T2367">
        <v>0.44813249333515975</v>
      </c>
      <c r="U2367">
        <v>0.22586498847345232</v>
      </c>
      <c r="V2367">
        <v>0.26489579271592933</v>
      </c>
    </row>
    <row r="2368" spans="1:22" x14ac:dyDescent="0.25">
      <c r="A2368" t="str">
        <f t="shared" si="42"/>
        <v>USAGumigy.</v>
      </c>
      <c r="B2368" t="s">
        <v>3</v>
      </c>
      <c r="C2368">
        <v>13</v>
      </c>
      <c r="D2368" s="267" t="s">
        <v>159</v>
      </c>
      <c r="E2368" s="3" t="s">
        <v>1</v>
      </c>
      <c r="F2368" s="3" t="s">
        <v>1</v>
      </c>
      <c r="G2368" s="3" t="s">
        <v>136</v>
      </c>
      <c r="H2368">
        <v>177026.00006354827</v>
      </c>
      <c r="I2368">
        <v>231152.99357183816</v>
      </c>
      <c r="J2368">
        <v>1.3057573095977966</v>
      </c>
      <c r="K2368">
        <v>65895</v>
      </c>
      <c r="L2368">
        <v>74858</v>
      </c>
      <c r="M2368">
        <v>1.1360194248425526</v>
      </c>
      <c r="N2368">
        <v>0.37223345709864769</v>
      </c>
      <c r="O2368">
        <v>0.32384611959064025</v>
      </c>
      <c r="P2368">
        <v>0.87000809146722125</v>
      </c>
      <c r="Q2368">
        <v>0.78156366246181497</v>
      </c>
      <c r="R2368">
        <v>0.7192088218296333</v>
      </c>
      <c r="S2368">
        <v>0.21843633753818506</v>
      </c>
      <c r="T2368">
        <v>0.28079117817036692</v>
      </c>
      <c r="U2368">
        <v>0.11173604164308373</v>
      </c>
      <c r="V2368">
        <v>0.12803719610672776</v>
      </c>
    </row>
    <row r="2369" spans="1:22" x14ac:dyDescent="0.25">
      <c r="A2369" t="str">
        <f t="shared" si="42"/>
        <v>USANemfémgy.</v>
      </c>
      <c r="B2369" t="s">
        <v>3</v>
      </c>
      <c r="C2369">
        <v>14</v>
      </c>
      <c r="D2369" s="267" t="s">
        <v>160</v>
      </c>
      <c r="E2369" s="3" t="s">
        <v>1</v>
      </c>
      <c r="F2369" s="3" t="s">
        <v>1</v>
      </c>
      <c r="G2369" s="3" t="s">
        <v>136</v>
      </c>
      <c r="H2369">
        <v>95842.000842058202</v>
      </c>
      <c r="I2369">
        <v>116432.99994321977</v>
      </c>
      <c r="J2369">
        <v>1.2148431681335021</v>
      </c>
      <c r="K2369">
        <v>42717</v>
      </c>
      <c r="L2369">
        <v>46432</v>
      </c>
      <c r="M2369">
        <v>1.0869677177704427</v>
      </c>
      <c r="N2369">
        <v>0.44570229778899362</v>
      </c>
      <c r="O2369">
        <v>0.39878728558607296</v>
      </c>
      <c r="P2369">
        <v>0.89473912870619443</v>
      </c>
      <c r="Q2369">
        <v>0.85761271252377413</v>
      </c>
      <c r="R2369">
        <v>0.80674812529621798</v>
      </c>
      <c r="S2369">
        <v>0.14238728747622592</v>
      </c>
      <c r="T2369">
        <v>0.19325187470378216</v>
      </c>
      <c r="U2369">
        <v>6.2205615914508031E-2</v>
      </c>
      <c r="V2369">
        <v>8.799260749794971E-2</v>
      </c>
    </row>
    <row r="2370" spans="1:22" x14ac:dyDescent="0.25">
      <c r="A2370" t="str">
        <f t="shared" si="42"/>
        <v>USAFémalapa. Gy.</v>
      </c>
      <c r="B2370" t="s">
        <v>3</v>
      </c>
      <c r="C2370">
        <v>15</v>
      </c>
      <c r="D2370" s="267" t="s">
        <v>161</v>
      </c>
      <c r="E2370" s="3" t="s">
        <v>1</v>
      </c>
      <c r="F2370" s="3" t="s">
        <v>1</v>
      </c>
      <c r="G2370" s="3" t="s">
        <v>136</v>
      </c>
      <c r="H2370">
        <v>154726.00177858531</v>
      </c>
      <c r="I2370">
        <v>281905.00096172356</v>
      </c>
      <c r="J2370">
        <v>1.8219626806173979</v>
      </c>
      <c r="K2370">
        <v>47024</v>
      </c>
      <c r="L2370">
        <v>59698</v>
      </c>
      <c r="M2370">
        <v>1.2695219462402179</v>
      </c>
      <c r="N2370">
        <v>0.30391789007313641</v>
      </c>
      <c r="O2370">
        <v>0.21176637447487376</v>
      </c>
      <c r="P2370">
        <v>0.69678811742182467</v>
      </c>
      <c r="Q2370">
        <v>0.90623163568728149</v>
      </c>
      <c r="R2370">
        <v>0.88693341157722161</v>
      </c>
      <c r="S2370">
        <v>9.3768364312718483E-2</v>
      </c>
      <c r="T2370">
        <v>0.11306658842277838</v>
      </c>
      <c r="U2370">
        <v>2.0867538496380896E-2</v>
      </c>
      <c r="V2370">
        <v>1.4318705984851998E-2</v>
      </c>
    </row>
    <row r="2371" spans="1:22" x14ac:dyDescent="0.25">
      <c r="A2371" t="str">
        <f t="shared" si="42"/>
        <v>USAFémfeldolg.</v>
      </c>
      <c r="B2371" t="s">
        <v>3</v>
      </c>
      <c r="C2371">
        <v>16</v>
      </c>
      <c r="D2371" s="267" t="s">
        <v>162</v>
      </c>
      <c r="E2371" s="3" t="s">
        <v>1</v>
      </c>
      <c r="F2371" s="3" t="s">
        <v>1</v>
      </c>
      <c r="G2371" s="3" t="s">
        <v>136</v>
      </c>
      <c r="H2371">
        <v>266783.00175971305</v>
      </c>
      <c r="I2371">
        <v>379052.00077874237</v>
      </c>
      <c r="J2371">
        <v>1.4208251585689411</v>
      </c>
      <c r="K2371">
        <v>121683</v>
      </c>
      <c r="L2371">
        <v>146233</v>
      </c>
      <c r="M2371">
        <v>1.2017537371695306</v>
      </c>
      <c r="N2371">
        <v>0.45611226801322907</v>
      </c>
      <c r="O2371">
        <v>0.38578611826232811</v>
      </c>
      <c r="P2371">
        <v>0.84581394826928613</v>
      </c>
      <c r="Q2371">
        <v>0.83719905010954676</v>
      </c>
      <c r="R2371">
        <v>0.77731928165354947</v>
      </c>
      <c r="S2371">
        <v>0.16280094989045318</v>
      </c>
      <c r="T2371">
        <v>0.2226807183464507</v>
      </c>
      <c r="U2371">
        <v>3.7650415818758609E-2</v>
      </c>
      <c r="V2371">
        <v>5.3886696355861206E-2</v>
      </c>
    </row>
    <row r="2372" spans="1:22" x14ac:dyDescent="0.25">
      <c r="A2372" t="str">
        <f t="shared" si="42"/>
        <v>USASzámítógép gy.</v>
      </c>
      <c r="B2372" t="s">
        <v>3</v>
      </c>
      <c r="C2372">
        <v>17</v>
      </c>
      <c r="D2372" s="267" t="s">
        <v>163</v>
      </c>
      <c r="E2372" s="3" t="s">
        <v>2289</v>
      </c>
      <c r="F2372" s="3" t="s">
        <v>2289</v>
      </c>
      <c r="G2372" s="3" t="s">
        <v>136</v>
      </c>
      <c r="H2372">
        <v>527883.00755541027</v>
      </c>
      <c r="I2372">
        <v>387091.00034912443</v>
      </c>
      <c r="J2372">
        <v>0.73328937436671071</v>
      </c>
      <c r="K2372">
        <v>225875</v>
      </c>
      <c r="L2372">
        <v>267964</v>
      </c>
      <c r="M2372">
        <v>1.1863375760929717</v>
      </c>
      <c r="N2372">
        <v>0.42788837065623975</v>
      </c>
      <c r="O2372">
        <v>0.69225065878131598</v>
      </c>
      <c r="P2372">
        <v>1.6178300375858115</v>
      </c>
      <c r="Q2372">
        <v>0.40998325019890602</v>
      </c>
      <c r="R2372">
        <v>0.40756936622976048</v>
      </c>
      <c r="S2372">
        <v>0.59001674980109398</v>
      </c>
      <c r="T2372">
        <v>0.59243063377023963</v>
      </c>
      <c r="U2372">
        <v>7.2957874146015567E-2</v>
      </c>
      <c r="V2372">
        <v>0.11820500712107275</v>
      </c>
    </row>
    <row r="2373" spans="1:22" x14ac:dyDescent="0.25">
      <c r="A2373" t="str">
        <f t="shared" si="42"/>
        <v>USAVillamos b. gy.</v>
      </c>
      <c r="B2373" t="s">
        <v>3</v>
      </c>
      <c r="C2373">
        <v>18</v>
      </c>
      <c r="D2373" s="267" t="s">
        <v>164</v>
      </c>
      <c r="E2373" s="3" t="s">
        <v>2289</v>
      </c>
      <c r="F2373" s="3" t="s">
        <v>2289</v>
      </c>
      <c r="G2373" s="3" t="s">
        <v>136</v>
      </c>
      <c r="H2373">
        <v>122573.00085652569</v>
      </c>
      <c r="I2373">
        <v>125596.00025714615</v>
      </c>
      <c r="J2373">
        <v>1.0246628489104135</v>
      </c>
      <c r="K2373">
        <v>45784</v>
      </c>
      <c r="L2373">
        <v>53747</v>
      </c>
      <c r="M2373">
        <v>1.1739253887821073</v>
      </c>
      <c r="N2373">
        <v>0.3735243461452914</v>
      </c>
      <c r="O2373">
        <v>0.42793560216852455</v>
      </c>
      <c r="P2373">
        <v>1.1456699050135506</v>
      </c>
      <c r="Q2373">
        <v>0.53238554571497732</v>
      </c>
      <c r="R2373">
        <v>0.49717595018928895</v>
      </c>
      <c r="S2373">
        <v>0.46761445428502268</v>
      </c>
      <c r="T2373">
        <v>0.50282404981071105</v>
      </c>
      <c r="U2373">
        <v>0.1644856845037645</v>
      </c>
      <c r="V2373">
        <v>0.18955232901462452</v>
      </c>
    </row>
    <row r="2374" spans="1:22" x14ac:dyDescent="0.25">
      <c r="A2374" t="str">
        <f t="shared" si="42"/>
        <v>USAEgyéb gépgy.</v>
      </c>
      <c r="B2374" t="s">
        <v>3</v>
      </c>
      <c r="C2374">
        <v>19</v>
      </c>
      <c r="D2374" s="267" t="s">
        <v>165</v>
      </c>
      <c r="E2374" s="3" t="s">
        <v>2289</v>
      </c>
      <c r="F2374" s="3" t="s">
        <v>2289</v>
      </c>
      <c r="G2374" s="3" t="s">
        <v>136</v>
      </c>
      <c r="H2374">
        <v>291805.00252202689</v>
      </c>
      <c r="I2374">
        <v>405047.9996668371</v>
      </c>
      <c r="J2374">
        <v>1.3880776414594265</v>
      </c>
      <c r="K2374">
        <v>113263</v>
      </c>
      <c r="L2374">
        <v>151207</v>
      </c>
      <c r="M2374">
        <v>1.3350079019626886</v>
      </c>
      <c r="N2374">
        <v>0.38814619016495561</v>
      </c>
      <c r="O2374">
        <v>0.37330637387265664</v>
      </c>
      <c r="P2374">
        <v>0.96176745600416091</v>
      </c>
      <c r="Q2374">
        <v>0.33057107649405049</v>
      </c>
      <c r="R2374">
        <v>0.34623448098960763</v>
      </c>
      <c r="S2374">
        <v>0.6694289235059494</v>
      </c>
      <c r="T2374">
        <v>0.65376551901039226</v>
      </c>
      <c r="U2374">
        <v>3.8756029060850503E-2</v>
      </c>
      <c r="V2374">
        <v>4.2616409343085228E-2</v>
      </c>
    </row>
    <row r="2375" spans="1:22" x14ac:dyDescent="0.25">
      <c r="A2375" t="str">
        <f t="shared" si="42"/>
        <v>USAKözúti jármű gy.</v>
      </c>
      <c r="B2375" t="s">
        <v>3</v>
      </c>
      <c r="C2375">
        <v>20</v>
      </c>
      <c r="D2375" s="267" t="s">
        <v>166</v>
      </c>
      <c r="E2375" s="3" t="s">
        <v>2289</v>
      </c>
      <c r="F2375" s="3" t="s">
        <v>2289</v>
      </c>
      <c r="G2375" s="3" t="s">
        <v>136</v>
      </c>
      <c r="H2375">
        <v>482142.00458789751</v>
      </c>
      <c r="I2375">
        <v>596080.0039616453</v>
      </c>
      <c r="J2375">
        <v>1.2363162684220685</v>
      </c>
      <c r="K2375">
        <v>138065</v>
      </c>
      <c r="L2375">
        <v>140240</v>
      </c>
      <c r="M2375">
        <v>1.0157534494622098</v>
      </c>
      <c r="N2375">
        <v>0.28635754339223907</v>
      </c>
      <c r="O2375">
        <v>0.23527043193521338</v>
      </c>
      <c r="P2375">
        <v>0.82159676727269249</v>
      </c>
      <c r="Q2375">
        <v>0.33385578138324062</v>
      </c>
      <c r="R2375">
        <v>0.31385401586403056</v>
      </c>
      <c r="S2375">
        <v>0.66614421861675943</v>
      </c>
      <c r="T2375">
        <v>0.68614598413596939</v>
      </c>
      <c r="U2375">
        <v>0.26879540256858198</v>
      </c>
      <c r="V2375">
        <v>0.24016275432762954</v>
      </c>
    </row>
    <row r="2376" spans="1:22" x14ac:dyDescent="0.25">
      <c r="A2376" t="str">
        <f t="shared" si="42"/>
        <v>USAEgyéb jármű gy.</v>
      </c>
      <c r="B2376" t="s">
        <v>3</v>
      </c>
      <c r="C2376">
        <v>21</v>
      </c>
      <c r="D2376" s="267" t="s">
        <v>167</v>
      </c>
      <c r="E2376" s="3" t="s">
        <v>2289</v>
      </c>
      <c r="F2376" s="3" t="s">
        <v>2289</v>
      </c>
      <c r="G2376" s="3" t="s">
        <v>136</v>
      </c>
      <c r="H2376">
        <v>162215.00145827094</v>
      </c>
      <c r="I2376">
        <v>346170.00105083757</v>
      </c>
      <c r="J2376">
        <v>2.1340196525528388</v>
      </c>
      <c r="K2376">
        <v>71241</v>
      </c>
      <c r="L2376">
        <v>125744</v>
      </c>
      <c r="M2376">
        <v>1.7650510239889952</v>
      </c>
      <c r="N2376">
        <v>0.43917639774103395</v>
      </c>
      <c r="O2376">
        <v>0.36324349197876793</v>
      </c>
      <c r="P2376">
        <v>0.82710157888074654</v>
      </c>
      <c r="Q2376">
        <v>0.32007188941393844</v>
      </c>
      <c r="R2376">
        <v>0.32370841383778498</v>
      </c>
      <c r="S2376">
        <v>0.67992811058606162</v>
      </c>
      <c r="T2376">
        <v>0.67629158616221496</v>
      </c>
      <c r="U2376">
        <v>7.8440634384748839E-2</v>
      </c>
      <c r="V2376">
        <v>5.4280412045123676E-2</v>
      </c>
    </row>
    <row r="2377" spans="1:22" x14ac:dyDescent="0.25">
      <c r="A2377" t="str">
        <f t="shared" si="42"/>
        <v>USABútorgy.</v>
      </c>
      <c r="B2377" t="s">
        <v>3</v>
      </c>
      <c r="C2377">
        <v>22</v>
      </c>
      <c r="D2377" s="267" t="s">
        <v>168</v>
      </c>
      <c r="E2377" s="3" t="s">
        <v>2289</v>
      </c>
      <c r="F2377" s="3" t="s">
        <v>2289</v>
      </c>
      <c r="G2377" s="3" t="s">
        <v>136</v>
      </c>
      <c r="H2377">
        <v>191261.00097377651</v>
      </c>
      <c r="I2377">
        <v>239154.00056191653</v>
      </c>
      <c r="J2377">
        <v>1.2504065091382981</v>
      </c>
      <c r="K2377">
        <v>92998</v>
      </c>
      <c r="L2377">
        <v>105541</v>
      </c>
      <c r="M2377">
        <v>1.1348738682552313</v>
      </c>
      <c r="N2377">
        <v>0.4862360832920184</v>
      </c>
      <c r="O2377">
        <v>0.44130978261714515</v>
      </c>
      <c r="P2377">
        <v>0.9076039351693036</v>
      </c>
      <c r="Q2377">
        <v>0.30620827274768009</v>
      </c>
      <c r="R2377">
        <v>0.32156949646060706</v>
      </c>
      <c r="S2377">
        <v>0.69379172725231997</v>
      </c>
      <c r="T2377">
        <v>0.67843050353939294</v>
      </c>
      <c r="U2377">
        <v>0.36944126401632948</v>
      </c>
      <c r="V2377">
        <v>0.33658737055157428</v>
      </c>
    </row>
    <row r="2378" spans="1:22" x14ac:dyDescent="0.25">
      <c r="A2378" t="str">
        <f t="shared" si="42"/>
        <v>USAGépjavítás</v>
      </c>
      <c r="B2378" t="s">
        <v>3</v>
      </c>
      <c r="C2378">
        <v>23</v>
      </c>
      <c r="D2378" s="267" t="s">
        <v>169</v>
      </c>
      <c r="E2378" s="3" t="s">
        <v>135</v>
      </c>
      <c r="F2378" s="3" t="s">
        <v>135</v>
      </c>
      <c r="G2378" s="3" t="s">
        <v>136</v>
      </c>
      <c r="H2378">
        <v>19694.953599825236</v>
      </c>
      <c r="I2378">
        <v>37816.235906267793</v>
      </c>
      <c r="J2378">
        <v>1.9200977404995438</v>
      </c>
      <c r="K2378">
        <v>13013.498399614775</v>
      </c>
      <c r="L2378">
        <v>22494.048783833496</v>
      </c>
      <c r="M2378">
        <v>1.7285166596323833</v>
      </c>
      <c r="N2378">
        <v>0.66075293519504663</v>
      </c>
      <c r="O2378">
        <v>0.59482516556083931</v>
      </c>
      <c r="P2378">
        <v>0.9002232663336619</v>
      </c>
      <c r="Q2378">
        <v>0.33995322209977735</v>
      </c>
      <c r="R2378">
        <v>0.28564293835390386</v>
      </c>
      <c r="S2378">
        <v>0.66004677790022281</v>
      </c>
      <c r="T2378">
        <v>0.71435706164609614</v>
      </c>
      <c r="U2378">
        <v>0.64074860786415111</v>
      </c>
      <c r="V2378">
        <v>0.70496046379088728</v>
      </c>
    </row>
    <row r="2379" spans="1:22" x14ac:dyDescent="0.25">
      <c r="A2379" t="str">
        <f t="shared" si="42"/>
        <v>USAVillamosene., gáz, gőzellátás</v>
      </c>
      <c r="B2379" t="s">
        <v>3</v>
      </c>
      <c r="C2379">
        <v>24</v>
      </c>
      <c r="D2379" s="267" t="s">
        <v>170</v>
      </c>
      <c r="E2379" s="3" t="s">
        <v>1</v>
      </c>
      <c r="F2379" s="3" t="s">
        <v>2289</v>
      </c>
      <c r="G2379" s="3" t="s">
        <v>0</v>
      </c>
      <c r="H2379">
        <v>353840.02217808878</v>
      </c>
      <c r="I2379">
        <v>403975.96911552688</v>
      </c>
      <c r="J2379">
        <v>1.1416910010032855</v>
      </c>
      <c r="K2379">
        <v>176732.64933812013</v>
      </c>
      <c r="L2379">
        <v>271531.97944118513</v>
      </c>
      <c r="M2379">
        <v>1.5363996435185978</v>
      </c>
      <c r="N2379">
        <v>0.4994704902238844</v>
      </c>
      <c r="O2379">
        <v>0.67214884102062489</v>
      </c>
      <c r="P2379">
        <v>1.3457228288288634</v>
      </c>
      <c r="Q2379">
        <v>0.61822480493167142</v>
      </c>
      <c r="R2379">
        <v>0.48667749617477762</v>
      </c>
      <c r="S2379">
        <v>0.38177519506832852</v>
      </c>
      <c r="T2379">
        <v>0.51332250382522238</v>
      </c>
      <c r="U2379">
        <v>0.37269410404267261</v>
      </c>
      <c r="V2379">
        <v>0.50273259397532966</v>
      </c>
    </row>
    <row r="2380" spans="1:22" x14ac:dyDescent="0.25">
      <c r="A2380" t="str">
        <f t="shared" si="42"/>
        <v>USAVízellátás</v>
      </c>
      <c r="B2380" t="s">
        <v>3</v>
      </c>
      <c r="C2380">
        <v>25</v>
      </c>
      <c r="D2380" s="267" t="s">
        <v>171</v>
      </c>
      <c r="E2380" s="3" t="s">
        <v>1</v>
      </c>
      <c r="F2380" s="3" t="s">
        <v>2289</v>
      </c>
      <c r="G2380" s="3" t="s">
        <v>0</v>
      </c>
      <c r="H2380">
        <v>6873.9809894916416</v>
      </c>
      <c r="I2380">
        <v>13802.033069046753</v>
      </c>
      <c r="J2380">
        <v>2.0078660517313227</v>
      </c>
      <c r="K2380">
        <v>3433.3506618798774</v>
      </c>
      <c r="L2380">
        <v>9277.0205588148692</v>
      </c>
      <c r="M2380">
        <v>2.7020311854004979</v>
      </c>
      <c r="N2380">
        <v>0.49947049128132481</v>
      </c>
      <c r="O2380">
        <v>0.67214884302951416</v>
      </c>
      <c r="P2380">
        <v>1.3457228300018407</v>
      </c>
      <c r="Q2380">
        <v>0.62702830556783096</v>
      </c>
      <c r="R2380">
        <v>0.49665644538790726</v>
      </c>
      <c r="S2380">
        <v>0.37297169443216904</v>
      </c>
      <c r="T2380">
        <v>0.50334355461209268</v>
      </c>
      <c r="U2380">
        <v>0.36367644604275501</v>
      </c>
      <c r="V2380">
        <v>0.49214987014015921</v>
      </c>
    </row>
    <row r="2381" spans="1:22" x14ac:dyDescent="0.25">
      <c r="A2381" t="str">
        <f t="shared" si="42"/>
        <v>USASzennyvíz k.</v>
      </c>
      <c r="B2381" t="s">
        <v>3</v>
      </c>
      <c r="C2381">
        <v>26</v>
      </c>
      <c r="D2381" s="267" t="s">
        <v>172</v>
      </c>
      <c r="E2381" s="3" t="s">
        <v>2289</v>
      </c>
      <c r="F2381" s="3" t="s">
        <v>2289</v>
      </c>
      <c r="G2381" s="3" t="s">
        <v>136</v>
      </c>
      <c r="H2381">
        <v>52337.000487086196</v>
      </c>
      <c r="I2381">
        <v>91793.000426239974</v>
      </c>
      <c r="J2381">
        <v>1.7538834776916434</v>
      </c>
      <c r="K2381">
        <v>26205</v>
      </c>
      <c r="L2381">
        <v>43012</v>
      </c>
      <c r="M2381">
        <v>1.6413661514978057</v>
      </c>
      <c r="N2381">
        <v>0.50069739870678887</v>
      </c>
      <c r="O2381">
        <v>0.46857603303382789</v>
      </c>
      <c r="P2381">
        <v>0.93584674944202895</v>
      </c>
      <c r="Q2381">
        <v>0.89668140190419343</v>
      </c>
      <c r="R2381">
        <v>0.89365418900098692</v>
      </c>
      <c r="S2381">
        <v>0.10331859809580664</v>
      </c>
      <c r="T2381">
        <v>0.10634581099901309</v>
      </c>
      <c r="U2381">
        <v>1.0719151218990084</v>
      </c>
      <c r="V2381">
        <v>0.57847619569556286</v>
      </c>
    </row>
    <row r="2382" spans="1:22" x14ac:dyDescent="0.25">
      <c r="A2382" t="str">
        <f t="shared" si="42"/>
        <v>USAÉpítőipar</v>
      </c>
      <c r="B2382" t="s">
        <v>3</v>
      </c>
      <c r="C2382">
        <v>27</v>
      </c>
      <c r="D2382" s="267" t="s">
        <v>139</v>
      </c>
      <c r="E2382" s="3" t="s">
        <v>2289</v>
      </c>
      <c r="F2382" s="3" t="s">
        <v>2289</v>
      </c>
      <c r="G2382" s="3" t="s">
        <v>136</v>
      </c>
      <c r="H2382">
        <v>911799.00764242094</v>
      </c>
      <c r="I2382">
        <v>1204025.008792548</v>
      </c>
      <c r="J2382">
        <v>1.3204938793536491</v>
      </c>
      <c r="K2382">
        <v>462338</v>
      </c>
      <c r="L2382">
        <v>664001</v>
      </c>
      <c r="M2382">
        <v>1.4361808893060921</v>
      </c>
      <c r="N2382">
        <v>0.50706131079856853</v>
      </c>
      <c r="O2382">
        <v>0.5514843920608351</v>
      </c>
      <c r="P2382">
        <v>1.0876088952483969</v>
      </c>
      <c r="Q2382">
        <v>0.12322314318785962</v>
      </c>
      <c r="R2382">
        <v>0.19778565131421968</v>
      </c>
      <c r="S2382">
        <v>0.87677685681214035</v>
      </c>
      <c r="T2382">
        <v>0.80221434868578045</v>
      </c>
      <c r="U2382">
        <v>2.293370787625972E-4</v>
      </c>
      <c r="V2382">
        <v>4.3419751267642366E-4</v>
      </c>
    </row>
    <row r="2383" spans="1:22" x14ac:dyDescent="0.25">
      <c r="A2383" t="str">
        <f t="shared" si="42"/>
        <v>USAGépj. Ker. jav.</v>
      </c>
      <c r="B2383" t="s">
        <v>3</v>
      </c>
      <c r="C2383">
        <v>28</v>
      </c>
      <c r="D2383" s="267" t="s">
        <v>173</v>
      </c>
      <c r="E2383" s="3" t="s">
        <v>135</v>
      </c>
      <c r="F2383" s="3" t="s">
        <v>135</v>
      </c>
      <c r="G2383" s="3" t="s">
        <v>136</v>
      </c>
      <c r="H2383">
        <v>292826.76833636843</v>
      </c>
      <c r="I2383">
        <v>375041.76656554226</v>
      </c>
      <c r="J2383">
        <v>1.280763260463722</v>
      </c>
      <c r="K2383">
        <v>211521.72684870459</v>
      </c>
      <c r="L2383">
        <v>254874.77915713208</v>
      </c>
      <c r="M2383">
        <v>1.2049579159281196</v>
      </c>
      <c r="N2383">
        <v>0.72234423119996594</v>
      </c>
      <c r="O2383">
        <v>0.67959038666854776</v>
      </c>
      <c r="P2383">
        <v>0.94081236800300183</v>
      </c>
      <c r="Q2383">
        <v>0.23248701540471128</v>
      </c>
      <c r="R2383">
        <v>0.2026082274299614</v>
      </c>
      <c r="S2383">
        <v>0.76751298459528883</v>
      </c>
      <c r="T2383">
        <v>0.79739177257003868</v>
      </c>
      <c r="U2383">
        <v>0.71787735218427273</v>
      </c>
      <c r="V2383">
        <v>0.74881850825386165</v>
      </c>
    </row>
    <row r="2384" spans="1:22" x14ac:dyDescent="0.25">
      <c r="A2384" t="str">
        <f t="shared" si="42"/>
        <v>USANagyker.</v>
      </c>
      <c r="B2384" t="s">
        <v>3</v>
      </c>
      <c r="C2384">
        <v>29</v>
      </c>
      <c r="D2384" s="267" t="s">
        <v>174</v>
      </c>
      <c r="E2384" s="3" t="s">
        <v>2289</v>
      </c>
      <c r="F2384" s="3" t="s">
        <v>2289</v>
      </c>
      <c r="G2384" s="3" t="s">
        <v>136</v>
      </c>
      <c r="H2384">
        <v>884284.00732969702</v>
      </c>
      <c r="I2384">
        <v>1576810.0067230873</v>
      </c>
      <c r="J2384">
        <v>1.7831488454536626</v>
      </c>
      <c r="K2384">
        <v>624982</v>
      </c>
      <c r="L2384">
        <v>1044476</v>
      </c>
      <c r="M2384">
        <v>1.6712097308402483</v>
      </c>
      <c r="N2384">
        <v>0.7067661461924204</v>
      </c>
      <c r="O2384">
        <v>0.66239813011500404</v>
      </c>
      <c r="P2384">
        <v>0.93722390876184247</v>
      </c>
      <c r="Q2384">
        <v>0.4632640054936556</v>
      </c>
      <c r="R2384">
        <v>0.44771885767999514</v>
      </c>
      <c r="S2384">
        <v>0.53673599450634446</v>
      </c>
      <c r="T2384">
        <v>0.55228114232000491</v>
      </c>
      <c r="U2384">
        <v>0.3011393000178329</v>
      </c>
      <c r="V2384">
        <v>0.30637132734797395</v>
      </c>
    </row>
    <row r="2385" spans="1:22" x14ac:dyDescent="0.25">
      <c r="A2385" t="str">
        <f t="shared" si="42"/>
        <v>USAKisker.</v>
      </c>
      <c r="B2385" t="s">
        <v>3</v>
      </c>
      <c r="C2385">
        <v>30</v>
      </c>
      <c r="D2385" s="267" t="s">
        <v>175</v>
      </c>
      <c r="E2385" s="3" t="s">
        <v>135</v>
      </c>
      <c r="F2385" s="3" t="s">
        <v>135</v>
      </c>
      <c r="G2385" s="3" t="s">
        <v>136</v>
      </c>
      <c r="H2385">
        <v>798529.00468191772</v>
      </c>
      <c r="I2385">
        <v>1298063.0040565722</v>
      </c>
      <c r="J2385">
        <v>1.6255677582727712</v>
      </c>
      <c r="K2385">
        <v>549207</v>
      </c>
      <c r="L2385">
        <v>815953</v>
      </c>
      <c r="M2385">
        <v>1.4856930082828514</v>
      </c>
      <c r="N2385">
        <v>0.68777338929444209</v>
      </c>
      <c r="O2385">
        <v>0.62859275508975154</v>
      </c>
      <c r="P2385">
        <v>0.91395329460856067</v>
      </c>
      <c r="Q2385">
        <v>0.12569823375465269</v>
      </c>
      <c r="R2385">
        <v>0.12023603199194398</v>
      </c>
      <c r="S2385">
        <v>0.87430176624534739</v>
      </c>
      <c r="T2385">
        <v>0.87976396800805612</v>
      </c>
      <c r="U2385">
        <v>0.83643215242605229</v>
      </c>
      <c r="V2385">
        <v>0.84702400730462324</v>
      </c>
    </row>
    <row r="2386" spans="1:22" x14ac:dyDescent="0.25">
      <c r="A2386" t="str">
        <f t="shared" si="42"/>
        <v>USASzf. Szállítás</v>
      </c>
      <c r="B2386" t="s">
        <v>3</v>
      </c>
      <c r="C2386">
        <v>31</v>
      </c>
      <c r="D2386" s="267" t="s">
        <v>176</v>
      </c>
      <c r="E2386" s="3" t="s">
        <v>2289</v>
      </c>
      <c r="F2386" s="3" t="s">
        <v>2289</v>
      </c>
      <c r="G2386" s="3" t="s">
        <v>136</v>
      </c>
      <c r="H2386">
        <v>290480.00202797295</v>
      </c>
      <c r="I2386">
        <v>511083.00219995814</v>
      </c>
      <c r="J2386">
        <v>1.7594429862016503</v>
      </c>
      <c r="K2386">
        <v>149299</v>
      </c>
      <c r="L2386">
        <v>239714</v>
      </c>
      <c r="M2386">
        <v>1.6055968224837407</v>
      </c>
      <c r="N2386">
        <v>0.51397341971108446</v>
      </c>
      <c r="O2386">
        <v>0.46903144688465565</v>
      </c>
      <c r="P2386">
        <v>0.91255973343584251</v>
      </c>
      <c r="Q2386">
        <v>0.59490949084968447</v>
      </c>
      <c r="R2386">
        <v>0.57807217684902423</v>
      </c>
      <c r="S2386">
        <v>0.40509050915031541</v>
      </c>
      <c r="T2386">
        <v>0.42192782315097577</v>
      </c>
      <c r="U2386">
        <v>0.26790013065737667</v>
      </c>
      <c r="V2386">
        <v>0.26249866837707098</v>
      </c>
    </row>
    <row r="2387" spans="1:22" x14ac:dyDescent="0.25">
      <c r="A2387" t="str">
        <f t="shared" si="42"/>
        <v>USAVízi szállítás</v>
      </c>
      <c r="B2387" t="s">
        <v>3</v>
      </c>
      <c r="C2387">
        <v>32</v>
      </c>
      <c r="D2387" s="267" t="s">
        <v>140</v>
      </c>
      <c r="E2387" s="3" t="s">
        <v>2289</v>
      </c>
      <c r="F2387" s="3" t="s">
        <v>2289</v>
      </c>
      <c r="G2387" s="3" t="s">
        <v>136</v>
      </c>
      <c r="H2387">
        <v>27590.000353842261</v>
      </c>
      <c r="I2387">
        <v>62990.000280377193</v>
      </c>
      <c r="J2387">
        <v>2.2830735582649253</v>
      </c>
      <c r="K2387">
        <v>8096</v>
      </c>
      <c r="L2387">
        <v>18513</v>
      </c>
      <c r="M2387">
        <v>2.2866847826086958</v>
      </c>
      <c r="N2387">
        <v>0.2934396482844745</v>
      </c>
      <c r="O2387">
        <v>0.29390379294484964</v>
      </c>
      <c r="P2387">
        <v>1.0015817380612628</v>
      </c>
      <c r="Q2387">
        <v>0.1979975979762546</v>
      </c>
      <c r="R2387">
        <v>0.44867877557545738</v>
      </c>
      <c r="S2387">
        <v>0.8020024020237454</v>
      </c>
      <c r="T2387">
        <v>0.55132122442454268</v>
      </c>
      <c r="U2387">
        <v>0.30463796991515074</v>
      </c>
      <c r="V2387">
        <v>0.28235513551324087</v>
      </c>
    </row>
    <row r="2388" spans="1:22" x14ac:dyDescent="0.25">
      <c r="A2388" t="str">
        <f t="shared" si="42"/>
        <v>USALégi szállítás</v>
      </c>
      <c r="B2388" t="s">
        <v>3</v>
      </c>
      <c r="C2388">
        <v>33</v>
      </c>
      <c r="D2388" s="267" t="s">
        <v>141</v>
      </c>
      <c r="E2388" s="3" t="s">
        <v>2289</v>
      </c>
      <c r="F2388" s="3" t="s">
        <v>2289</v>
      </c>
      <c r="G2388" s="3" t="s">
        <v>136</v>
      </c>
      <c r="H2388">
        <v>123668.00187626833</v>
      </c>
      <c r="I2388">
        <v>188758.00172231806</v>
      </c>
      <c r="J2388">
        <v>1.5263285478742774</v>
      </c>
      <c r="K2388">
        <v>55983</v>
      </c>
      <c r="L2388">
        <v>84044</v>
      </c>
      <c r="M2388">
        <v>1.5012414482968044</v>
      </c>
      <c r="N2388">
        <v>0.45268783477242414</v>
      </c>
      <c r="O2388">
        <v>0.44524734969189356</v>
      </c>
      <c r="P2388">
        <v>0.98356376180448701</v>
      </c>
      <c r="Q2388">
        <v>0.32392576304006915</v>
      </c>
      <c r="R2388">
        <v>0.36496497176921022</v>
      </c>
      <c r="S2388">
        <v>0.67607423695993107</v>
      </c>
      <c r="T2388">
        <v>0.63503502823078972</v>
      </c>
      <c r="U2388">
        <v>0.51027833066855532</v>
      </c>
      <c r="V2388">
        <v>0.40761261954733424</v>
      </c>
    </row>
    <row r="2389" spans="1:22" x14ac:dyDescent="0.25">
      <c r="A2389" t="str">
        <f t="shared" si="42"/>
        <v>USARaktározás</v>
      </c>
      <c r="B2389" t="s">
        <v>3</v>
      </c>
      <c r="C2389">
        <v>34</v>
      </c>
      <c r="D2389" s="267" t="s">
        <v>177</v>
      </c>
      <c r="E2389" s="3" t="s">
        <v>1</v>
      </c>
      <c r="F2389" s="3" t="s">
        <v>1</v>
      </c>
      <c r="G2389" s="3" t="s">
        <v>136</v>
      </c>
      <c r="H2389">
        <v>75686.591016485254</v>
      </c>
      <c r="I2389">
        <v>195844.10450809344</v>
      </c>
      <c r="J2389">
        <v>2.5875667258608166</v>
      </c>
      <c r="K2389">
        <v>50355.245790704153</v>
      </c>
      <c r="L2389">
        <v>106052.94400464458</v>
      </c>
      <c r="M2389">
        <v>2.1060952506406498</v>
      </c>
      <c r="N2389">
        <v>0.66531264143917257</v>
      </c>
      <c r="O2389">
        <v>0.54151716372070746</v>
      </c>
      <c r="P2389">
        <v>0.81392886590779845</v>
      </c>
      <c r="Q2389">
        <v>0.86750060284373087</v>
      </c>
      <c r="R2389">
        <v>0.88992537133607763</v>
      </c>
      <c r="S2389">
        <v>0.13249939715626927</v>
      </c>
      <c r="T2389">
        <v>0.11007462866392237</v>
      </c>
      <c r="U2389">
        <v>4.3323607125340641E-2</v>
      </c>
      <c r="V2389">
        <v>3.5385130481628217E-2</v>
      </c>
    </row>
    <row r="2390" spans="1:22" x14ac:dyDescent="0.25">
      <c r="A2390" t="str">
        <f t="shared" si="42"/>
        <v>USAPostai tev.</v>
      </c>
      <c r="B2390" t="s">
        <v>3</v>
      </c>
      <c r="C2390">
        <v>35</v>
      </c>
      <c r="D2390" s="267" t="s">
        <v>178</v>
      </c>
      <c r="E2390" s="3" t="s">
        <v>1</v>
      </c>
      <c r="F2390" s="3" t="s">
        <v>1</v>
      </c>
      <c r="G2390" s="3" t="s">
        <v>136</v>
      </c>
      <c r="H2390">
        <v>73425.410145540372</v>
      </c>
      <c r="I2390">
        <v>110306.89702519288</v>
      </c>
      <c r="J2390">
        <v>1.5022986838827019</v>
      </c>
      <c r="K2390">
        <v>41881.754209295847</v>
      </c>
      <c r="L2390">
        <v>57360.055995355418</v>
      </c>
      <c r="M2390">
        <v>1.369571477562993</v>
      </c>
      <c r="N2390">
        <v>0.57039864164571663</v>
      </c>
      <c r="O2390">
        <v>0.52000425668990591</v>
      </c>
      <c r="P2390">
        <v>0.9116505873674372</v>
      </c>
      <c r="Q2390">
        <v>0.85222995079061137</v>
      </c>
      <c r="R2390">
        <v>0.85124057184736879</v>
      </c>
      <c r="S2390">
        <v>0.1477700492093886</v>
      </c>
      <c r="T2390">
        <v>0.14875942815263135</v>
      </c>
      <c r="U2390">
        <v>4.1622396280181079E-2</v>
      </c>
      <c r="V2390">
        <v>5.1343323784292579E-2</v>
      </c>
    </row>
    <row r="2391" spans="1:22" x14ac:dyDescent="0.25">
      <c r="A2391" t="str">
        <f t="shared" si="42"/>
        <v>USAVendéglátás</v>
      </c>
      <c r="B2391" t="s">
        <v>3</v>
      </c>
      <c r="C2391">
        <v>36</v>
      </c>
      <c r="D2391" s="267" t="s">
        <v>179</v>
      </c>
      <c r="E2391" s="3" t="s">
        <v>135</v>
      </c>
      <c r="F2391" s="3" t="s">
        <v>135</v>
      </c>
      <c r="G2391" s="3" t="s">
        <v>136</v>
      </c>
      <c r="H2391">
        <v>513372.00591014489</v>
      </c>
      <c r="I2391">
        <v>892676.00526184938</v>
      </c>
      <c r="J2391">
        <v>1.7388482328311718</v>
      </c>
      <c r="K2391">
        <v>286846</v>
      </c>
      <c r="L2391">
        <v>487987</v>
      </c>
      <c r="M2391">
        <v>1.7012159834893985</v>
      </c>
      <c r="N2391">
        <v>0.55874881508479923</v>
      </c>
      <c r="O2391">
        <v>0.54665634241715544</v>
      </c>
      <c r="P2391">
        <v>0.97835794485611827</v>
      </c>
      <c r="Q2391">
        <v>0.24505534852325067</v>
      </c>
      <c r="R2391">
        <v>0.22813587607857622</v>
      </c>
      <c r="S2391">
        <v>0.75494465147674927</v>
      </c>
      <c r="T2391">
        <v>0.77186412392142378</v>
      </c>
      <c r="U2391">
        <v>0.74857349730051459</v>
      </c>
      <c r="V2391">
        <v>0.76756030029862965</v>
      </c>
    </row>
    <row r="2392" spans="1:22" x14ac:dyDescent="0.25">
      <c r="A2392" t="str">
        <f t="shared" si="42"/>
        <v>USAKiadói tev.</v>
      </c>
      <c r="B2392" t="s">
        <v>3</v>
      </c>
      <c r="C2392">
        <v>37</v>
      </c>
      <c r="D2392" s="267" t="s">
        <v>180</v>
      </c>
      <c r="E2392" s="3" t="s">
        <v>2289</v>
      </c>
      <c r="F2392" s="3" t="s">
        <v>2289</v>
      </c>
      <c r="G2392" s="3" t="s">
        <v>136</v>
      </c>
      <c r="H2392">
        <v>254193.00340652923</v>
      </c>
      <c r="I2392">
        <v>330514.00060249446</v>
      </c>
      <c r="J2392">
        <v>1.3002482215212885</v>
      </c>
      <c r="K2392">
        <v>116127</v>
      </c>
      <c r="L2392">
        <v>210588</v>
      </c>
      <c r="M2392">
        <v>1.8134284016636957</v>
      </c>
      <c r="N2392">
        <v>0.45684577641296775</v>
      </c>
      <c r="O2392">
        <v>0.63715303925436995</v>
      </c>
      <c r="P2392">
        <v>1.39467862493362</v>
      </c>
      <c r="Q2392">
        <v>0.36177061023716289</v>
      </c>
      <c r="R2392">
        <v>0.36310016455324695</v>
      </c>
      <c r="S2392">
        <v>0.63822938976283716</v>
      </c>
      <c r="T2392">
        <v>0.6368998354467531</v>
      </c>
      <c r="U2392">
        <v>0.24506355708743841</v>
      </c>
      <c r="V2392">
        <v>0.22359954823821354</v>
      </c>
    </row>
    <row r="2393" spans="1:22" x14ac:dyDescent="0.25">
      <c r="A2393" t="str">
        <f t="shared" si="42"/>
        <v>USAMűsorszolgáltatás</v>
      </c>
      <c r="B2393" t="s">
        <v>3</v>
      </c>
      <c r="C2393">
        <v>38</v>
      </c>
      <c r="D2393" s="267" t="s">
        <v>181</v>
      </c>
      <c r="E2393" s="3" t="s">
        <v>2289</v>
      </c>
      <c r="F2393" s="3" t="s">
        <v>2289</v>
      </c>
      <c r="G2393" s="3" t="s">
        <v>136</v>
      </c>
      <c r="H2393">
        <v>198638.00188630531</v>
      </c>
      <c r="I2393">
        <v>323220.7911180472</v>
      </c>
      <c r="J2393">
        <v>1.6271850705740059</v>
      </c>
      <c r="K2393">
        <v>97900.882634973153</v>
      </c>
      <c r="L2393">
        <v>199898.39597581586</v>
      </c>
      <c r="M2393">
        <v>2.0418446759172131</v>
      </c>
      <c r="N2393">
        <v>0.49286079050980791</v>
      </c>
      <c r="O2393">
        <v>0.61845772756248418</v>
      </c>
      <c r="P2393">
        <v>1.2548324790104741</v>
      </c>
      <c r="Q2393">
        <v>0.46231372627177442</v>
      </c>
      <c r="R2393">
        <v>0.447542226310985</v>
      </c>
      <c r="S2393">
        <v>0.53768627372822564</v>
      </c>
      <c r="T2393">
        <v>0.55245777368901505</v>
      </c>
      <c r="U2393">
        <v>0.29927399989786818</v>
      </c>
      <c r="V2393">
        <v>0.32922444994716377</v>
      </c>
    </row>
    <row r="2394" spans="1:22" x14ac:dyDescent="0.25">
      <c r="A2394" t="str">
        <f t="shared" si="42"/>
        <v>USATávközlés</v>
      </c>
      <c r="B2394" t="s">
        <v>3</v>
      </c>
      <c r="C2394">
        <v>39</v>
      </c>
      <c r="D2394" s="267" t="s">
        <v>142</v>
      </c>
      <c r="E2394" s="3" t="s">
        <v>2289</v>
      </c>
      <c r="F2394" s="3" t="s">
        <v>2289</v>
      </c>
      <c r="G2394" s="3" t="s">
        <v>136</v>
      </c>
      <c r="H2394">
        <v>474415.00264158053</v>
      </c>
      <c r="I2394">
        <v>649529.20342543768</v>
      </c>
      <c r="J2394">
        <v>1.3691160688612445</v>
      </c>
      <c r="K2394">
        <v>234252.11736502685</v>
      </c>
      <c r="L2394">
        <v>325849.60402418417</v>
      </c>
      <c r="M2394">
        <v>1.3910209550696362</v>
      </c>
      <c r="N2394">
        <v>0.49377046691334042</v>
      </c>
      <c r="O2394">
        <v>0.50167044423213514</v>
      </c>
      <c r="P2394">
        <v>1.0159992908611548</v>
      </c>
      <c r="Q2394">
        <v>0.56804963892930571</v>
      </c>
      <c r="R2394">
        <v>0.45806992109277517</v>
      </c>
      <c r="S2394">
        <v>0.43195036107069429</v>
      </c>
      <c r="T2394">
        <v>0.54193007890722478</v>
      </c>
      <c r="U2394">
        <v>0.33993748557090903</v>
      </c>
      <c r="V2394">
        <v>0.43804530455387819</v>
      </c>
    </row>
    <row r="2395" spans="1:22" x14ac:dyDescent="0.25">
      <c r="A2395" t="str">
        <f t="shared" si="42"/>
        <v>USAInfotech.</v>
      </c>
      <c r="B2395" t="s">
        <v>3</v>
      </c>
      <c r="C2395">
        <v>40</v>
      </c>
      <c r="D2395" s="267" t="s">
        <v>182</v>
      </c>
      <c r="E2395" s="3" t="s">
        <v>2289</v>
      </c>
      <c r="F2395" s="3" t="s">
        <v>2289</v>
      </c>
      <c r="G2395" s="3" t="s">
        <v>136</v>
      </c>
      <c r="H2395">
        <v>280364.00421767629</v>
      </c>
      <c r="I2395">
        <v>560922.00231926283</v>
      </c>
      <c r="J2395">
        <v>2.000691935772752</v>
      </c>
      <c r="K2395">
        <v>137534</v>
      </c>
      <c r="L2395">
        <v>337864</v>
      </c>
      <c r="M2395">
        <v>2.4565852807305828</v>
      </c>
      <c r="N2395">
        <v>0.49055512808704849</v>
      </c>
      <c r="O2395">
        <v>0.60233686431094247</v>
      </c>
      <c r="P2395">
        <v>1.2278678375247938</v>
      </c>
      <c r="Q2395">
        <v>0.4813644081815277</v>
      </c>
      <c r="R2395">
        <v>0.52852516380647308</v>
      </c>
      <c r="S2395">
        <v>0.51863559181847219</v>
      </c>
      <c r="T2395">
        <v>0.4714748361935267</v>
      </c>
      <c r="U2395">
        <v>3.8736745370451089E-2</v>
      </c>
      <c r="V2395">
        <v>5.4900049603941091E-2</v>
      </c>
    </row>
    <row r="2396" spans="1:22" x14ac:dyDescent="0.25">
      <c r="A2396" t="str">
        <f t="shared" si="42"/>
        <v>USAPénzügyi tev.</v>
      </c>
      <c r="B2396" t="s">
        <v>3</v>
      </c>
      <c r="C2396">
        <v>41</v>
      </c>
      <c r="D2396" s="267" t="s">
        <v>183</v>
      </c>
      <c r="E2396" s="3" t="s">
        <v>1</v>
      </c>
      <c r="F2396" s="3" t="s">
        <v>2289</v>
      </c>
      <c r="G2396" s="3" t="s">
        <v>0</v>
      </c>
      <c r="H2396">
        <v>563071.00555015868</v>
      </c>
      <c r="I2396">
        <v>704716.00271800661</v>
      </c>
      <c r="J2396">
        <v>1.2515579665293743</v>
      </c>
      <c r="K2396">
        <v>328034</v>
      </c>
      <c r="L2396">
        <v>488004</v>
      </c>
      <c r="M2396">
        <v>1.4876628642152947</v>
      </c>
      <c r="N2396">
        <v>0.5825801662074368</v>
      </c>
      <c r="O2396">
        <v>0.69248321042494576</v>
      </c>
      <c r="P2396">
        <v>1.1886487913465564</v>
      </c>
      <c r="Q2396">
        <v>0.69836429093223429</v>
      </c>
      <c r="R2396">
        <v>0.5616800436335917</v>
      </c>
      <c r="S2396">
        <v>0.3016357090677656</v>
      </c>
      <c r="T2396">
        <v>0.43831995636640836</v>
      </c>
      <c r="U2396">
        <v>0.26937162364276257</v>
      </c>
      <c r="V2396">
        <v>0.35617280006301527</v>
      </c>
    </row>
    <row r="2397" spans="1:22" x14ac:dyDescent="0.25">
      <c r="A2397" t="str">
        <f t="shared" si="42"/>
        <v>USABiztosítás</v>
      </c>
      <c r="B2397" t="s">
        <v>3</v>
      </c>
      <c r="C2397">
        <v>42</v>
      </c>
      <c r="D2397" s="267" t="s">
        <v>184</v>
      </c>
      <c r="E2397" s="3" t="s">
        <v>2289</v>
      </c>
      <c r="F2397" s="3" t="s">
        <v>2289</v>
      </c>
      <c r="G2397" s="3" t="s">
        <v>136</v>
      </c>
      <c r="H2397">
        <v>530279.99028402136</v>
      </c>
      <c r="I2397">
        <v>997901.00189953879</v>
      </c>
      <c r="J2397">
        <v>1.881837935021943</v>
      </c>
      <c r="K2397">
        <v>291361</v>
      </c>
      <c r="L2397">
        <v>490692</v>
      </c>
      <c r="M2397">
        <v>1.6841375475784337</v>
      </c>
      <c r="N2397">
        <v>0.54944747178550934</v>
      </c>
      <c r="O2397">
        <v>0.4917241280106453</v>
      </c>
      <c r="P2397">
        <v>0.89494292586826607</v>
      </c>
      <c r="Q2397">
        <v>0.41707435006539295</v>
      </c>
      <c r="R2397">
        <v>0.52389949428972749</v>
      </c>
      <c r="S2397">
        <v>0.58292564993460705</v>
      </c>
      <c r="T2397">
        <v>0.47610050571027235</v>
      </c>
      <c r="U2397">
        <v>0.55485081723174012</v>
      </c>
      <c r="V2397">
        <v>0.44933976890671956</v>
      </c>
    </row>
    <row r="2398" spans="1:22" x14ac:dyDescent="0.25">
      <c r="A2398" t="str">
        <f t="shared" si="42"/>
        <v>USAEgyéb pénzügy</v>
      </c>
      <c r="B2398" t="s">
        <v>3</v>
      </c>
      <c r="C2398">
        <v>43</v>
      </c>
      <c r="D2398" s="267" t="s">
        <v>185</v>
      </c>
      <c r="E2398" s="3" t="s">
        <v>1</v>
      </c>
      <c r="F2398" s="3" t="s">
        <v>2289</v>
      </c>
      <c r="G2398" s="3" t="s">
        <v>0</v>
      </c>
      <c r="H2398">
        <v>357110.00389903621</v>
      </c>
      <c r="I2398">
        <v>479064.00252006075</v>
      </c>
      <c r="J2398">
        <v>1.3415026106507617</v>
      </c>
      <c r="K2398">
        <v>131042</v>
      </c>
      <c r="L2398">
        <v>244193</v>
      </c>
      <c r="M2398">
        <v>1.863471253491247</v>
      </c>
      <c r="N2398">
        <v>0.36695135551858915</v>
      </c>
      <c r="O2398">
        <v>0.50972938629379583</v>
      </c>
      <c r="P2398">
        <v>1.3890925285544389</v>
      </c>
      <c r="Q2398">
        <v>0.63800102798403857</v>
      </c>
      <c r="R2398">
        <v>0.58128948053397822</v>
      </c>
      <c r="S2398">
        <v>0.3619989720159616</v>
      </c>
      <c r="T2398">
        <v>0.41871051946602172</v>
      </c>
      <c r="U2398">
        <v>0.31698919132564474</v>
      </c>
      <c r="V2398">
        <v>0.3189289787828829</v>
      </c>
    </row>
    <row r="2399" spans="1:22" x14ac:dyDescent="0.25">
      <c r="A2399" t="str">
        <f t="shared" si="42"/>
        <v>USAIngatlanügyletek</v>
      </c>
      <c r="B2399" t="s">
        <v>3</v>
      </c>
      <c r="C2399">
        <v>44</v>
      </c>
      <c r="D2399" s="267" t="s">
        <v>143</v>
      </c>
      <c r="E2399" s="3" t="s">
        <v>135</v>
      </c>
      <c r="F2399" s="3" t="s">
        <v>135</v>
      </c>
      <c r="G2399" s="3" t="s">
        <v>136</v>
      </c>
      <c r="H2399">
        <v>1506859.0081899567</v>
      </c>
      <c r="I2399">
        <v>2777993.0450381865</v>
      </c>
      <c r="J2399">
        <v>1.8435653434989381</v>
      </c>
      <c r="K2399">
        <v>1105440</v>
      </c>
      <c r="L2399">
        <v>2058953</v>
      </c>
      <c r="M2399">
        <v>1.8625642278187871</v>
      </c>
      <c r="N2399">
        <v>0.73360546274854055</v>
      </c>
      <c r="O2399">
        <v>0.74116564246894923</v>
      </c>
      <c r="P2399">
        <v>1.0103055117557107</v>
      </c>
      <c r="Q2399">
        <v>0.28167266403194868</v>
      </c>
      <c r="R2399">
        <v>0.30577949711735025</v>
      </c>
      <c r="S2399">
        <v>0.71832733596805143</v>
      </c>
      <c r="T2399">
        <v>0.6942205028826498</v>
      </c>
      <c r="U2399">
        <v>0.66126325192412783</v>
      </c>
      <c r="V2399">
        <v>0.64848646645745223</v>
      </c>
    </row>
    <row r="2400" spans="1:22" x14ac:dyDescent="0.25">
      <c r="A2400" t="str">
        <f t="shared" si="42"/>
        <v>USAJogi tev.</v>
      </c>
      <c r="B2400" t="s">
        <v>3</v>
      </c>
      <c r="C2400">
        <v>45</v>
      </c>
      <c r="D2400" s="267" t="s">
        <v>186</v>
      </c>
      <c r="E2400" s="3" t="s">
        <v>1</v>
      </c>
      <c r="F2400" s="3" t="s">
        <v>1</v>
      </c>
      <c r="G2400" s="3" t="s">
        <v>136</v>
      </c>
      <c r="H2400">
        <v>560241.6893010959</v>
      </c>
      <c r="I2400">
        <v>1136263.8183247801</v>
      </c>
      <c r="J2400">
        <v>2.0281672000208952</v>
      </c>
      <c r="K2400">
        <v>371348.18894785811</v>
      </c>
      <c r="L2400">
        <v>693363.86125497508</v>
      </c>
      <c r="M2400">
        <v>1.8671529359534105</v>
      </c>
      <c r="N2400">
        <v>0.66283569402183673</v>
      </c>
      <c r="O2400">
        <v>0.61021379900771411</v>
      </c>
      <c r="P2400">
        <v>0.92061095156956196</v>
      </c>
      <c r="Q2400">
        <v>0.75119544371391378</v>
      </c>
      <c r="R2400">
        <v>0.79253823392742206</v>
      </c>
      <c r="S2400">
        <v>0.24880455628608616</v>
      </c>
      <c r="T2400">
        <v>0.20746176607257794</v>
      </c>
      <c r="U2400">
        <v>0.11519098596434786</v>
      </c>
      <c r="V2400">
        <v>8.9403702239612817E-2</v>
      </c>
    </row>
    <row r="2401" spans="1:22" x14ac:dyDescent="0.25">
      <c r="A2401" t="str">
        <f t="shared" si="42"/>
        <v>USAMérnöki tev.</v>
      </c>
      <c r="B2401" t="s">
        <v>3</v>
      </c>
      <c r="C2401">
        <v>46</v>
      </c>
      <c r="D2401" s="267" t="s">
        <v>187</v>
      </c>
      <c r="E2401" s="3" t="s">
        <v>1</v>
      </c>
      <c r="F2401" s="3" t="s">
        <v>1</v>
      </c>
      <c r="G2401" s="3" t="s">
        <v>136</v>
      </c>
      <c r="H2401">
        <v>268661.21689690178</v>
      </c>
      <c r="I2401">
        <v>446134.64062669699</v>
      </c>
      <c r="J2401">
        <v>1.6605844556935074</v>
      </c>
      <c r="K2401">
        <v>160665.21783041445</v>
      </c>
      <c r="L2401">
        <v>260409.12775336803</v>
      </c>
      <c r="M2401">
        <v>1.6208183156869422</v>
      </c>
      <c r="N2401">
        <v>0.59802162621808352</v>
      </c>
      <c r="O2401">
        <v>0.58370075766267449</v>
      </c>
      <c r="P2401">
        <v>0.97605292529975063</v>
      </c>
      <c r="Q2401">
        <v>0.64722523933332565</v>
      </c>
      <c r="R2401">
        <v>0.61139777276751761</v>
      </c>
      <c r="S2401">
        <v>0.35277476066667429</v>
      </c>
      <c r="T2401">
        <v>0.38860222723248244</v>
      </c>
      <c r="U2401">
        <v>3.5473775949284199E-2</v>
      </c>
      <c r="V2401">
        <v>3.9249038063535344E-2</v>
      </c>
    </row>
    <row r="2402" spans="1:22" x14ac:dyDescent="0.25">
      <c r="A2402" t="str">
        <f t="shared" si="42"/>
        <v>USAK+F</v>
      </c>
      <c r="B2402" t="s">
        <v>3</v>
      </c>
      <c r="C2402">
        <v>47</v>
      </c>
      <c r="D2402" s="267" t="s">
        <v>188</v>
      </c>
      <c r="E2402" s="3" t="s">
        <v>1</v>
      </c>
      <c r="F2402" s="3" t="s">
        <v>1</v>
      </c>
      <c r="G2402" s="3" t="s">
        <v>136</v>
      </c>
      <c r="H2402">
        <v>130493.61963186458</v>
      </c>
      <c r="I2402">
        <v>240373.80649082974</v>
      </c>
      <c r="J2402">
        <v>1.8420349375620666</v>
      </c>
      <c r="K2402">
        <v>78038.006623795343</v>
      </c>
      <c r="L2402">
        <v>140306.37290189762</v>
      </c>
      <c r="M2402">
        <v>1.7979235884161526</v>
      </c>
      <c r="N2402">
        <v>0.59802162622163657</v>
      </c>
      <c r="O2402">
        <v>0.58370075737536864</v>
      </c>
      <c r="P2402">
        <v>0.97605292481352446</v>
      </c>
      <c r="Q2402">
        <v>0.64519410675750277</v>
      </c>
      <c r="R2402">
        <v>0.60671911186538607</v>
      </c>
      <c r="S2402">
        <v>0.35480589324249712</v>
      </c>
      <c r="T2402">
        <v>0.39328088813461398</v>
      </c>
      <c r="U2402">
        <v>3.677503936177394E-2</v>
      </c>
      <c r="V2402">
        <v>3.5848680871178415E-2</v>
      </c>
    </row>
    <row r="2403" spans="1:22" x14ac:dyDescent="0.25">
      <c r="A2403" t="str">
        <f t="shared" si="42"/>
        <v>USAMarketing</v>
      </c>
      <c r="B2403" t="s">
        <v>3</v>
      </c>
      <c r="C2403">
        <v>48</v>
      </c>
      <c r="D2403" s="267" t="s">
        <v>13</v>
      </c>
      <c r="E2403" s="3" t="s">
        <v>1</v>
      </c>
      <c r="F2403" s="3" t="s">
        <v>1</v>
      </c>
      <c r="G2403" s="3" t="s">
        <v>136</v>
      </c>
      <c r="H2403">
        <v>128958.6241144573</v>
      </c>
      <c r="I2403">
        <v>242035.8051294171</v>
      </c>
      <c r="J2403">
        <v>1.8768485379822142</v>
      </c>
      <c r="K2403">
        <v>77120.046103253975</v>
      </c>
      <c r="L2403">
        <v>141276.48277968369</v>
      </c>
      <c r="M2403">
        <v>1.8319035052252481</v>
      </c>
      <c r="N2403">
        <v>0.5980216261830309</v>
      </c>
      <c r="O2403">
        <v>0.58370075743191319</v>
      </c>
      <c r="P2403">
        <v>0.97605292497108687</v>
      </c>
      <c r="Q2403">
        <v>0.6450649399286581</v>
      </c>
      <c r="R2403">
        <v>0.60755416437236809</v>
      </c>
      <c r="S2403">
        <v>0.35493506007134185</v>
      </c>
      <c r="T2403">
        <v>0.3924458356276318</v>
      </c>
      <c r="U2403">
        <v>3.7047742131632651E-2</v>
      </c>
      <c r="V2403">
        <v>4.085960968180332E-2</v>
      </c>
    </row>
    <row r="2404" spans="1:22" x14ac:dyDescent="0.25">
      <c r="A2404" t="str">
        <f t="shared" si="42"/>
        <v>USAEgyéb tudományos</v>
      </c>
      <c r="B2404" t="s">
        <v>3</v>
      </c>
      <c r="C2404">
        <v>49</v>
      </c>
      <c r="D2404" s="267" t="s">
        <v>189</v>
      </c>
      <c r="E2404" s="3" t="s">
        <v>1</v>
      </c>
      <c r="F2404" s="3" t="s">
        <v>1</v>
      </c>
      <c r="G2404" s="3" t="s">
        <v>136</v>
      </c>
      <c r="H2404">
        <v>47602.8612598037</v>
      </c>
      <c r="I2404">
        <v>78997.936360606778</v>
      </c>
      <c r="J2404">
        <v>1.6595207571548514</v>
      </c>
      <c r="K2404">
        <v>28467.540494678142</v>
      </c>
      <c r="L2404">
        <v>46111.15531007557</v>
      </c>
      <c r="M2404">
        <v>1.6197800901941568</v>
      </c>
      <c r="N2404">
        <v>0.59802162603860953</v>
      </c>
      <c r="O2404">
        <v>0.5837007576956077</v>
      </c>
      <c r="P2404">
        <v>0.97605292564774693</v>
      </c>
      <c r="Q2404">
        <v>0.64653651463310946</v>
      </c>
      <c r="R2404">
        <v>0.6089123956254916</v>
      </c>
      <c r="S2404">
        <v>0.35346348536689065</v>
      </c>
      <c r="T2404">
        <v>0.39108760437450829</v>
      </c>
      <c r="U2404">
        <v>3.8517104144206053E-2</v>
      </c>
      <c r="V2404">
        <v>4.1843632465347523E-2</v>
      </c>
    </row>
    <row r="2405" spans="1:22" x14ac:dyDescent="0.25">
      <c r="A2405" t="str">
        <f t="shared" si="42"/>
        <v>USAAminisztratív</v>
      </c>
      <c r="B2405" t="s">
        <v>3</v>
      </c>
      <c r="C2405">
        <v>50</v>
      </c>
      <c r="D2405" s="267" t="s">
        <v>190</v>
      </c>
      <c r="E2405" s="3" t="s">
        <v>1</v>
      </c>
      <c r="F2405" s="3" t="s">
        <v>1</v>
      </c>
      <c r="G2405" s="3" t="s">
        <v>136</v>
      </c>
      <c r="H2405">
        <v>631366.00933503418</v>
      </c>
      <c r="I2405">
        <v>1086782.0047962712</v>
      </c>
      <c r="J2405">
        <v>1.7213185200465404</v>
      </c>
      <c r="K2405">
        <v>392240</v>
      </c>
      <c r="L2405">
        <v>671752</v>
      </c>
      <c r="M2405">
        <v>1.7126045278400979</v>
      </c>
      <c r="N2405">
        <v>0.62125612434079891</v>
      </c>
      <c r="O2405">
        <v>0.61811108118773739</v>
      </c>
      <c r="P2405">
        <v>0.99493760619841187</v>
      </c>
      <c r="Q2405">
        <v>0.8202458462910408</v>
      </c>
      <c r="R2405">
        <v>0.83066506768906379</v>
      </c>
      <c r="S2405">
        <v>0.17975415370895928</v>
      </c>
      <c r="T2405">
        <v>0.1693349323109363</v>
      </c>
      <c r="U2405">
        <v>0.134979707187247</v>
      </c>
      <c r="V2405">
        <v>0.10694227181125047</v>
      </c>
    </row>
    <row r="2406" spans="1:22" x14ac:dyDescent="0.25">
      <c r="A2406" t="str">
        <f t="shared" si="42"/>
        <v>USAKözigazgatás és védelem</v>
      </c>
      <c r="B2406" t="s">
        <v>3</v>
      </c>
      <c r="C2406">
        <v>51</v>
      </c>
      <c r="D2406" s="267" t="s">
        <v>201</v>
      </c>
      <c r="E2406" s="3" t="s">
        <v>135</v>
      </c>
      <c r="F2406" s="3" t="s">
        <v>135</v>
      </c>
      <c r="G2406" s="3" t="s">
        <v>136</v>
      </c>
      <c r="H2406">
        <v>1954196.0080245486</v>
      </c>
      <c r="I2406">
        <v>3438163.0226134313</v>
      </c>
      <c r="J2406">
        <v>1.7593747037120346</v>
      </c>
      <c r="K2406">
        <v>1328768</v>
      </c>
      <c r="L2406">
        <v>2274607</v>
      </c>
      <c r="M2406">
        <v>1.7118165097293132</v>
      </c>
      <c r="N2406">
        <v>0.6799563577776524</v>
      </c>
      <c r="O2406">
        <v>0.66157625017763577</v>
      </c>
      <c r="P2406">
        <v>0.97296869513789153</v>
      </c>
      <c r="Q2406">
        <v>0.10584671298085163</v>
      </c>
      <c r="R2406">
        <v>9.2731613193275372E-2</v>
      </c>
      <c r="S2406">
        <v>0.89415328701914831</v>
      </c>
      <c r="T2406">
        <v>0.9072683868067245</v>
      </c>
      <c r="U2406">
        <v>0.88346794875890644</v>
      </c>
      <c r="V2406">
        <v>0.89449093758927234</v>
      </c>
    </row>
    <row r="2407" spans="1:22" x14ac:dyDescent="0.25">
      <c r="A2407" t="str">
        <f t="shared" si="42"/>
        <v>USAOktatás</v>
      </c>
      <c r="B2407" t="s">
        <v>3</v>
      </c>
      <c r="C2407">
        <v>52</v>
      </c>
      <c r="D2407" s="267" t="s">
        <v>144</v>
      </c>
      <c r="E2407" s="3" t="s">
        <v>135</v>
      </c>
      <c r="F2407" s="3" t="s">
        <v>135</v>
      </c>
      <c r="G2407" s="3" t="s">
        <v>136</v>
      </c>
      <c r="H2407">
        <v>143999.00088313333</v>
      </c>
      <c r="I2407">
        <v>319912.00084722822</v>
      </c>
      <c r="J2407">
        <v>2.2216265313317161</v>
      </c>
      <c r="K2407">
        <v>86067</v>
      </c>
      <c r="L2407">
        <v>192772</v>
      </c>
      <c r="M2407">
        <v>2.2397899311001894</v>
      </c>
      <c r="N2407">
        <v>0.59769164697087196</v>
      </c>
      <c r="O2407">
        <v>0.60257820741165924</v>
      </c>
      <c r="P2407">
        <v>1.0081757214870788</v>
      </c>
      <c r="Q2407">
        <v>0.15437576375114379</v>
      </c>
      <c r="R2407">
        <v>0.15095351811939753</v>
      </c>
      <c r="S2407">
        <v>0.8456242362488563</v>
      </c>
      <c r="T2407">
        <v>0.84904648188060261</v>
      </c>
      <c r="U2407">
        <v>0.80563818194580339</v>
      </c>
      <c r="V2407">
        <v>0.80917697296723945</v>
      </c>
    </row>
    <row r="2408" spans="1:22" x14ac:dyDescent="0.25">
      <c r="A2408" t="str">
        <f t="shared" si="42"/>
        <v>USAEgészségügy</v>
      </c>
      <c r="B2408" t="s">
        <v>3</v>
      </c>
      <c r="C2408">
        <v>53</v>
      </c>
      <c r="D2408" s="267" t="s">
        <v>191</v>
      </c>
      <c r="E2408" s="3" t="s">
        <v>135</v>
      </c>
      <c r="F2408" s="3" t="s">
        <v>135</v>
      </c>
      <c r="G2408" s="3" t="s">
        <v>136</v>
      </c>
      <c r="H2408">
        <v>969756.00565330242</v>
      </c>
      <c r="I2408">
        <v>2087106.0039778682</v>
      </c>
      <c r="J2408">
        <v>2.1521970390601837</v>
      </c>
      <c r="K2408">
        <v>595380</v>
      </c>
      <c r="L2408">
        <v>1226868</v>
      </c>
      <c r="M2408">
        <v>2.0606469817595485</v>
      </c>
      <c r="N2408">
        <v>0.61394824732114561</v>
      </c>
      <c r="O2408">
        <v>0.58783214540214113</v>
      </c>
      <c r="P2408">
        <v>0.95746204662533452</v>
      </c>
      <c r="Q2408">
        <v>2.8718268696298163E-2</v>
      </c>
      <c r="R2408">
        <v>3.095202010411327E-2</v>
      </c>
      <c r="S2408">
        <v>0.97128173130370199</v>
      </c>
      <c r="T2408">
        <v>0.96904797989588676</v>
      </c>
      <c r="U2408">
        <v>0.96800144015085099</v>
      </c>
      <c r="V2408">
        <v>0.96585076833462336</v>
      </c>
    </row>
    <row r="2409" spans="1:22" x14ac:dyDescent="0.25">
      <c r="A2409" t="str">
        <f t="shared" si="42"/>
        <v>USAEgyéb szolgáltatás</v>
      </c>
      <c r="B2409" t="s">
        <v>3</v>
      </c>
      <c r="C2409">
        <v>54</v>
      </c>
      <c r="D2409" s="267" t="s">
        <v>192</v>
      </c>
      <c r="E2409" s="3" t="s">
        <v>135</v>
      </c>
      <c r="F2409" s="3" t="s">
        <v>135</v>
      </c>
      <c r="G2409" s="3" t="s">
        <v>136</v>
      </c>
      <c r="H2409">
        <v>441079.31419484713</v>
      </c>
      <c r="I2409">
        <v>754170.87140977615</v>
      </c>
      <c r="J2409">
        <v>1.709830516052314</v>
      </c>
      <c r="K2409">
        <v>291677.87127520959</v>
      </c>
      <c r="L2409">
        <v>446004.99865788338</v>
      </c>
      <c r="M2409">
        <v>1.5291012537494146</v>
      </c>
      <c r="N2409">
        <v>0.66128213654191148</v>
      </c>
      <c r="O2409">
        <v>0.59138454634844695</v>
      </c>
      <c r="P2409">
        <v>0.89429989662357301</v>
      </c>
      <c r="Q2409">
        <v>0.30886159615752529</v>
      </c>
      <c r="R2409">
        <v>0.27462763157646464</v>
      </c>
      <c r="S2409">
        <v>0.69113840384247471</v>
      </c>
      <c r="T2409">
        <v>0.72537236842353536</v>
      </c>
      <c r="U2409">
        <v>0.6784846440720349</v>
      </c>
      <c r="V2409">
        <v>0.71240958342081762</v>
      </c>
    </row>
    <row r="2410" spans="1:22" x14ac:dyDescent="0.25">
      <c r="A2410" t="str">
        <f t="shared" si="42"/>
        <v>USAHáztartási</v>
      </c>
      <c r="B2410" t="s">
        <v>3</v>
      </c>
      <c r="C2410">
        <v>55</v>
      </c>
      <c r="D2410" s="267" t="s">
        <v>193</v>
      </c>
      <c r="E2410" s="3" t="s">
        <v>135</v>
      </c>
      <c r="F2410" s="3" t="s">
        <v>135</v>
      </c>
      <c r="G2410" s="3" t="s">
        <v>136</v>
      </c>
      <c r="H2410">
        <v>13765.967566184816</v>
      </c>
      <c r="I2410">
        <v>20813.129802851254</v>
      </c>
      <c r="J2410">
        <v>1.511926401307041</v>
      </c>
      <c r="K2410">
        <v>9095.9034764710323</v>
      </c>
      <c r="L2410">
        <v>12380.173401151009</v>
      </c>
      <c r="M2410">
        <v>1.3610713254791689</v>
      </c>
      <c r="N2410">
        <v>0.66075293529054324</v>
      </c>
      <c r="O2410">
        <v>0.59482516653766371</v>
      </c>
      <c r="P2410">
        <v>0.90022326768190586</v>
      </c>
      <c r="Q2410">
        <v>0.33558901333936791</v>
      </c>
      <c r="R2410">
        <v>0.2782238932548014</v>
      </c>
      <c r="S2410">
        <v>0.66441098666063203</v>
      </c>
      <c r="T2410">
        <v>0.72177610674519876</v>
      </c>
      <c r="U2410">
        <v>0.66050814368268973</v>
      </c>
      <c r="V2410">
        <v>0.71944308598462181</v>
      </c>
    </row>
    <row r="2411" spans="1:22" x14ac:dyDescent="0.25">
      <c r="A2411" t="str">
        <f t="shared" si="42"/>
        <v>USATerületen kívüli</v>
      </c>
      <c r="B2411" t="s">
        <v>3</v>
      </c>
      <c r="C2411">
        <v>56</v>
      </c>
      <c r="D2411" s="267" t="s">
        <v>194</v>
      </c>
      <c r="E2411" s="3">
        <v>0</v>
      </c>
      <c r="F2411" s="3">
        <v>0</v>
      </c>
      <c r="G2411" s="3" t="s">
        <v>136</v>
      </c>
      <c r="H2411">
        <v>2</v>
      </c>
      <c r="I2411">
        <v>2</v>
      </c>
      <c r="J2411">
        <v>1</v>
      </c>
      <c r="K2411">
        <v>1</v>
      </c>
      <c r="L2411">
        <v>1</v>
      </c>
      <c r="M2411">
        <v>1</v>
      </c>
      <c r="N2411">
        <v>0.5</v>
      </c>
      <c r="O2411">
        <v>0.5</v>
      </c>
      <c r="P2411">
        <v>1</v>
      </c>
      <c r="Q2411">
        <v>1</v>
      </c>
      <c r="R2411">
        <v>1</v>
      </c>
      <c r="S2411">
        <v>0</v>
      </c>
      <c r="T2411">
        <v>0</v>
      </c>
      <c r="U2411">
        <v>0</v>
      </c>
      <c r="V2411">
        <v>0</v>
      </c>
    </row>
    <row r="2412" spans="1:22" x14ac:dyDescent="0.25">
      <c r="A2412" t="str">
        <f>CONCATENATE(B2412,D2412)</f>
        <v>A világ többi részeNövényterm.</v>
      </c>
      <c r="B2412" t="s">
        <v>105</v>
      </c>
      <c r="C2412">
        <v>1</v>
      </c>
      <c r="D2412" s="267" t="s">
        <v>147</v>
      </c>
      <c r="E2412" s="3" t="s">
        <v>2289</v>
      </c>
      <c r="F2412" s="3" t="s">
        <v>2289</v>
      </c>
      <c r="G2412" s="3" t="s">
        <v>136</v>
      </c>
      <c r="H2412">
        <v>384681.04891175951</v>
      </c>
      <c r="I2412">
        <v>1304358.1111562108</v>
      </c>
      <c r="J2412">
        <v>3.390752195477694</v>
      </c>
      <c r="K2412">
        <v>243875.73267825291</v>
      </c>
      <c r="L2412">
        <v>830280.60049846629</v>
      </c>
      <c r="M2412">
        <v>3.4045232437860546</v>
      </c>
      <c r="N2412">
        <v>0.63396866928631734</v>
      </c>
      <c r="O2412">
        <v>0.6365434410972366</v>
      </c>
      <c r="P2412">
        <v>1.0040613549780273</v>
      </c>
      <c r="Q2412">
        <v>0.43371400718397629</v>
      </c>
      <c r="R2412">
        <v>0.49589171678055249</v>
      </c>
      <c r="S2412">
        <v>0.56628599281602365</v>
      </c>
      <c r="T2412">
        <v>0.50410828321944745</v>
      </c>
      <c r="U2412">
        <v>0.46770924400197905</v>
      </c>
      <c r="V2412">
        <v>0.38948882834611276</v>
      </c>
    </row>
    <row r="2413" spans="1:22" x14ac:dyDescent="0.25">
      <c r="A2413" t="str">
        <f t="shared" ref="A2413:A2467" si="43">CONCATENATE(B2413,D2413)</f>
        <v>A világ többi részeErdőgazd.</v>
      </c>
      <c r="B2413" t="s">
        <v>105</v>
      </c>
      <c r="C2413">
        <v>2</v>
      </c>
      <c r="D2413" s="267" t="s">
        <v>148</v>
      </c>
      <c r="E2413" s="3" t="s">
        <v>2289</v>
      </c>
      <c r="F2413" s="3" t="s">
        <v>2289</v>
      </c>
      <c r="G2413" s="3" t="s">
        <v>136</v>
      </c>
      <c r="H2413">
        <v>35762.35231936739</v>
      </c>
      <c r="I2413">
        <v>98346.155207735777</v>
      </c>
      <c r="J2413">
        <v>2.7499912290298538</v>
      </c>
      <c r="K2413">
        <v>26323.757024723556</v>
      </c>
      <c r="L2413">
        <v>54205.510128706694</v>
      </c>
      <c r="M2413">
        <v>2.0591859314685323</v>
      </c>
      <c r="N2413">
        <v>0.7360745397742674</v>
      </c>
      <c r="O2413">
        <v>0.55117060767865134</v>
      </c>
      <c r="P2413">
        <v>0.74879727241711047</v>
      </c>
      <c r="Q2413">
        <v>0.43521020171176222</v>
      </c>
      <c r="R2413">
        <v>0.51716761676768108</v>
      </c>
      <c r="S2413">
        <v>0.56478979828823783</v>
      </c>
      <c r="T2413">
        <v>0.48283238323231886</v>
      </c>
      <c r="U2413">
        <v>0.13511734940403058</v>
      </c>
      <c r="V2413">
        <v>0.1500914690422879</v>
      </c>
    </row>
    <row r="2414" spans="1:22" x14ac:dyDescent="0.25">
      <c r="A2414" t="str">
        <f t="shared" si="43"/>
        <v>A világ többi részeHalászat</v>
      </c>
      <c r="B2414" t="s">
        <v>105</v>
      </c>
      <c r="C2414">
        <v>3</v>
      </c>
      <c r="D2414" s="267" t="s">
        <v>149</v>
      </c>
      <c r="E2414" s="3" t="s">
        <v>2289</v>
      </c>
      <c r="F2414" s="3" t="s">
        <v>2289</v>
      </c>
      <c r="G2414" s="3" t="s">
        <v>136</v>
      </c>
      <c r="H2414">
        <v>34079.192426855036</v>
      </c>
      <c r="I2414">
        <v>129217.71532033468</v>
      </c>
      <c r="J2414">
        <v>3.791689477316039</v>
      </c>
      <c r="K2414">
        <v>20883.016237576576</v>
      </c>
      <c r="L2414">
        <v>83661.01031120577</v>
      </c>
      <c r="M2414">
        <v>4.0061746521399266</v>
      </c>
      <c r="N2414">
        <v>0.61277908161698025</v>
      </c>
      <c r="O2414">
        <v>0.64744226520185377</v>
      </c>
      <c r="P2414">
        <v>1.0565671783269845</v>
      </c>
      <c r="Q2414">
        <v>0.38614454757989991</v>
      </c>
      <c r="R2414">
        <v>0.33869551500712303</v>
      </c>
      <c r="S2414">
        <v>0.61385545242010031</v>
      </c>
      <c r="T2414">
        <v>0.66130448499287708</v>
      </c>
      <c r="U2414">
        <v>0.55816563924744778</v>
      </c>
      <c r="V2414">
        <v>0.44223154855085395</v>
      </c>
    </row>
    <row r="2415" spans="1:22" x14ac:dyDescent="0.25">
      <c r="A2415" t="str">
        <f t="shared" si="43"/>
        <v>A világ többi részeBányászat</v>
      </c>
      <c r="B2415" t="s">
        <v>105</v>
      </c>
      <c r="C2415">
        <v>4</v>
      </c>
      <c r="D2415" s="267" t="s">
        <v>150</v>
      </c>
      <c r="E2415" s="3" t="s">
        <v>2289</v>
      </c>
      <c r="F2415" s="3" t="s">
        <v>1</v>
      </c>
      <c r="G2415" s="3" t="s">
        <v>0</v>
      </c>
      <c r="H2415">
        <v>395441.09122994274</v>
      </c>
      <c r="I2415">
        <v>2636966.0513140373</v>
      </c>
      <c r="J2415">
        <v>6.668416888877851</v>
      </c>
      <c r="K2415">
        <v>271288.30755348742</v>
      </c>
      <c r="L2415">
        <v>1382146.2064483364</v>
      </c>
      <c r="M2415">
        <v>5.0947503742889149</v>
      </c>
      <c r="N2415">
        <v>0.68603975047129728</v>
      </c>
      <c r="O2415">
        <v>0.52414258642411926</v>
      </c>
      <c r="P2415">
        <v>0.76401197753343375</v>
      </c>
      <c r="Q2415">
        <v>0.45309133067488572</v>
      </c>
      <c r="R2415">
        <v>0.63807437226459107</v>
      </c>
      <c r="S2415">
        <v>0.54690866932511428</v>
      </c>
      <c r="T2415">
        <v>0.36192562773540882</v>
      </c>
      <c r="U2415">
        <v>1.3121414903124271E-2</v>
      </c>
      <c r="V2415">
        <v>4.1969499855727026E-3</v>
      </c>
    </row>
    <row r="2416" spans="1:22" x14ac:dyDescent="0.25">
      <c r="A2416" t="str">
        <f t="shared" si="43"/>
        <v>A világ többi részeÉlelmiszergy.</v>
      </c>
      <c r="B2416" t="s">
        <v>105</v>
      </c>
      <c r="C2416">
        <v>5</v>
      </c>
      <c r="D2416" s="267" t="s">
        <v>151</v>
      </c>
      <c r="E2416" s="3" t="s">
        <v>2289</v>
      </c>
      <c r="F2416" s="3" t="s">
        <v>2289</v>
      </c>
      <c r="G2416" s="3" t="s">
        <v>136</v>
      </c>
      <c r="H2416">
        <v>257507.62378569529</v>
      </c>
      <c r="I2416">
        <v>946031.83669958124</v>
      </c>
      <c r="J2416">
        <v>3.673801275440661</v>
      </c>
      <c r="K2416">
        <v>76096.371205098796</v>
      </c>
      <c r="L2416">
        <v>221135.79978678111</v>
      </c>
      <c r="M2416">
        <v>2.9059966498371477</v>
      </c>
      <c r="N2416">
        <v>0.29551113899613407</v>
      </c>
      <c r="O2416">
        <v>0.23375090690209432</v>
      </c>
      <c r="P2416">
        <v>0.7910054006632633</v>
      </c>
      <c r="Q2416">
        <v>0.24645858813491123</v>
      </c>
      <c r="R2416">
        <v>0.32228433776121712</v>
      </c>
      <c r="S2416">
        <v>0.75354141186508883</v>
      </c>
      <c r="T2416">
        <v>0.67771566223878266</v>
      </c>
      <c r="U2416">
        <v>0.55644666122630304</v>
      </c>
      <c r="V2416">
        <v>0.49655792698000983</v>
      </c>
    </row>
    <row r="2417" spans="1:22" x14ac:dyDescent="0.25">
      <c r="A2417" t="str">
        <f t="shared" si="43"/>
        <v>A világ többi részeTextilgy.</v>
      </c>
      <c r="B2417" t="s">
        <v>105</v>
      </c>
      <c r="C2417">
        <v>6</v>
      </c>
      <c r="D2417" s="267" t="s">
        <v>152</v>
      </c>
      <c r="E2417" s="3" t="s">
        <v>2289</v>
      </c>
      <c r="F2417" s="3" t="s">
        <v>2289</v>
      </c>
      <c r="G2417" s="3" t="s">
        <v>136</v>
      </c>
      <c r="H2417">
        <v>206440.64049195411</v>
      </c>
      <c r="I2417">
        <v>567850.11434231466</v>
      </c>
      <c r="J2417">
        <v>2.7506701829112288</v>
      </c>
      <c r="K2417">
        <v>60174.565118320068</v>
      </c>
      <c r="L2417">
        <v>123994.75255308329</v>
      </c>
      <c r="M2417">
        <v>2.0605841074094151</v>
      </c>
      <c r="N2417">
        <v>0.29148604158038993</v>
      </c>
      <c r="O2417">
        <v>0.21835824176366384</v>
      </c>
      <c r="P2417">
        <v>0.74912074890365576</v>
      </c>
      <c r="Q2417">
        <v>0.32686896446403296</v>
      </c>
      <c r="R2417">
        <v>0.3733192624290394</v>
      </c>
      <c r="S2417">
        <v>0.67313103553596698</v>
      </c>
      <c r="T2417">
        <v>0.62668073757096066</v>
      </c>
      <c r="U2417">
        <v>0.27974456916544038</v>
      </c>
      <c r="V2417">
        <v>0.28980082723999212</v>
      </c>
    </row>
    <row r="2418" spans="1:22" x14ac:dyDescent="0.25">
      <c r="A2418" t="str">
        <f t="shared" si="43"/>
        <v>A világ többi részeFafeldolg.</v>
      </c>
      <c r="B2418" t="s">
        <v>105</v>
      </c>
      <c r="C2418">
        <v>7</v>
      </c>
      <c r="D2418" s="267" t="s">
        <v>153</v>
      </c>
      <c r="E2418" s="3" t="s">
        <v>1</v>
      </c>
      <c r="F2418" s="3" t="s">
        <v>1</v>
      </c>
      <c r="G2418" s="3" t="s">
        <v>136</v>
      </c>
      <c r="H2418">
        <v>39562.773103058469</v>
      </c>
      <c r="I2418">
        <v>168322.82883200783</v>
      </c>
      <c r="J2418">
        <v>4.2545760984331844</v>
      </c>
      <c r="K2418">
        <v>12820.236993630022</v>
      </c>
      <c r="L2418">
        <v>42403.566175066502</v>
      </c>
      <c r="M2418">
        <v>3.3075493219146823</v>
      </c>
      <c r="N2418">
        <v>0.32404798723876438</v>
      </c>
      <c r="O2418">
        <v>0.2519180937565324</v>
      </c>
      <c r="P2418">
        <v>0.77740983952143672</v>
      </c>
      <c r="Q2418">
        <v>0.7776919331229275</v>
      </c>
      <c r="R2418">
        <v>0.84213752953568921</v>
      </c>
      <c r="S2418">
        <v>0.22230806687707258</v>
      </c>
      <c r="T2418">
        <v>0.15786247046431084</v>
      </c>
      <c r="U2418">
        <v>8.5593583106131216E-2</v>
      </c>
      <c r="V2418">
        <v>5.6148973113829007E-2</v>
      </c>
    </row>
    <row r="2419" spans="1:22" x14ac:dyDescent="0.25">
      <c r="A2419" t="str">
        <f t="shared" si="43"/>
        <v>A világ többi részePapírgy.</v>
      </c>
      <c r="B2419" t="s">
        <v>105</v>
      </c>
      <c r="C2419">
        <v>8</v>
      </c>
      <c r="D2419" s="267" t="s">
        <v>154</v>
      </c>
      <c r="E2419" s="3" t="s">
        <v>1</v>
      </c>
      <c r="F2419" s="3" t="s">
        <v>1</v>
      </c>
      <c r="G2419" s="3" t="s">
        <v>136</v>
      </c>
      <c r="H2419">
        <v>46548.595854795385</v>
      </c>
      <c r="I2419">
        <v>112729.09152359405</v>
      </c>
      <c r="J2419">
        <v>2.4217506340093138</v>
      </c>
      <c r="K2419">
        <v>12983.296507664245</v>
      </c>
      <c r="L2419">
        <v>25195.496409590756</v>
      </c>
      <c r="M2419">
        <v>1.9406085653760936</v>
      </c>
      <c r="N2419">
        <v>0.27891918691091344</v>
      </c>
      <c r="O2419">
        <v>0.22350482975654401</v>
      </c>
      <c r="P2419">
        <v>0.80132468559049419</v>
      </c>
      <c r="Q2419">
        <v>0.72467347866394483</v>
      </c>
      <c r="R2419">
        <v>0.75093776004225143</v>
      </c>
      <c r="S2419">
        <v>0.27532652133605517</v>
      </c>
      <c r="T2419">
        <v>0.24906223995774857</v>
      </c>
      <c r="U2419">
        <v>9.8837355742999788E-2</v>
      </c>
      <c r="V2419">
        <v>8.2267626777742936E-2</v>
      </c>
    </row>
    <row r="2420" spans="1:22" x14ac:dyDescent="0.25">
      <c r="A2420" t="str">
        <f t="shared" si="43"/>
        <v>A világ többi részeNyomdai tev.</v>
      </c>
      <c r="B2420" t="s">
        <v>105</v>
      </c>
      <c r="C2420">
        <v>9</v>
      </c>
      <c r="D2420" s="267" t="s">
        <v>155</v>
      </c>
      <c r="E2420" s="3" t="s">
        <v>1</v>
      </c>
      <c r="F2420" s="3" t="s">
        <v>1</v>
      </c>
      <c r="G2420" s="3" t="s">
        <v>136</v>
      </c>
      <c r="H2420">
        <v>22171.996673278354</v>
      </c>
      <c r="I2420">
        <v>54309.995217488875</v>
      </c>
      <c r="J2420">
        <v>2.449485989818101</v>
      </c>
      <c r="K2420">
        <v>8494.6525365018151</v>
      </c>
      <c r="L2420">
        <v>15796.92744805174</v>
      </c>
      <c r="M2420">
        <v>1.8596319720167243</v>
      </c>
      <c r="N2420">
        <v>0.38312528464067258</v>
      </c>
      <c r="O2420">
        <v>0.29086593332942923</v>
      </c>
      <c r="P2420">
        <v>0.75919273665852671</v>
      </c>
      <c r="Q2420">
        <v>0.79258253280951674</v>
      </c>
      <c r="R2420">
        <v>0.82456876206892793</v>
      </c>
      <c r="S2420">
        <v>0.20741746719048329</v>
      </c>
      <c r="T2420">
        <v>0.17543123793107218</v>
      </c>
      <c r="U2420">
        <v>9.5127711694025716E-2</v>
      </c>
      <c r="V2420">
        <v>0.10652555379709544</v>
      </c>
    </row>
    <row r="2421" spans="1:22" x14ac:dyDescent="0.25">
      <c r="A2421" t="str">
        <f t="shared" si="43"/>
        <v>A világ többi részeKokszgy.</v>
      </c>
      <c r="B2421" t="s">
        <v>105</v>
      </c>
      <c r="C2421">
        <v>10</v>
      </c>
      <c r="D2421" s="267" t="s">
        <v>156</v>
      </c>
      <c r="E2421" s="3" t="s">
        <v>2289</v>
      </c>
      <c r="F2421" s="3" t="s">
        <v>2289</v>
      </c>
      <c r="G2421" s="3" t="s">
        <v>136</v>
      </c>
      <c r="H2421">
        <v>97202.072315901925</v>
      </c>
      <c r="I2421">
        <v>469594.83831489715</v>
      </c>
      <c r="J2421">
        <v>4.8311196163466263</v>
      </c>
      <c r="K2421">
        <v>14707.13075914856</v>
      </c>
      <c r="L2421">
        <v>55668.692055063839</v>
      </c>
      <c r="M2421">
        <v>3.7851497322436716</v>
      </c>
      <c r="N2421">
        <v>0.15130470378605831</v>
      </c>
      <c r="O2421">
        <v>0.11854621795849889</v>
      </c>
      <c r="P2421">
        <v>0.78349327543789227</v>
      </c>
      <c r="Q2421">
        <v>0.38971248886840615</v>
      </c>
      <c r="R2421">
        <v>0.47907378461517486</v>
      </c>
      <c r="S2421">
        <v>0.61028751113159385</v>
      </c>
      <c r="T2421">
        <v>0.5209262153848252</v>
      </c>
      <c r="U2421">
        <v>0.11066246174333959</v>
      </c>
      <c r="V2421">
        <v>0.10697325863151318</v>
      </c>
    </row>
    <row r="2422" spans="1:22" x14ac:dyDescent="0.25">
      <c r="A2422" t="str">
        <f t="shared" si="43"/>
        <v>A világ többi részeVegyi a. gy.</v>
      </c>
      <c r="B2422" t="s">
        <v>105</v>
      </c>
      <c r="C2422">
        <v>11</v>
      </c>
      <c r="D2422" s="267" t="s">
        <v>157</v>
      </c>
      <c r="E2422" s="3" t="s">
        <v>1</v>
      </c>
      <c r="F2422" s="3" t="s">
        <v>1</v>
      </c>
      <c r="G2422" s="3" t="s">
        <v>136</v>
      </c>
      <c r="H2422">
        <v>170978.26051297705</v>
      </c>
      <c r="I2422">
        <v>620024.17845661088</v>
      </c>
      <c r="J2422">
        <v>3.626333409852136</v>
      </c>
      <c r="K2422">
        <v>39656.080159807054</v>
      </c>
      <c r="L2422">
        <v>107442.06662699142</v>
      </c>
      <c r="M2422">
        <v>2.7093466170639839</v>
      </c>
      <c r="N2422">
        <v>0.23193638794095231</v>
      </c>
      <c r="O2422">
        <v>0.17328689809233011</v>
      </c>
      <c r="P2422">
        <v>0.74713114070072728</v>
      </c>
      <c r="Q2422">
        <v>0.60633557848167496</v>
      </c>
      <c r="R2422">
        <v>0.61705898581023688</v>
      </c>
      <c r="S2422">
        <v>0.39366442151832509</v>
      </c>
      <c r="T2422">
        <v>0.38294101418976312</v>
      </c>
      <c r="U2422">
        <v>9.0073255534575694E-2</v>
      </c>
      <c r="V2422">
        <v>6.6236567231443222E-2</v>
      </c>
    </row>
    <row r="2423" spans="1:22" x14ac:dyDescent="0.25">
      <c r="A2423" t="str">
        <f t="shared" si="43"/>
        <v>A világ többi részeGyógyszergy.</v>
      </c>
      <c r="B2423" t="s">
        <v>105</v>
      </c>
      <c r="C2423">
        <v>12</v>
      </c>
      <c r="D2423" s="267" t="s">
        <v>158</v>
      </c>
      <c r="E2423" s="3" t="s">
        <v>2289</v>
      </c>
      <c r="F2423" s="3" t="s">
        <v>2289</v>
      </c>
      <c r="G2423" s="3" t="s">
        <v>136</v>
      </c>
      <c r="H2423">
        <v>40641.047293091244</v>
      </c>
      <c r="I2423">
        <v>135546.25899923386</v>
      </c>
      <c r="J2423">
        <v>3.3352058578046533</v>
      </c>
      <c r="K2423">
        <v>16128.377442436333</v>
      </c>
      <c r="L2423">
        <v>38707.64447276415</v>
      </c>
      <c r="M2423">
        <v>2.399971392715436</v>
      </c>
      <c r="N2423">
        <v>0.3968494543490288</v>
      </c>
      <c r="O2423">
        <v>0.28556778149799716</v>
      </c>
      <c r="P2423">
        <v>0.71958718443100222</v>
      </c>
      <c r="Q2423">
        <v>0.39967540558133069</v>
      </c>
      <c r="R2423">
        <v>0.49107182621443612</v>
      </c>
      <c r="S2423">
        <v>0.60032459441866937</v>
      </c>
      <c r="T2423">
        <v>0.50892817378556365</v>
      </c>
      <c r="U2423">
        <v>0.34956009458817849</v>
      </c>
      <c r="V2423">
        <v>0.23830411301887242</v>
      </c>
    </row>
    <row r="2424" spans="1:22" x14ac:dyDescent="0.25">
      <c r="A2424" t="str">
        <f t="shared" si="43"/>
        <v>A világ többi részeGumigy.</v>
      </c>
      <c r="B2424" t="s">
        <v>105</v>
      </c>
      <c r="C2424">
        <v>13</v>
      </c>
      <c r="D2424" s="267" t="s">
        <v>159</v>
      </c>
      <c r="E2424" s="3" t="s">
        <v>1</v>
      </c>
      <c r="F2424" s="3" t="s">
        <v>1</v>
      </c>
      <c r="G2424" s="3" t="s">
        <v>136</v>
      </c>
      <c r="H2424">
        <v>80455.502618693121</v>
      </c>
      <c r="I2424">
        <v>247031.49563010479</v>
      </c>
      <c r="J2424">
        <v>3.0704114397354996</v>
      </c>
      <c r="K2424">
        <v>19076.224364516282</v>
      </c>
      <c r="L2424">
        <v>48340.248775003209</v>
      </c>
      <c r="M2424">
        <v>2.5340574660529254</v>
      </c>
      <c r="N2424">
        <v>0.23710279276888255</v>
      </c>
      <c r="O2424">
        <v>0.19568455694971781</v>
      </c>
      <c r="P2424">
        <v>0.82531527640192148</v>
      </c>
      <c r="Q2424">
        <v>0.75206178363421572</v>
      </c>
      <c r="R2424">
        <v>0.75974273460078168</v>
      </c>
      <c r="S2424">
        <v>0.24793821636578423</v>
      </c>
      <c r="T2424">
        <v>0.24025726539921829</v>
      </c>
      <c r="U2424">
        <v>0.12099222398082293</v>
      </c>
      <c r="V2424">
        <v>8.5752725329069274E-2</v>
      </c>
    </row>
    <row r="2425" spans="1:22" x14ac:dyDescent="0.25">
      <c r="A2425" t="str">
        <f t="shared" si="43"/>
        <v>A világ többi részeNemfémgy.</v>
      </c>
      <c r="B2425" t="s">
        <v>105</v>
      </c>
      <c r="C2425">
        <v>14</v>
      </c>
      <c r="D2425" s="267" t="s">
        <v>160</v>
      </c>
      <c r="E2425" s="3" t="s">
        <v>1</v>
      </c>
      <c r="F2425" s="3" t="s">
        <v>1</v>
      </c>
      <c r="G2425" s="3" t="s">
        <v>136</v>
      </c>
      <c r="H2425">
        <v>91895.354749041027</v>
      </c>
      <c r="I2425">
        <v>374925.49567851494</v>
      </c>
      <c r="J2425">
        <v>4.0799178228584774</v>
      </c>
      <c r="K2425">
        <v>30337.940759821704</v>
      </c>
      <c r="L2425">
        <v>99040.085549849551</v>
      </c>
      <c r="M2425">
        <v>3.2645619006881996</v>
      </c>
      <c r="N2425">
        <v>0.33013573801061252</v>
      </c>
      <c r="O2425">
        <v>0.26415937750675894</v>
      </c>
      <c r="P2425">
        <v>0.80015383702041765</v>
      </c>
      <c r="Q2425">
        <v>0.80354612336901299</v>
      </c>
      <c r="R2425">
        <v>0.89401862350490902</v>
      </c>
      <c r="S2425">
        <v>0.19645387663098696</v>
      </c>
      <c r="T2425">
        <v>0.10598137649509104</v>
      </c>
      <c r="U2425">
        <v>0.1207426318391973</v>
      </c>
      <c r="V2425">
        <v>3.2181348803406847E-2</v>
      </c>
    </row>
    <row r="2426" spans="1:22" x14ac:dyDescent="0.25">
      <c r="A2426" t="str">
        <f t="shared" si="43"/>
        <v>A világ többi részeFémalapa. Gy.</v>
      </c>
      <c r="B2426" t="s">
        <v>105</v>
      </c>
      <c r="C2426">
        <v>15</v>
      </c>
      <c r="D2426" s="267" t="s">
        <v>161</v>
      </c>
      <c r="E2426" s="3" t="s">
        <v>1</v>
      </c>
      <c r="F2426" s="3" t="s">
        <v>1</v>
      </c>
      <c r="G2426" s="3" t="s">
        <v>136</v>
      </c>
      <c r="H2426">
        <v>160113.26914637157</v>
      </c>
      <c r="I2426">
        <v>771104.40270491398</v>
      </c>
      <c r="J2426">
        <v>4.8159931204701687</v>
      </c>
      <c r="K2426">
        <v>33646.746628095694</v>
      </c>
      <c r="L2426">
        <v>122492.09705863094</v>
      </c>
      <c r="M2426">
        <v>3.6405331669228205</v>
      </c>
      <c r="N2426">
        <v>0.21014339915411179</v>
      </c>
      <c r="O2426">
        <v>0.15885280466425528</v>
      </c>
      <c r="P2426">
        <v>0.75592574072601826</v>
      </c>
      <c r="Q2426">
        <v>0.70027116916105059</v>
      </c>
      <c r="R2426">
        <v>0.72931469952007144</v>
      </c>
      <c r="S2426">
        <v>0.2997288308389493</v>
      </c>
      <c r="T2426">
        <v>0.2706853004799285</v>
      </c>
      <c r="U2426">
        <v>8.0034380057207068E-3</v>
      </c>
      <c r="V2426">
        <v>7.9780869707977431E-3</v>
      </c>
    </row>
    <row r="2427" spans="1:22" x14ac:dyDescent="0.25">
      <c r="A2427" t="str">
        <f t="shared" si="43"/>
        <v>A világ többi részeFémfeldolg.</v>
      </c>
      <c r="B2427" t="s">
        <v>105</v>
      </c>
      <c r="C2427">
        <v>16</v>
      </c>
      <c r="D2427" s="267" t="s">
        <v>162</v>
      </c>
      <c r="E2427" s="3" t="s">
        <v>1</v>
      </c>
      <c r="F2427" s="3" t="s">
        <v>1</v>
      </c>
      <c r="G2427" s="3" t="s">
        <v>136</v>
      </c>
      <c r="H2427">
        <v>78203.799625959015</v>
      </c>
      <c r="I2427">
        <v>288977.10787121608</v>
      </c>
      <c r="J2427">
        <v>3.6951798921966046</v>
      </c>
      <c r="K2427">
        <v>19272.886780404799</v>
      </c>
      <c r="L2427">
        <v>60806.163223240917</v>
      </c>
      <c r="M2427">
        <v>3.1550106590707516</v>
      </c>
      <c r="N2427">
        <v>0.24644437831134927</v>
      </c>
      <c r="O2427">
        <v>0.21041861644742965</v>
      </c>
      <c r="P2427">
        <v>0.85381787926845742</v>
      </c>
      <c r="Q2427">
        <v>0.75242630678025912</v>
      </c>
      <c r="R2427">
        <v>0.79108644155898944</v>
      </c>
      <c r="S2427">
        <v>0.24757369321974076</v>
      </c>
      <c r="T2427">
        <v>0.20891355844101048</v>
      </c>
      <c r="U2427">
        <v>9.4537773866937999E-2</v>
      </c>
      <c r="V2427">
        <v>5.9581824120027396E-2</v>
      </c>
    </row>
    <row r="2428" spans="1:22" x14ac:dyDescent="0.25">
      <c r="A2428" t="str">
        <f t="shared" si="43"/>
        <v>A világ többi részeSzámítógép gy.</v>
      </c>
      <c r="B2428" t="s">
        <v>105</v>
      </c>
      <c r="C2428">
        <v>17</v>
      </c>
      <c r="D2428" s="267" t="s">
        <v>163</v>
      </c>
      <c r="E2428" s="3" t="s">
        <v>2289</v>
      </c>
      <c r="F2428" s="3" t="s">
        <v>2289</v>
      </c>
      <c r="G2428" s="3" t="s">
        <v>136</v>
      </c>
      <c r="H2428">
        <v>156542.59262667032</v>
      </c>
      <c r="I2428">
        <v>634629.49796806753</v>
      </c>
      <c r="J2428">
        <v>4.0540372260318955</v>
      </c>
      <c r="K2428">
        <v>30226.869376617316</v>
      </c>
      <c r="L2428">
        <v>105895.04118352602</v>
      </c>
      <c r="M2428">
        <v>3.5033413438919858</v>
      </c>
      <c r="N2428">
        <v>0.19309038434481335</v>
      </c>
      <c r="O2428">
        <v>0.16686120251670733</v>
      </c>
      <c r="P2428">
        <v>0.86416111855022792</v>
      </c>
      <c r="Q2428">
        <v>0.28907186319678019</v>
      </c>
      <c r="R2428">
        <v>0.40366129695496294</v>
      </c>
      <c r="S2428">
        <v>0.71092813680321976</v>
      </c>
      <c r="T2428">
        <v>0.59633870304503722</v>
      </c>
      <c r="U2428">
        <v>0.11272972708076973</v>
      </c>
      <c r="V2428">
        <v>0.15642797951116683</v>
      </c>
    </row>
    <row r="2429" spans="1:22" x14ac:dyDescent="0.25">
      <c r="A2429" t="str">
        <f t="shared" si="43"/>
        <v>A világ többi részeVillamos b. gy.</v>
      </c>
      <c r="B2429" t="s">
        <v>105</v>
      </c>
      <c r="C2429">
        <v>18</v>
      </c>
      <c r="D2429" s="267" t="s">
        <v>164</v>
      </c>
      <c r="E2429" s="3" t="s">
        <v>2289</v>
      </c>
      <c r="F2429" s="3" t="s">
        <v>1</v>
      </c>
      <c r="G2429" s="3" t="s">
        <v>0</v>
      </c>
      <c r="H2429">
        <v>90836.070707859151</v>
      </c>
      <c r="I2429">
        <v>429466.59186424263</v>
      </c>
      <c r="J2429">
        <v>4.7279300889782441</v>
      </c>
      <c r="K2429">
        <v>20242.260051386696</v>
      </c>
      <c r="L2429">
        <v>71426.119973056964</v>
      </c>
      <c r="M2429">
        <v>3.528564487944315</v>
      </c>
      <c r="N2429">
        <v>0.22284385369869739</v>
      </c>
      <c r="O2429">
        <v>0.1663135650738469</v>
      </c>
      <c r="P2429">
        <v>0.74632332152501757</v>
      </c>
      <c r="Q2429">
        <v>0.55528439540695007</v>
      </c>
      <c r="R2429">
        <v>0.6627074429574864</v>
      </c>
      <c r="S2429">
        <v>0.44471560459304987</v>
      </c>
      <c r="T2429">
        <v>0.33729255704251371</v>
      </c>
      <c r="U2429">
        <v>0.15153262296875641</v>
      </c>
      <c r="V2429">
        <v>0.13467096327221614</v>
      </c>
    </row>
    <row r="2430" spans="1:22" x14ac:dyDescent="0.25">
      <c r="A2430" t="str">
        <f t="shared" si="43"/>
        <v>A világ többi részeEgyéb gépgy.</v>
      </c>
      <c r="B2430" t="s">
        <v>105</v>
      </c>
      <c r="C2430">
        <v>19</v>
      </c>
      <c r="D2430" s="267" t="s">
        <v>165</v>
      </c>
      <c r="E2430" s="3" t="s">
        <v>2289</v>
      </c>
      <c r="F2430" s="3" t="s">
        <v>1</v>
      </c>
      <c r="G2430" s="3" t="s">
        <v>0</v>
      </c>
      <c r="H2430">
        <v>115358.06360633665</v>
      </c>
      <c r="I2430">
        <v>493037.16226425796</v>
      </c>
      <c r="J2430">
        <v>4.2739722465068777</v>
      </c>
      <c r="K2430">
        <v>33437.985600623106</v>
      </c>
      <c r="L2430">
        <v>112184.31620821235</v>
      </c>
      <c r="M2430">
        <v>3.354996247325432</v>
      </c>
      <c r="N2430">
        <v>0.28986257705166912</v>
      </c>
      <c r="O2430">
        <v>0.22753724220910515</v>
      </c>
      <c r="P2430">
        <v>0.78498316175718597</v>
      </c>
      <c r="Q2430">
        <v>0.49103409395791853</v>
      </c>
      <c r="R2430">
        <v>0.61019058620471123</v>
      </c>
      <c r="S2430">
        <v>0.50896590604208147</v>
      </c>
      <c r="T2430">
        <v>0.38980941379528877</v>
      </c>
      <c r="U2430">
        <v>1.9752663669245236E-2</v>
      </c>
      <c r="V2430">
        <v>2.6468026201515428E-2</v>
      </c>
    </row>
    <row r="2431" spans="1:22" x14ac:dyDescent="0.25">
      <c r="A2431" t="str">
        <f t="shared" si="43"/>
        <v>A világ többi részeKözúti jármű gy.</v>
      </c>
      <c r="B2431" t="s">
        <v>105</v>
      </c>
      <c r="C2431">
        <v>20</v>
      </c>
      <c r="D2431" s="267" t="s">
        <v>166</v>
      </c>
      <c r="E2431" s="3" t="s">
        <v>2289</v>
      </c>
      <c r="F2431" s="3" t="s">
        <v>2289</v>
      </c>
      <c r="G2431" s="3" t="s">
        <v>136</v>
      </c>
      <c r="H2431">
        <v>128798.42527134556</v>
      </c>
      <c r="I2431">
        <v>601211.26904656098</v>
      </c>
      <c r="J2431">
        <v>4.6678464257615069</v>
      </c>
      <c r="K2431">
        <v>31999.29067312141</v>
      </c>
      <c r="L2431">
        <v>118493.64974363471</v>
      </c>
      <c r="M2431">
        <v>3.7030086370997708</v>
      </c>
      <c r="N2431">
        <v>0.24844473529631309</v>
      </c>
      <c r="O2431">
        <v>0.1970915314537425</v>
      </c>
      <c r="P2431">
        <v>0.79330129985920994</v>
      </c>
      <c r="Q2431">
        <v>0.43357111599870529</v>
      </c>
      <c r="R2431">
        <v>0.44847899570733535</v>
      </c>
      <c r="S2431">
        <v>0.56642888400129465</v>
      </c>
      <c r="T2431">
        <v>0.55152100429266471</v>
      </c>
      <c r="U2431">
        <v>0.26899096171776365</v>
      </c>
      <c r="V2431">
        <v>0.26832141806411824</v>
      </c>
    </row>
    <row r="2432" spans="1:22" x14ac:dyDescent="0.25">
      <c r="A2432" t="str">
        <f t="shared" si="43"/>
        <v>A világ többi részeEgyéb jármű gy.</v>
      </c>
      <c r="B2432" t="s">
        <v>105</v>
      </c>
      <c r="C2432">
        <v>21</v>
      </c>
      <c r="D2432" s="267" t="s">
        <v>167</v>
      </c>
      <c r="E2432" s="3" t="s">
        <v>2289</v>
      </c>
      <c r="F2432" s="3" t="s">
        <v>2289</v>
      </c>
      <c r="G2432" s="3" t="s">
        <v>136</v>
      </c>
      <c r="H2432">
        <v>24476.762871889456</v>
      </c>
      <c r="I2432">
        <v>160783.60846129883</v>
      </c>
      <c r="J2432">
        <v>6.5688264948610557</v>
      </c>
      <c r="K2432">
        <v>6207.4081288210346</v>
      </c>
      <c r="L2432">
        <v>35311.406153485681</v>
      </c>
      <c r="M2432">
        <v>5.6885910223197023</v>
      </c>
      <c r="N2432">
        <v>0.25360412899820117</v>
      </c>
      <c r="O2432">
        <v>0.21962068454251205</v>
      </c>
      <c r="P2432">
        <v>0.8659980632415879</v>
      </c>
      <c r="Q2432">
        <v>0.36721557277683614</v>
      </c>
      <c r="R2432">
        <v>0.39969117604910187</v>
      </c>
      <c r="S2432">
        <v>0.63278442722316375</v>
      </c>
      <c r="T2432">
        <v>0.60030882395089813</v>
      </c>
      <c r="U2432">
        <v>0.20376632307050419</v>
      </c>
      <c r="V2432">
        <v>0.20808692770632367</v>
      </c>
    </row>
    <row r="2433" spans="1:22" x14ac:dyDescent="0.25">
      <c r="A2433" t="str">
        <f t="shared" si="43"/>
        <v>A világ többi részeBútorgy.</v>
      </c>
      <c r="B2433" t="s">
        <v>105</v>
      </c>
      <c r="C2433">
        <v>22</v>
      </c>
      <c r="D2433" s="267" t="s">
        <v>168</v>
      </c>
      <c r="E2433" s="3" t="s">
        <v>2289</v>
      </c>
      <c r="F2433" s="3" t="s">
        <v>2289</v>
      </c>
      <c r="G2433" s="3" t="s">
        <v>136</v>
      </c>
      <c r="H2433">
        <v>71808.115697738162</v>
      </c>
      <c r="I2433">
        <v>143166.02523495519</v>
      </c>
      <c r="J2433">
        <v>1.993730427875086</v>
      </c>
      <c r="K2433">
        <v>27735.885381122018</v>
      </c>
      <c r="L2433">
        <v>48485.932723847254</v>
      </c>
      <c r="M2433">
        <v>1.7481299788197286</v>
      </c>
      <c r="N2433">
        <v>0.38625000964891848</v>
      </c>
      <c r="O2433">
        <v>0.33866926628908745</v>
      </c>
      <c r="P2433">
        <v>0.87681361250170708</v>
      </c>
      <c r="Q2433">
        <v>0.25771413833690587</v>
      </c>
      <c r="R2433">
        <v>0.23894763197288602</v>
      </c>
      <c r="S2433">
        <v>0.74228586166309407</v>
      </c>
      <c r="T2433">
        <v>0.76105236802711396</v>
      </c>
      <c r="U2433">
        <v>0.15188323169850071</v>
      </c>
      <c r="V2433">
        <v>0.2748947482526487</v>
      </c>
    </row>
    <row r="2434" spans="1:22" x14ac:dyDescent="0.25">
      <c r="A2434" t="str">
        <f t="shared" si="43"/>
        <v>A világ többi részeGépjavítás</v>
      </c>
      <c r="B2434" t="s">
        <v>105</v>
      </c>
      <c r="C2434">
        <v>23</v>
      </c>
      <c r="D2434" s="267" t="s">
        <v>169</v>
      </c>
      <c r="E2434" s="3" t="s">
        <v>1</v>
      </c>
      <c r="F2434" s="3" t="s">
        <v>2289</v>
      </c>
      <c r="G2434" s="3" t="s">
        <v>0</v>
      </c>
      <c r="H2434">
        <v>4285.6405355685201</v>
      </c>
      <c r="I2434">
        <v>3744.2340121560646</v>
      </c>
      <c r="J2434">
        <v>0.87366963726447155</v>
      </c>
      <c r="K2434">
        <v>2354.6604897842653</v>
      </c>
      <c r="L2434">
        <v>2064.2758201814313</v>
      </c>
      <c r="M2434">
        <v>0.87667662881223307</v>
      </c>
      <c r="N2434">
        <v>0.54943023574698924</v>
      </c>
      <c r="O2434">
        <v>0.55132126183340424</v>
      </c>
      <c r="P2434">
        <v>1.0034417947236631</v>
      </c>
      <c r="Q2434">
        <v>0.79012902861569445</v>
      </c>
      <c r="R2434">
        <v>0.5902267198184119</v>
      </c>
      <c r="S2434">
        <v>0.2098709713843056</v>
      </c>
      <c r="T2434">
        <v>0.40977328018158804</v>
      </c>
      <c r="U2434">
        <v>8.161078336139857E-2</v>
      </c>
      <c r="V2434">
        <v>9.9010011828320102E-2</v>
      </c>
    </row>
    <row r="2435" spans="1:22" x14ac:dyDescent="0.25">
      <c r="A2435" t="str">
        <f t="shared" si="43"/>
        <v>A világ többi részeVillamosene., gáz, gőzellátás</v>
      </c>
      <c r="B2435" t="s">
        <v>105</v>
      </c>
      <c r="C2435">
        <v>24</v>
      </c>
      <c r="D2435" s="267" t="s">
        <v>170</v>
      </c>
      <c r="E2435" s="3" t="s">
        <v>1</v>
      </c>
      <c r="F2435" s="3" t="s">
        <v>1</v>
      </c>
      <c r="G2435" s="3" t="s">
        <v>136</v>
      </c>
      <c r="H2435">
        <v>367920.91133001854</v>
      </c>
      <c r="I2435">
        <v>2007282.2994288988</v>
      </c>
      <c r="J2435">
        <v>5.4557439863166737</v>
      </c>
      <c r="K2435">
        <v>120910.51430687335</v>
      </c>
      <c r="L2435">
        <v>466641.79947852052</v>
      </c>
      <c r="M2435">
        <v>3.8593980197137707</v>
      </c>
      <c r="N2435">
        <v>0.32863180804207881</v>
      </c>
      <c r="O2435">
        <v>0.23247442555104827</v>
      </c>
      <c r="P2435">
        <v>0.70740086583853046</v>
      </c>
      <c r="Q2435">
        <v>0.7921525203434594</v>
      </c>
      <c r="R2435">
        <v>0.84419648760967581</v>
      </c>
      <c r="S2435">
        <v>0.20784747965654043</v>
      </c>
      <c r="T2435">
        <v>0.15580351239032428</v>
      </c>
      <c r="U2435">
        <v>0.1817469477801644</v>
      </c>
      <c r="V2435">
        <v>0.13894558472257393</v>
      </c>
    </row>
    <row r="2436" spans="1:22" x14ac:dyDescent="0.25">
      <c r="A2436" t="str">
        <f t="shared" si="43"/>
        <v>A világ többi részeVízellátás</v>
      </c>
      <c r="B2436" t="s">
        <v>105</v>
      </c>
      <c r="C2436">
        <v>25</v>
      </c>
      <c r="D2436" s="267" t="s">
        <v>171</v>
      </c>
      <c r="E2436" s="3" t="s">
        <v>1</v>
      </c>
      <c r="F2436" s="3" t="s">
        <v>2289</v>
      </c>
      <c r="G2436" s="3" t="s">
        <v>0</v>
      </c>
      <c r="H2436">
        <v>40886.35271374094</v>
      </c>
      <c r="I2436">
        <v>118858.80491054733</v>
      </c>
      <c r="J2436">
        <v>2.9070532591331308</v>
      </c>
      <c r="K2436">
        <v>19103.018134553604</v>
      </c>
      <c r="L2436">
        <v>59854.872267611325</v>
      </c>
      <c r="M2436">
        <v>3.1332678347483549</v>
      </c>
      <c r="N2436">
        <v>0.46722235823528296</v>
      </c>
      <c r="O2436">
        <v>0.50357962384577115</v>
      </c>
      <c r="P2436">
        <v>1.077815765811831</v>
      </c>
      <c r="Q2436">
        <v>0.66842870376623065</v>
      </c>
      <c r="R2436">
        <v>0.49480203814191753</v>
      </c>
      <c r="S2436">
        <v>0.33157129623376946</v>
      </c>
      <c r="T2436">
        <v>0.50519796185808252</v>
      </c>
      <c r="U2436">
        <v>0.33196413297097349</v>
      </c>
      <c r="V2436">
        <v>0.48531652795306984</v>
      </c>
    </row>
    <row r="2437" spans="1:22" x14ac:dyDescent="0.25">
      <c r="A2437" t="str">
        <f t="shared" si="43"/>
        <v>A világ többi részeSzennyvíz k.</v>
      </c>
      <c r="B2437" t="s">
        <v>105</v>
      </c>
      <c r="C2437">
        <v>26</v>
      </c>
      <c r="D2437" s="267" t="s">
        <v>172</v>
      </c>
      <c r="E2437" s="3" t="s">
        <v>2289</v>
      </c>
      <c r="F2437" s="3" t="s">
        <v>1</v>
      </c>
      <c r="G2437" s="3" t="s">
        <v>0</v>
      </c>
      <c r="H2437">
        <v>40491.053358576944</v>
      </c>
      <c r="I2437">
        <v>67509.552016435715</v>
      </c>
      <c r="J2437">
        <v>1.6672708269303551</v>
      </c>
      <c r="K2437">
        <v>10238.493798116149</v>
      </c>
      <c r="L2437">
        <v>23821.589185842364</v>
      </c>
      <c r="M2437">
        <v>2.3266692987815709</v>
      </c>
      <c r="N2437">
        <v>0.25285817356854212</v>
      </c>
      <c r="O2437">
        <v>0.3528624983327221</v>
      </c>
      <c r="P2437">
        <v>1.3954957174325704</v>
      </c>
      <c r="Q2437">
        <v>0.39468201452735074</v>
      </c>
      <c r="R2437">
        <v>0.63430594512286942</v>
      </c>
      <c r="S2437">
        <v>0.60531798547264937</v>
      </c>
      <c r="T2437">
        <v>0.36569405487713053</v>
      </c>
      <c r="U2437">
        <v>0.40857412278211441</v>
      </c>
      <c r="V2437">
        <v>0.27472348833133625</v>
      </c>
    </row>
    <row r="2438" spans="1:22" x14ac:dyDescent="0.25">
      <c r="A2438" t="str">
        <f t="shared" si="43"/>
        <v>A világ többi részeÉpítőipar</v>
      </c>
      <c r="B2438" t="s">
        <v>105</v>
      </c>
      <c r="C2438">
        <v>27</v>
      </c>
      <c r="D2438" s="267" t="s">
        <v>139</v>
      </c>
      <c r="E2438" s="3" t="s">
        <v>2289</v>
      </c>
      <c r="F2438" s="3" t="s">
        <v>2289</v>
      </c>
      <c r="G2438" s="3" t="s">
        <v>136</v>
      </c>
      <c r="H2438">
        <v>435523.55565904593</v>
      </c>
      <c r="I2438">
        <v>2425237.5389543781</v>
      </c>
      <c r="J2438">
        <v>5.5685565279803146</v>
      </c>
      <c r="K2438">
        <v>154577.71796360362</v>
      </c>
      <c r="L2438">
        <v>675825.28149910597</v>
      </c>
      <c r="M2438">
        <v>4.3720743869322334</v>
      </c>
      <c r="N2438">
        <v>0.35492389781235245</v>
      </c>
      <c r="O2438">
        <v>0.27866354146508993</v>
      </c>
      <c r="P2438">
        <v>0.78513603390104425</v>
      </c>
      <c r="Q2438">
        <v>0.14880108075681578</v>
      </c>
      <c r="R2438">
        <v>0.22692786206341362</v>
      </c>
      <c r="S2438">
        <v>0.85119891924318414</v>
      </c>
      <c r="T2438">
        <v>0.77307213793658625</v>
      </c>
      <c r="U2438">
        <v>4.4534049377494365E-3</v>
      </c>
      <c r="V2438">
        <v>7.8477731483137681E-3</v>
      </c>
    </row>
    <row r="2439" spans="1:22" x14ac:dyDescent="0.25">
      <c r="A2439" t="str">
        <f t="shared" si="43"/>
        <v>A világ többi részeGépj. Ker. jav.</v>
      </c>
      <c r="B2439" t="s">
        <v>105</v>
      </c>
      <c r="C2439">
        <v>28</v>
      </c>
      <c r="D2439" s="267" t="s">
        <v>173</v>
      </c>
      <c r="E2439" s="3" t="s">
        <v>2289</v>
      </c>
      <c r="F2439" s="3" t="s">
        <v>135</v>
      </c>
      <c r="G2439" s="3" t="s">
        <v>0</v>
      </c>
      <c r="H2439">
        <v>52312.360413453687</v>
      </c>
      <c r="I2439">
        <v>90010.197148167979</v>
      </c>
      <c r="J2439">
        <v>1.7206296262827239</v>
      </c>
      <c r="K2439">
        <v>31077.936587609744</v>
      </c>
      <c r="L2439">
        <v>60137.25065673123</v>
      </c>
      <c r="M2439">
        <v>1.9350464432283754</v>
      </c>
      <c r="N2439">
        <v>0.59408400504170567</v>
      </c>
      <c r="O2439">
        <v>0.66811597532374956</v>
      </c>
      <c r="P2439">
        <v>1.1246153231761336</v>
      </c>
      <c r="Q2439">
        <v>0.40884301349958546</v>
      </c>
      <c r="R2439">
        <v>0.31908612036895706</v>
      </c>
      <c r="S2439">
        <v>0.59115698650041459</v>
      </c>
      <c r="T2439">
        <v>0.68091387963104288</v>
      </c>
      <c r="U2439">
        <v>0.50588748630447489</v>
      </c>
      <c r="V2439">
        <v>0.61012775868251878</v>
      </c>
    </row>
    <row r="2440" spans="1:22" x14ac:dyDescent="0.25">
      <c r="A2440" t="str">
        <f t="shared" si="43"/>
        <v>A világ többi részeNagyker.</v>
      </c>
      <c r="B2440" t="s">
        <v>105</v>
      </c>
      <c r="C2440">
        <v>29</v>
      </c>
      <c r="D2440" s="267" t="s">
        <v>174</v>
      </c>
      <c r="E2440" s="3" t="s">
        <v>2289</v>
      </c>
      <c r="F2440" s="3" t="s">
        <v>2289</v>
      </c>
      <c r="G2440" s="3" t="s">
        <v>136</v>
      </c>
      <c r="H2440">
        <v>328799.63076737674</v>
      </c>
      <c r="I2440">
        <v>1258149.1031234488</v>
      </c>
      <c r="J2440">
        <v>3.8264918369497192</v>
      </c>
      <c r="K2440">
        <v>188922.36716485023</v>
      </c>
      <c r="L2440">
        <v>803359.7778629926</v>
      </c>
      <c r="M2440">
        <v>4.2523275031907444</v>
      </c>
      <c r="N2440">
        <v>0.57458205389078243</v>
      </c>
      <c r="O2440">
        <v>0.6385250968017957</v>
      </c>
      <c r="P2440">
        <v>1.1112861818047099</v>
      </c>
      <c r="Q2440">
        <v>0.5510833415871369</v>
      </c>
      <c r="R2440">
        <v>0.51561839598911685</v>
      </c>
      <c r="S2440">
        <v>0.44891665841286316</v>
      </c>
      <c r="T2440">
        <v>0.48438160401088309</v>
      </c>
      <c r="U2440">
        <v>0.3126047195138893</v>
      </c>
      <c r="V2440">
        <v>0.34272480553519769</v>
      </c>
    </row>
    <row r="2441" spans="1:22" x14ac:dyDescent="0.25">
      <c r="A2441" t="str">
        <f t="shared" si="43"/>
        <v>A világ többi részeKisker.</v>
      </c>
      <c r="B2441" t="s">
        <v>105</v>
      </c>
      <c r="C2441">
        <v>30</v>
      </c>
      <c r="D2441" s="267" t="s">
        <v>175</v>
      </c>
      <c r="E2441" s="3" t="s">
        <v>2289</v>
      </c>
      <c r="F2441" s="3" t="s">
        <v>2289</v>
      </c>
      <c r="G2441" s="3" t="s">
        <v>136</v>
      </c>
      <c r="H2441">
        <v>202076.83767963049</v>
      </c>
      <c r="I2441">
        <v>607242.96616099484</v>
      </c>
      <c r="J2441">
        <v>3.0050102383515545</v>
      </c>
      <c r="K2441">
        <v>139192.59912827107</v>
      </c>
      <c r="L2441">
        <v>427615.15870762884</v>
      </c>
      <c r="M2441">
        <v>3.0721113147227448</v>
      </c>
      <c r="N2441">
        <v>0.68881026012958935</v>
      </c>
      <c r="O2441">
        <v>0.70419120934577883</v>
      </c>
      <c r="P2441">
        <v>1.0223297330287964</v>
      </c>
      <c r="Q2441">
        <v>0.4813264467361632</v>
      </c>
      <c r="R2441">
        <v>0.43232323303547571</v>
      </c>
      <c r="S2441">
        <v>0.51867355326383668</v>
      </c>
      <c r="T2441">
        <v>0.56767676696452418</v>
      </c>
      <c r="U2441">
        <v>0.42778700509734474</v>
      </c>
      <c r="V2441">
        <v>0.49003663912107964</v>
      </c>
    </row>
    <row r="2442" spans="1:22" x14ac:dyDescent="0.25">
      <c r="A2442" t="str">
        <f t="shared" si="43"/>
        <v>A világ többi részeSzf. Szállítás</v>
      </c>
      <c r="B2442" t="s">
        <v>105</v>
      </c>
      <c r="C2442">
        <v>31</v>
      </c>
      <c r="D2442" s="267" t="s">
        <v>176</v>
      </c>
      <c r="E2442" s="3" t="s">
        <v>2289</v>
      </c>
      <c r="F2442" s="3" t="s">
        <v>2289</v>
      </c>
      <c r="G2442" s="3" t="s">
        <v>136</v>
      </c>
      <c r="H2442">
        <v>249924.50658522808</v>
      </c>
      <c r="I2442">
        <v>869800.34785979765</v>
      </c>
      <c r="J2442">
        <v>3.4802523359716324</v>
      </c>
      <c r="K2442">
        <v>133948.90062788667</v>
      </c>
      <c r="L2442">
        <v>428220.86557556962</v>
      </c>
      <c r="M2442">
        <v>3.1968972016065864</v>
      </c>
      <c r="N2442">
        <v>0.5359574475430966</v>
      </c>
      <c r="O2442">
        <v>0.49232087182907652</v>
      </c>
      <c r="P2442">
        <v>0.91858201446018484</v>
      </c>
      <c r="Q2442">
        <v>0.44787895295044844</v>
      </c>
      <c r="R2442">
        <v>0.47110939631175913</v>
      </c>
      <c r="S2442">
        <v>0.55212104704955156</v>
      </c>
      <c r="T2442">
        <v>0.52889060368824081</v>
      </c>
      <c r="U2442">
        <v>0.45238360803228583</v>
      </c>
      <c r="V2442">
        <v>0.42398486866739177</v>
      </c>
    </row>
    <row r="2443" spans="1:22" x14ac:dyDescent="0.25">
      <c r="A2443" t="str">
        <f t="shared" si="43"/>
        <v>A világ többi részeVízi szállítás</v>
      </c>
      <c r="B2443" t="s">
        <v>105</v>
      </c>
      <c r="C2443">
        <v>32</v>
      </c>
      <c r="D2443" s="267" t="s">
        <v>140</v>
      </c>
      <c r="E2443" s="3" t="s">
        <v>1</v>
      </c>
      <c r="F2443" s="3" t="s">
        <v>1</v>
      </c>
      <c r="G2443" s="3" t="s">
        <v>136</v>
      </c>
      <c r="H2443">
        <v>56333.002469749234</v>
      </c>
      <c r="I2443">
        <v>128430.69052854611</v>
      </c>
      <c r="J2443">
        <v>2.2798481333835041</v>
      </c>
      <c r="K2443">
        <v>23027.782300114937</v>
      </c>
      <c r="L2443">
        <v>53231.209745864013</v>
      </c>
      <c r="M2443">
        <v>2.3116081719079968</v>
      </c>
      <c r="N2443">
        <v>0.40877960148637266</v>
      </c>
      <c r="O2443">
        <v>0.41447421583420035</v>
      </c>
      <c r="P2443">
        <v>1.0139307693610968</v>
      </c>
      <c r="Q2443">
        <v>0.70602138276651039</v>
      </c>
      <c r="R2443">
        <v>0.61619928589886097</v>
      </c>
      <c r="S2443">
        <v>0.2939786172334895</v>
      </c>
      <c r="T2443">
        <v>0.38380071410113897</v>
      </c>
      <c r="U2443">
        <v>0.25232443226604906</v>
      </c>
      <c r="V2443">
        <v>0.23021946338903446</v>
      </c>
    </row>
    <row r="2444" spans="1:22" x14ac:dyDescent="0.25">
      <c r="A2444" t="str">
        <f t="shared" si="43"/>
        <v>A világ többi részeLégi szállítás</v>
      </c>
      <c r="B2444" t="s">
        <v>105</v>
      </c>
      <c r="C2444">
        <v>33</v>
      </c>
      <c r="D2444" s="267" t="s">
        <v>141</v>
      </c>
      <c r="E2444" s="3" t="s">
        <v>2289</v>
      </c>
      <c r="F2444" s="3" t="s">
        <v>2289</v>
      </c>
      <c r="G2444" s="3" t="s">
        <v>136</v>
      </c>
      <c r="H2444">
        <v>30124.342675862219</v>
      </c>
      <c r="I2444">
        <v>108655.93358930082</v>
      </c>
      <c r="J2444">
        <v>3.6069146722449066</v>
      </c>
      <c r="K2444">
        <v>10348.23250611738</v>
      </c>
      <c r="L2444">
        <v>32147.975794931044</v>
      </c>
      <c r="M2444">
        <v>3.1066151418540993</v>
      </c>
      <c r="N2444">
        <v>0.34351728824307676</v>
      </c>
      <c r="O2444">
        <v>0.29586949127366019</v>
      </c>
      <c r="P2444">
        <v>0.86129432607857437</v>
      </c>
      <c r="Q2444">
        <v>0.40061103092501094</v>
      </c>
      <c r="R2444">
        <v>0.38738445694840967</v>
      </c>
      <c r="S2444">
        <v>0.59938896907498929</v>
      </c>
      <c r="T2444">
        <v>0.61261554305159049</v>
      </c>
      <c r="U2444">
        <v>0.24145064993841639</v>
      </c>
      <c r="V2444">
        <v>0.22941428813947179</v>
      </c>
    </row>
    <row r="2445" spans="1:22" x14ac:dyDescent="0.25">
      <c r="A2445" t="str">
        <f t="shared" si="43"/>
        <v>A világ többi részeRaktározás</v>
      </c>
      <c r="B2445" t="s">
        <v>105</v>
      </c>
      <c r="C2445">
        <v>34</v>
      </c>
      <c r="D2445" s="267" t="s">
        <v>177</v>
      </c>
      <c r="E2445" s="3" t="s">
        <v>2289</v>
      </c>
      <c r="F2445" s="3" t="s">
        <v>1</v>
      </c>
      <c r="G2445" s="3" t="s">
        <v>0</v>
      </c>
      <c r="H2445">
        <v>31136.516298572278</v>
      </c>
      <c r="I2445">
        <v>192669.04374669923</v>
      </c>
      <c r="J2445">
        <v>6.1878805547534492</v>
      </c>
      <c r="K2445">
        <v>16161.664205976211</v>
      </c>
      <c r="L2445">
        <v>86186.892330173243</v>
      </c>
      <c r="M2445">
        <v>5.3327981098817361</v>
      </c>
      <c r="N2445">
        <v>0.5190582032684653</v>
      </c>
      <c r="O2445">
        <v>0.44733129232469021</v>
      </c>
      <c r="P2445">
        <v>0.8618133563979592</v>
      </c>
      <c r="Q2445">
        <v>0.57430522152075669</v>
      </c>
      <c r="R2445">
        <v>0.63420939832574141</v>
      </c>
      <c r="S2445">
        <v>0.42569477847924325</v>
      </c>
      <c r="T2445">
        <v>0.36579060167425859</v>
      </c>
      <c r="U2445">
        <v>0.20206600495256793</v>
      </c>
      <c r="V2445">
        <v>0.13268422881545969</v>
      </c>
    </row>
    <row r="2446" spans="1:22" x14ac:dyDescent="0.25">
      <c r="A2446" t="str">
        <f t="shared" si="43"/>
        <v>A világ többi részePostai tev.</v>
      </c>
      <c r="B2446" t="s">
        <v>105</v>
      </c>
      <c r="C2446">
        <v>35</v>
      </c>
      <c r="D2446" s="267" t="s">
        <v>178</v>
      </c>
      <c r="E2446" s="3" t="s">
        <v>2289</v>
      </c>
      <c r="F2446" s="3" t="s">
        <v>1</v>
      </c>
      <c r="G2446" s="3" t="s">
        <v>0</v>
      </c>
      <c r="H2446">
        <v>6669.6422385801243</v>
      </c>
      <c r="I2446">
        <v>27028.970734031263</v>
      </c>
      <c r="J2446">
        <v>4.0525368178946524</v>
      </c>
      <c r="K2446">
        <v>3016.7664150532828</v>
      </c>
      <c r="L2446">
        <v>14683.702456890116</v>
      </c>
      <c r="M2446">
        <v>4.8673647331859362</v>
      </c>
      <c r="N2446">
        <v>0.45231307874401239</v>
      </c>
      <c r="O2446">
        <v>0.54325792133854223</v>
      </c>
      <c r="P2446">
        <v>1.2010661350917962</v>
      </c>
      <c r="Q2446">
        <v>0.5667618540770708</v>
      </c>
      <c r="R2446">
        <v>0.6999848400137143</v>
      </c>
      <c r="S2446">
        <v>0.43323814592292903</v>
      </c>
      <c r="T2446">
        <v>0.3000151599862857</v>
      </c>
      <c r="U2446">
        <v>0.30449186285880508</v>
      </c>
      <c r="V2446">
        <v>0.16609015589220597</v>
      </c>
    </row>
    <row r="2447" spans="1:22" x14ac:dyDescent="0.25">
      <c r="A2447" t="str">
        <f t="shared" si="43"/>
        <v>A világ többi részeVendéglátás</v>
      </c>
      <c r="B2447" t="s">
        <v>105</v>
      </c>
      <c r="C2447">
        <v>36</v>
      </c>
      <c r="D2447" s="267" t="s">
        <v>179</v>
      </c>
      <c r="E2447" s="3" t="s">
        <v>2289</v>
      </c>
      <c r="F2447" s="3" t="s">
        <v>2289</v>
      </c>
      <c r="G2447" s="3" t="s">
        <v>136</v>
      </c>
      <c r="H2447">
        <v>162485.7894540581</v>
      </c>
      <c r="I2447">
        <v>540820.92859054101</v>
      </c>
      <c r="J2447">
        <v>3.328419860023851</v>
      </c>
      <c r="K2447">
        <v>71144.58598349824</v>
      </c>
      <c r="L2447">
        <v>219788.45108063679</v>
      </c>
      <c r="M2447">
        <v>3.0893208252222597</v>
      </c>
      <c r="N2447">
        <v>0.43785112668953707</v>
      </c>
      <c r="O2447">
        <v>0.4063978286739714</v>
      </c>
      <c r="P2447">
        <v>0.92816440086982355</v>
      </c>
      <c r="Q2447">
        <v>0.25380255523407214</v>
      </c>
      <c r="R2447">
        <v>0.2701188826027025</v>
      </c>
      <c r="S2447">
        <v>0.74619744476592798</v>
      </c>
      <c r="T2447">
        <v>0.72988111739729744</v>
      </c>
      <c r="U2447">
        <v>0.47159420196114848</v>
      </c>
      <c r="V2447">
        <v>0.50353294225864476</v>
      </c>
    </row>
    <row r="2448" spans="1:22" x14ac:dyDescent="0.25">
      <c r="A2448" t="str">
        <f t="shared" si="43"/>
        <v>A világ többi részeKiadói tev.</v>
      </c>
      <c r="B2448" t="s">
        <v>105</v>
      </c>
      <c r="C2448">
        <v>37</v>
      </c>
      <c r="D2448" s="267" t="s">
        <v>180</v>
      </c>
      <c r="E2448" s="3" t="s">
        <v>2289</v>
      </c>
      <c r="F2448" s="3" t="s">
        <v>1</v>
      </c>
      <c r="G2448" s="3" t="s">
        <v>0</v>
      </c>
      <c r="H2448">
        <v>5229.7817762232262</v>
      </c>
      <c r="I2448">
        <v>6688.0392327512964</v>
      </c>
      <c r="J2448">
        <v>1.2788371520888153</v>
      </c>
      <c r="K2448">
        <v>2606.0214808313744</v>
      </c>
      <c r="L2448">
        <v>2827.8188762272771</v>
      </c>
      <c r="M2448">
        <v>1.0851095806490223</v>
      </c>
      <c r="N2448">
        <v>0.49830405786326254</v>
      </c>
      <c r="O2448">
        <v>0.42281732774225689</v>
      </c>
      <c r="P2448">
        <v>0.84851271240957937</v>
      </c>
      <c r="Q2448">
        <v>0.55078599880238466</v>
      </c>
      <c r="R2448">
        <v>0.62433535097514281</v>
      </c>
      <c r="S2448">
        <v>0.44921400119761529</v>
      </c>
      <c r="T2448">
        <v>0.37566464902485719</v>
      </c>
      <c r="U2448">
        <v>0.37700688731248805</v>
      </c>
      <c r="V2448">
        <v>0.27267587397777482</v>
      </c>
    </row>
    <row r="2449" spans="1:22" x14ac:dyDescent="0.25">
      <c r="A2449" t="str">
        <f t="shared" si="43"/>
        <v>A világ többi részeMűsorszolgáltatás</v>
      </c>
      <c r="B2449" t="s">
        <v>105</v>
      </c>
      <c r="C2449">
        <v>38</v>
      </c>
      <c r="D2449" s="267" t="s">
        <v>181</v>
      </c>
      <c r="E2449" s="3" t="s">
        <v>2289</v>
      </c>
      <c r="F2449" s="3" t="s">
        <v>2289</v>
      </c>
      <c r="G2449" s="3" t="s">
        <v>136</v>
      </c>
      <c r="H2449">
        <v>9743.974249911169</v>
      </c>
      <c r="I2449">
        <v>18320.908301723575</v>
      </c>
      <c r="J2449">
        <v>1.880229548214436</v>
      </c>
      <c r="K2449">
        <v>3807.59907307495</v>
      </c>
      <c r="L2449">
        <v>8732.9351994634108</v>
      </c>
      <c r="M2449">
        <v>2.2935542928396728</v>
      </c>
      <c r="N2449">
        <v>0.39076448432831828</v>
      </c>
      <c r="O2449">
        <v>0.47666496964246269</v>
      </c>
      <c r="P2449">
        <v>1.21982674669577</v>
      </c>
      <c r="Q2449">
        <v>0.55008535446615214</v>
      </c>
      <c r="R2449">
        <v>0.55958519142335605</v>
      </c>
      <c r="S2449">
        <v>0.44991464553384791</v>
      </c>
      <c r="T2449">
        <v>0.44041480857664395</v>
      </c>
      <c r="U2449">
        <v>0.33298125977308801</v>
      </c>
      <c r="V2449">
        <v>0.26971871818371917</v>
      </c>
    </row>
    <row r="2450" spans="1:22" x14ac:dyDescent="0.25">
      <c r="A2450" t="str">
        <f t="shared" si="43"/>
        <v>A világ többi részeTávközlés</v>
      </c>
      <c r="B2450" t="s">
        <v>105</v>
      </c>
      <c r="C2450">
        <v>39</v>
      </c>
      <c r="D2450" s="267" t="s">
        <v>142</v>
      </c>
      <c r="E2450" s="3" t="s">
        <v>2289</v>
      </c>
      <c r="F2450" s="3" t="s">
        <v>2289</v>
      </c>
      <c r="G2450" s="3" t="s">
        <v>136</v>
      </c>
      <c r="H2450">
        <v>83871.145778173683</v>
      </c>
      <c r="I2450">
        <v>382308.69129937247</v>
      </c>
      <c r="J2450">
        <v>4.5582862586677937</v>
      </c>
      <c r="K2450">
        <v>52889.054361223141</v>
      </c>
      <c r="L2450">
        <v>232759.4232084809</v>
      </c>
      <c r="M2450">
        <v>4.4008996950252524</v>
      </c>
      <c r="N2450">
        <v>0.63059892494024794</v>
      </c>
      <c r="O2450">
        <v>0.6088258742363124</v>
      </c>
      <c r="P2450">
        <v>0.96547242654116694</v>
      </c>
      <c r="Q2450">
        <v>0.50769070503563418</v>
      </c>
      <c r="R2450">
        <v>0.46918113548882001</v>
      </c>
      <c r="S2450">
        <v>0.49230929496436582</v>
      </c>
      <c r="T2450">
        <v>0.53081886451117988</v>
      </c>
      <c r="U2450">
        <v>0.44575676192002261</v>
      </c>
      <c r="V2450">
        <v>0.50244321646344881</v>
      </c>
    </row>
    <row r="2451" spans="1:22" x14ac:dyDescent="0.25">
      <c r="A2451" t="str">
        <f t="shared" si="43"/>
        <v>A világ többi részeInfotech.</v>
      </c>
      <c r="B2451" t="s">
        <v>105</v>
      </c>
      <c r="C2451">
        <v>40</v>
      </c>
      <c r="D2451" s="267" t="s">
        <v>182</v>
      </c>
      <c r="E2451" s="3" t="s">
        <v>2289</v>
      </c>
      <c r="F2451" s="3" t="s">
        <v>2289</v>
      </c>
      <c r="G2451" s="3" t="s">
        <v>136</v>
      </c>
      <c r="H2451">
        <v>34901.177985255767</v>
      </c>
      <c r="I2451">
        <v>195640.17423058851</v>
      </c>
      <c r="J2451">
        <v>5.6055464464047029</v>
      </c>
      <c r="K2451">
        <v>19456.73001954555</v>
      </c>
      <c r="L2451">
        <v>109658.43675610087</v>
      </c>
      <c r="M2451">
        <v>5.6360157460139417</v>
      </c>
      <c r="N2451">
        <v>0.5574806107623409</v>
      </c>
      <c r="O2451">
        <v>0.56051083161914128</v>
      </c>
      <c r="P2451">
        <v>1.0054355627770741</v>
      </c>
      <c r="Q2451">
        <v>0.4401804612665034</v>
      </c>
      <c r="R2451">
        <v>0.31143681622572972</v>
      </c>
      <c r="S2451">
        <v>0.55981953873349666</v>
      </c>
      <c r="T2451">
        <v>0.68856318377427028</v>
      </c>
      <c r="U2451">
        <v>6.9807133864686441E-2</v>
      </c>
      <c r="V2451">
        <v>0.13629093303479375</v>
      </c>
    </row>
    <row r="2452" spans="1:22" x14ac:dyDescent="0.25">
      <c r="A2452" t="str">
        <f t="shared" si="43"/>
        <v>A világ többi részePénzügyi tev.</v>
      </c>
      <c r="B2452" t="s">
        <v>105</v>
      </c>
      <c r="C2452">
        <v>41</v>
      </c>
      <c r="D2452" s="267" t="s">
        <v>183</v>
      </c>
      <c r="E2452" s="3" t="s">
        <v>2289</v>
      </c>
      <c r="F2452" s="3" t="s">
        <v>1</v>
      </c>
      <c r="G2452" s="3" t="s">
        <v>0</v>
      </c>
      <c r="H2452">
        <v>176556.41130097758</v>
      </c>
      <c r="I2452">
        <v>771156.75029999367</v>
      </c>
      <c r="J2452">
        <v>4.3677640739162662</v>
      </c>
      <c r="K2452">
        <v>118472.18124291263</v>
      </c>
      <c r="L2452">
        <v>556480.98816399975</v>
      </c>
      <c r="M2452">
        <v>4.6971447839134823</v>
      </c>
      <c r="N2452">
        <v>0.67101602467979404</v>
      </c>
      <c r="O2452">
        <v>0.72161851393704168</v>
      </c>
      <c r="P2452">
        <v>1.075411744870616</v>
      </c>
      <c r="Q2452">
        <v>0.58759886472559586</v>
      </c>
      <c r="R2452">
        <v>0.62086743851478066</v>
      </c>
      <c r="S2452">
        <v>0.4124011352744042</v>
      </c>
      <c r="T2452">
        <v>0.37913256148521934</v>
      </c>
      <c r="U2452">
        <v>0.35194894588132153</v>
      </c>
      <c r="V2452">
        <v>0.30069904443845558</v>
      </c>
    </row>
    <row r="2453" spans="1:22" x14ac:dyDescent="0.25">
      <c r="A2453" t="str">
        <f t="shared" si="43"/>
        <v>A világ többi részeBiztosítás</v>
      </c>
      <c r="B2453" t="s">
        <v>105</v>
      </c>
      <c r="C2453">
        <v>42</v>
      </c>
      <c r="D2453" s="267" t="s">
        <v>184</v>
      </c>
      <c r="E2453" s="3" t="s">
        <v>2289</v>
      </c>
      <c r="F2453" s="3" t="s">
        <v>2289</v>
      </c>
      <c r="G2453" s="3" t="s">
        <v>136</v>
      </c>
      <c r="H2453">
        <v>28330.895331882817</v>
      </c>
      <c r="I2453">
        <v>125608.85425117557</v>
      </c>
      <c r="J2453">
        <v>4.4336351809474506</v>
      </c>
      <c r="K2453">
        <v>12950.693839636717</v>
      </c>
      <c r="L2453">
        <v>50405.960878267651</v>
      </c>
      <c r="M2453">
        <v>3.8921436567356613</v>
      </c>
      <c r="N2453">
        <v>0.45712264606979641</v>
      </c>
      <c r="O2453">
        <v>0.40129305516530422</v>
      </c>
      <c r="P2453">
        <v>0.87786737020250849</v>
      </c>
      <c r="Q2453">
        <v>0.36083618256806627</v>
      </c>
      <c r="R2453">
        <v>0.2243139643950397</v>
      </c>
      <c r="S2453">
        <v>0.63916381743193385</v>
      </c>
      <c r="T2453">
        <v>0.7756860356049603</v>
      </c>
      <c r="U2453">
        <v>0.16290949159355481</v>
      </c>
      <c r="V2453">
        <v>0.27211053910600286</v>
      </c>
    </row>
    <row r="2454" spans="1:22" x14ac:dyDescent="0.25">
      <c r="A2454" t="str">
        <f t="shared" si="43"/>
        <v>A világ többi részeEgyéb pénzügy</v>
      </c>
      <c r="B2454" t="s">
        <v>105</v>
      </c>
      <c r="C2454">
        <v>43</v>
      </c>
      <c r="D2454" s="267" t="s">
        <v>185</v>
      </c>
      <c r="E2454" s="3" t="s">
        <v>2289</v>
      </c>
      <c r="F2454" s="3" t="s">
        <v>2289</v>
      </c>
      <c r="G2454" s="3" t="s">
        <v>136</v>
      </c>
      <c r="H2454">
        <v>1683.7283244688247</v>
      </c>
      <c r="I2454">
        <v>2724.9534835520831</v>
      </c>
      <c r="J2454">
        <v>1.6184044919549236</v>
      </c>
      <c r="K2454">
        <v>1132.6370612186254</v>
      </c>
      <c r="L2454">
        <v>2199.1307751504564</v>
      </c>
      <c r="M2454">
        <v>1.9416023459309821</v>
      </c>
      <c r="N2454">
        <v>0.6726958528632847</v>
      </c>
      <c r="O2454">
        <v>0.80703424422636516</v>
      </c>
      <c r="P2454">
        <v>1.1997015304781173</v>
      </c>
      <c r="Q2454">
        <v>0.62233815372365864</v>
      </c>
      <c r="R2454">
        <v>0.60046676909907837</v>
      </c>
      <c r="S2454">
        <v>0.37766184627634131</v>
      </c>
      <c r="T2454">
        <v>0.39953323090092158</v>
      </c>
      <c r="U2454">
        <v>0.44216253157007018</v>
      </c>
      <c r="V2454">
        <v>0.4213146052851155</v>
      </c>
    </row>
    <row r="2455" spans="1:22" x14ac:dyDescent="0.25">
      <c r="A2455" t="str">
        <f t="shared" si="43"/>
        <v>A világ többi részeIngatlanügyletek</v>
      </c>
      <c r="B2455" t="s">
        <v>105</v>
      </c>
      <c r="C2455">
        <v>44</v>
      </c>
      <c r="D2455" s="267" t="s">
        <v>143</v>
      </c>
      <c r="E2455" s="3" t="s">
        <v>135</v>
      </c>
      <c r="F2455" s="3" t="s">
        <v>135</v>
      </c>
      <c r="G2455" s="3" t="s">
        <v>136</v>
      </c>
      <c r="H2455">
        <v>188018.39726120507</v>
      </c>
      <c r="I2455">
        <v>694420.99898361508</v>
      </c>
      <c r="J2455">
        <v>3.6933672933020953</v>
      </c>
      <c r="K2455">
        <v>157019.85394802777</v>
      </c>
      <c r="L2455">
        <v>597889.23702196323</v>
      </c>
      <c r="M2455">
        <v>3.8077301818142022</v>
      </c>
      <c r="N2455">
        <v>0.83513026509787502</v>
      </c>
      <c r="O2455">
        <v>0.86098956957963546</v>
      </c>
      <c r="P2455">
        <v>1.0309643962893977</v>
      </c>
      <c r="Q2455">
        <v>0.20675882412799124</v>
      </c>
      <c r="R2455">
        <v>0.19582382099103909</v>
      </c>
      <c r="S2455">
        <v>0.79324117587200871</v>
      </c>
      <c r="T2455">
        <v>0.80417617900896088</v>
      </c>
      <c r="U2455">
        <v>0.75487547676168221</v>
      </c>
      <c r="V2455">
        <v>0.75777140120925868</v>
      </c>
    </row>
    <row r="2456" spans="1:22" x14ac:dyDescent="0.25">
      <c r="A2456" t="str">
        <f t="shared" si="43"/>
        <v>A világ többi részeJogi tev.</v>
      </c>
      <c r="B2456" t="s">
        <v>105</v>
      </c>
      <c r="C2456">
        <v>45</v>
      </c>
      <c r="D2456" s="267" t="s">
        <v>186</v>
      </c>
      <c r="E2456" s="3" t="s">
        <v>1</v>
      </c>
      <c r="F2456" s="3" t="s">
        <v>1</v>
      </c>
      <c r="G2456" s="3" t="s">
        <v>136</v>
      </c>
      <c r="H2456">
        <v>76956.026855128483</v>
      </c>
      <c r="I2456">
        <v>466203.10377948987</v>
      </c>
      <c r="J2456">
        <v>6.058045390741496</v>
      </c>
      <c r="K2456">
        <v>43029.757778782026</v>
      </c>
      <c r="L2456">
        <v>186481.07403689713</v>
      </c>
      <c r="M2456">
        <v>4.3337700155228607</v>
      </c>
      <c r="N2456">
        <v>0.5591473408546227</v>
      </c>
      <c r="O2456">
        <v>0.39999964076837441</v>
      </c>
      <c r="P2456">
        <v>0.71537430573665839</v>
      </c>
      <c r="Q2456">
        <v>0.80420984368954884</v>
      </c>
      <c r="R2456">
        <v>0.84764524160971211</v>
      </c>
      <c r="S2456">
        <v>0.19579015631045124</v>
      </c>
      <c r="T2456">
        <v>0.15235475839028781</v>
      </c>
      <c r="U2456">
        <v>0.13373133746872112</v>
      </c>
      <c r="V2456">
        <v>8.422846230580755E-2</v>
      </c>
    </row>
    <row r="2457" spans="1:22" x14ac:dyDescent="0.25">
      <c r="A2457" t="str">
        <f t="shared" si="43"/>
        <v>A világ többi részeMérnöki tev.</v>
      </c>
      <c r="B2457" t="s">
        <v>105</v>
      </c>
      <c r="C2457">
        <v>46</v>
      </c>
      <c r="D2457" s="267" t="s">
        <v>187</v>
      </c>
      <c r="E2457" s="3" t="s">
        <v>1</v>
      </c>
      <c r="F2457" s="3" t="s">
        <v>1</v>
      </c>
      <c r="G2457" s="3" t="s">
        <v>136</v>
      </c>
      <c r="H2457">
        <v>21857.498528731296</v>
      </c>
      <c r="I2457">
        <v>79387.916595359551</v>
      </c>
      <c r="J2457">
        <v>3.6320678000277815</v>
      </c>
      <c r="K2457">
        <v>9651.8198477564074</v>
      </c>
      <c r="L2457">
        <v>29675.804374974043</v>
      </c>
      <c r="M2457">
        <v>3.0746330581245016</v>
      </c>
      <c r="N2457">
        <v>0.44157934335757865</v>
      </c>
      <c r="O2457">
        <v>0.37380757233158929</v>
      </c>
      <c r="P2457">
        <v>0.84652413649904434</v>
      </c>
      <c r="Q2457">
        <v>0.71891557968173669</v>
      </c>
      <c r="R2457">
        <v>0.66245153608258101</v>
      </c>
      <c r="S2457">
        <v>0.28108442031826336</v>
      </c>
      <c r="T2457">
        <v>0.33754846391741894</v>
      </c>
      <c r="U2457">
        <v>7.4617694472384505E-2</v>
      </c>
      <c r="V2457">
        <v>0.1272454059794558</v>
      </c>
    </row>
    <row r="2458" spans="1:22" x14ac:dyDescent="0.25">
      <c r="A2458" t="str">
        <f t="shared" si="43"/>
        <v>A világ többi részeK+F</v>
      </c>
      <c r="B2458" t="s">
        <v>105</v>
      </c>
      <c r="C2458">
        <v>47</v>
      </c>
      <c r="D2458" s="267" t="s">
        <v>188</v>
      </c>
      <c r="E2458" s="3" t="s">
        <v>1</v>
      </c>
      <c r="F2458" s="3" t="s">
        <v>1</v>
      </c>
      <c r="G2458" s="3" t="s">
        <v>136</v>
      </c>
      <c r="H2458">
        <v>21284.973225210626</v>
      </c>
      <c r="I2458">
        <v>86487.217865201223</v>
      </c>
      <c r="J2458">
        <v>4.0632993497385703</v>
      </c>
      <c r="K2458">
        <v>9104.5475446344644</v>
      </c>
      <c r="L2458">
        <v>35104.492688528</v>
      </c>
      <c r="M2458">
        <v>3.8557097446556745</v>
      </c>
      <c r="N2458">
        <v>0.42774531348015687</v>
      </c>
      <c r="O2458">
        <v>0.40589226425622549</v>
      </c>
      <c r="P2458">
        <v>0.94891107269853192</v>
      </c>
      <c r="Q2458">
        <v>0.67155296724487912</v>
      </c>
      <c r="R2458">
        <v>0.68432430314774406</v>
      </c>
      <c r="S2458">
        <v>0.32844703275512083</v>
      </c>
      <c r="T2458">
        <v>0.31567569685225594</v>
      </c>
      <c r="U2458">
        <v>0.1792720918190511</v>
      </c>
      <c r="V2458">
        <v>0.21274593505455264</v>
      </c>
    </row>
    <row r="2459" spans="1:22" x14ac:dyDescent="0.25">
      <c r="A2459" t="str">
        <f t="shared" si="43"/>
        <v>A világ többi részeMarketing</v>
      </c>
      <c r="B2459" t="s">
        <v>105</v>
      </c>
      <c r="C2459">
        <v>48</v>
      </c>
      <c r="D2459" s="267" t="s">
        <v>13</v>
      </c>
      <c r="E2459" s="3" t="s">
        <v>1</v>
      </c>
      <c r="F2459" s="3" t="s">
        <v>1</v>
      </c>
      <c r="G2459" s="3" t="s">
        <v>136</v>
      </c>
      <c r="H2459">
        <v>2</v>
      </c>
      <c r="I2459">
        <v>2</v>
      </c>
      <c r="J2459">
        <v>1</v>
      </c>
      <c r="K2459">
        <v>1</v>
      </c>
      <c r="L2459">
        <v>1</v>
      </c>
      <c r="M2459">
        <v>1</v>
      </c>
      <c r="N2459">
        <v>0.5</v>
      </c>
      <c r="O2459">
        <v>0.5</v>
      </c>
      <c r="P2459">
        <v>1</v>
      </c>
      <c r="Q2459">
        <v>0.70755009158093296</v>
      </c>
      <c r="R2459">
        <v>0.63340209222443511</v>
      </c>
      <c r="S2459">
        <v>0.29244990841906698</v>
      </c>
      <c r="T2459">
        <v>0.36659790777556478</v>
      </c>
      <c r="U2459">
        <v>0.27898437995973147</v>
      </c>
      <c r="V2459">
        <v>0.3601414380911096</v>
      </c>
    </row>
    <row r="2460" spans="1:22" x14ac:dyDescent="0.25">
      <c r="A2460" t="str">
        <f t="shared" si="43"/>
        <v>A világ többi részeEgyéb tudományos</v>
      </c>
      <c r="B2460" t="s">
        <v>105</v>
      </c>
      <c r="C2460">
        <v>49</v>
      </c>
      <c r="D2460" s="267" t="s">
        <v>189</v>
      </c>
      <c r="E2460" s="3" t="s">
        <v>2289</v>
      </c>
      <c r="F2460" s="3" t="s">
        <v>1</v>
      </c>
      <c r="G2460" s="3" t="s">
        <v>0</v>
      </c>
      <c r="H2460">
        <v>12940.076601781922</v>
      </c>
      <c r="I2460">
        <v>193035.69857354433</v>
      </c>
      <c r="J2460">
        <v>14.91766273987607</v>
      </c>
      <c r="K2460">
        <v>8513.3285667036143</v>
      </c>
      <c r="L2460">
        <v>86841.514368892531</v>
      </c>
      <c r="M2460">
        <v>10.200653444592451</v>
      </c>
      <c r="N2460">
        <v>0.65790403169107059</v>
      </c>
      <c r="O2460">
        <v>0.4498728215071936</v>
      </c>
      <c r="P2460">
        <v>0.68379702788998653</v>
      </c>
      <c r="Q2460">
        <v>0.15936953829656961</v>
      </c>
      <c r="R2460">
        <v>0.64398229689773934</v>
      </c>
      <c r="S2460">
        <v>0.84063046170343037</v>
      </c>
      <c r="T2460">
        <v>0.35601770310226083</v>
      </c>
      <c r="U2460">
        <v>0.21695031717327312</v>
      </c>
      <c r="V2460">
        <v>0.2484677445401659</v>
      </c>
    </row>
    <row r="2461" spans="1:22" x14ac:dyDescent="0.25">
      <c r="A2461" t="str">
        <f t="shared" si="43"/>
        <v>A világ többi részeAminisztratív</v>
      </c>
      <c r="B2461" t="s">
        <v>105</v>
      </c>
      <c r="C2461">
        <v>50</v>
      </c>
      <c r="D2461" s="267" t="s">
        <v>190</v>
      </c>
      <c r="E2461" s="3" t="s">
        <v>2289</v>
      </c>
      <c r="F2461" s="3" t="s">
        <v>2289</v>
      </c>
      <c r="G2461" s="3" t="s">
        <v>136</v>
      </c>
      <c r="H2461">
        <v>155766.31419819986</v>
      </c>
      <c r="I2461">
        <v>285512.16505373793</v>
      </c>
      <c r="J2461">
        <v>1.8329519223934843</v>
      </c>
      <c r="K2461">
        <v>129244.55772555778</v>
      </c>
      <c r="L2461">
        <v>210440.54126734496</v>
      </c>
      <c r="M2461">
        <v>1.6282352229809278</v>
      </c>
      <c r="N2461">
        <v>0.82973368401787229</v>
      </c>
      <c r="O2461">
        <v>0.73706330946611931</v>
      </c>
      <c r="P2461">
        <v>0.88831311017408709</v>
      </c>
      <c r="Q2461">
        <v>0.24261117854536524</v>
      </c>
      <c r="R2461">
        <v>0.19140535391931632</v>
      </c>
      <c r="S2461">
        <v>0.75738882145463493</v>
      </c>
      <c r="T2461">
        <v>0.80859464608068365</v>
      </c>
      <c r="U2461">
        <v>0.26229355130554466</v>
      </c>
      <c r="V2461">
        <v>0.2861760477368589</v>
      </c>
    </row>
    <row r="2462" spans="1:22" x14ac:dyDescent="0.25">
      <c r="A2462" t="str">
        <f t="shared" si="43"/>
        <v>A világ többi részeKözigazgatás és védelem</v>
      </c>
      <c r="B2462" t="s">
        <v>105</v>
      </c>
      <c r="C2462">
        <v>51</v>
      </c>
      <c r="D2462" s="267" t="s">
        <v>201</v>
      </c>
      <c r="E2462" s="3" t="s">
        <v>135</v>
      </c>
      <c r="F2462" s="3" t="s">
        <v>135</v>
      </c>
      <c r="G2462" s="3" t="s">
        <v>136</v>
      </c>
      <c r="H2462">
        <v>275220.10637057084</v>
      </c>
      <c r="I2462">
        <v>855305.92042291421</v>
      </c>
      <c r="J2462">
        <v>3.1077159721437115</v>
      </c>
      <c r="K2462">
        <v>178283.09577074088</v>
      </c>
      <c r="L2462">
        <v>549931.47011377802</v>
      </c>
      <c r="M2462">
        <v>3.0845968191002808</v>
      </c>
      <c r="N2462">
        <v>0.64778368892384319</v>
      </c>
      <c r="O2462">
        <v>0.64296464806634235</v>
      </c>
      <c r="P2462">
        <v>0.99256072522371364</v>
      </c>
      <c r="Q2462">
        <v>1.2568492874930814E-2</v>
      </c>
      <c r="R2462">
        <v>2.6217436182917515E-2</v>
      </c>
      <c r="S2462">
        <v>0.98743150712506911</v>
      </c>
      <c r="T2462">
        <v>0.9737825638170825</v>
      </c>
      <c r="U2462">
        <v>0.92541176863066843</v>
      </c>
      <c r="V2462">
        <v>0.94846933880222506</v>
      </c>
    </row>
    <row r="2463" spans="1:22" x14ac:dyDescent="0.25">
      <c r="A2463" t="str">
        <f t="shared" si="43"/>
        <v>A világ többi részeOktatás</v>
      </c>
      <c r="B2463" t="s">
        <v>105</v>
      </c>
      <c r="C2463">
        <v>52</v>
      </c>
      <c r="D2463" s="267" t="s">
        <v>144</v>
      </c>
      <c r="E2463" s="3" t="s">
        <v>135</v>
      </c>
      <c r="F2463" s="3" t="s">
        <v>135</v>
      </c>
      <c r="G2463" s="3" t="s">
        <v>136</v>
      </c>
      <c r="H2463">
        <v>171439.35847353959</v>
      </c>
      <c r="I2463">
        <v>625260.25145993067</v>
      </c>
      <c r="J2463">
        <v>3.6471219737819718</v>
      </c>
      <c r="K2463">
        <v>118094.56421277823</v>
      </c>
      <c r="L2463">
        <v>400881.92230286647</v>
      </c>
      <c r="M2463">
        <v>3.3945840350498511</v>
      </c>
      <c r="N2463">
        <v>0.68884161294272028</v>
      </c>
      <c r="O2463">
        <v>0.64114410178296244</v>
      </c>
      <c r="P2463">
        <v>0.9307569254476441</v>
      </c>
      <c r="Q2463">
        <v>4.8155886320564979E-2</v>
      </c>
      <c r="R2463">
        <v>5.536657054368823E-2</v>
      </c>
      <c r="S2463">
        <v>0.95184411367943511</v>
      </c>
      <c r="T2463">
        <v>0.94463342945631179</v>
      </c>
      <c r="U2463">
        <v>0.90299546309924783</v>
      </c>
      <c r="V2463">
        <v>0.90862063311397379</v>
      </c>
    </row>
    <row r="2464" spans="1:22" x14ac:dyDescent="0.25">
      <c r="A2464" t="str">
        <f t="shared" si="43"/>
        <v>A világ többi részeEgészségügy</v>
      </c>
      <c r="B2464" t="s">
        <v>105</v>
      </c>
      <c r="C2464">
        <v>53</v>
      </c>
      <c r="D2464" s="267" t="s">
        <v>191</v>
      </c>
      <c r="E2464" s="3" t="s">
        <v>135</v>
      </c>
      <c r="F2464" s="3" t="s">
        <v>135</v>
      </c>
      <c r="G2464" s="3" t="s">
        <v>136</v>
      </c>
      <c r="H2464">
        <v>123387.74977263196</v>
      </c>
      <c r="I2464">
        <v>511799.55841594015</v>
      </c>
      <c r="J2464">
        <v>4.1478960379700514</v>
      </c>
      <c r="K2464">
        <v>63983.994709593462</v>
      </c>
      <c r="L2464">
        <v>220109.04544980987</v>
      </c>
      <c r="M2464">
        <v>3.44006413555182</v>
      </c>
      <c r="N2464">
        <v>0.51856035001446665</v>
      </c>
      <c r="O2464">
        <v>0.43006884595810257</v>
      </c>
      <c r="P2464">
        <v>0.829351580671574</v>
      </c>
      <c r="Q2464">
        <v>5.4344928956548855E-2</v>
      </c>
      <c r="R2464">
        <v>3.0113413837635689E-2</v>
      </c>
      <c r="S2464">
        <v>0.94565507104345115</v>
      </c>
      <c r="T2464">
        <v>0.96988658616236423</v>
      </c>
      <c r="U2464">
        <v>0.89677966237085371</v>
      </c>
      <c r="V2464">
        <v>0.9397683635748092</v>
      </c>
    </row>
    <row r="2465" spans="1:22" x14ac:dyDescent="0.25">
      <c r="A2465" t="str">
        <f t="shared" si="43"/>
        <v>A világ többi részeEgyéb szolgáltatás</v>
      </c>
      <c r="B2465" t="s">
        <v>105</v>
      </c>
      <c r="C2465">
        <v>54</v>
      </c>
      <c r="D2465" s="267" t="s">
        <v>192</v>
      </c>
      <c r="E2465" s="3" t="s">
        <v>135</v>
      </c>
      <c r="F2465" s="3" t="s">
        <v>2289</v>
      </c>
      <c r="G2465" s="3" t="s">
        <v>0</v>
      </c>
      <c r="H2465">
        <v>145223.23353300005</v>
      </c>
      <c r="I2465">
        <v>457353.44519941864</v>
      </c>
      <c r="J2465">
        <v>3.1493131923377202</v>
      </c>
      <c r="K2465">
        <v>68867.824408848595</v>
      </c>
      <c r="L2465">
        <v>231486.94817080162</v>
      </c>
      <c r="M2465">
        <v>3.3613222162577658</v>
      </c>
      <c r="N2465">
        <v>0.47422043107998485</v>
      </c>
      <c r="O2465">
        <v>0.50614453788550118</v>
      </c>
      <c r="P2465">
        <v>1.067319129909297</v>
      </c>
      <c r="Q2465">
        <v>0.28689280905189773</v>
      </c>
      <c r="R2465">
        <v>0.32368582092045034</v>
      </c>
      <c r="S2465">
        <v>0.71310719094810227</v>
      </c>
      <c r="T2465">
        <v>0.6763141790795496</v>
      </c>
      <c r="U2465">
        <v>0.64404155850020661</v>
      </c>
      <c r="V2465">
        <v>0.59931686067824963</v>
      </c>
    </row>
    <row r="2466" spans="1:22" x14ac:dyDescent="0.25">
      <c r="A2466" t="str">
        <f t="shared" si="43"/>
        <v>A világ többi részeHáztartási</v>
      </c>
      <c r="B2466" t="s">
        <v>105</v>
      </c>
      <c r="C2466">
        <v>55</v>
      </c>
      <c r="D2466" s="267" t="s">
        <v>193</v>
      </c>
      <c r="E2466" s="3" t="s">
        <v>135</v>
      </c>
      <c r="F2466" s="3" t="s">
        <v>135</v>
      </c>
      <c r="G2466" s="3" t="s">
        <v>136</v>
      </c>
      <c r="H2466">
        <v>11425.432562804068</v>
      </c>
      <c r="I2466">
        <v>19920.445712729233</v>
      </c>
      <c r="J2466">
        <v>1.7435178583593418</v>
      </c>
      <c r="K2466">
        <v>11424.432562804068</v>
      </c>
      <c r="L2466">
        <v>19919.445712729233</v>
      </c>
      <c r="M2466">
        <v>1.7435829397412197</v>
      </c>
      <c r="N2466">
        <v>0.99991247596145671</v>
      </c>
      <c r="O2466">
        <v>0.99994980032001191</v>
      </c>
      <c r="P2466">
        <v>1.0000373276256198</v>
      </c>
      <c r="Q2466">
        <v>1.022184497920737E-2</v>
      </c>
      <c r="R2466">
        <v>1.1987795311288402E-2</v>
      </c>
      <c r="S2466">
        <v>0.98977815502079269</v>
      </c>
      <c r="T2466">
        <v>0.98801220468871154</v>
      </c>
      <c r="U2466">
        <v>0.84237641597253432</v>
      </c>
      <c r="V2466">
        <v>0.71106959739853304</v>
      </c>
    </row>
    <row r="2467" spans="1:22" x14ac:dyDescent="0.25">
      <c r="A2467" t="str">
        <f t="shared" si="43"/>
        <v>A világ többi részeTerületen kívüli</v>
      </c>
      <c r="B2467" t="s">
        <v>105</v>
      </c>
      <c r="C2467">
        <v>56</v>
      </c>
      <c r="D2467" s="267" t="s">
        <v>194</v>
      </c>
      <c r="E2467" s="3">
        <v>0</v>
      </c>
      <c r="F2467" s="3">
        <v>0</v>
      </c>
      <c r="G2467" s="3" t="s">
        <v>136</v>
      </c>
      <c r="H2467">
        <v>63.332093916838296</v>
      </c>
      <c r="I2467">
        <v>32.050552501236425</v>
      </c>
      <c r="J2467">
        <v>0.50607125896267025</v>
      </c>
      <c r="K2467">
        <v>13.14129310166758</v>
      </c>
      <c r="L2467">
        <v>4.9676148429958351</v>
      </c>
      <c r="M2467">
        <v>0.37801567962634236</v>
      </c>
      <c r="N2467">
        <v>0.2074981622891465</v>
      </c>
      <c r="O2467">
        <v>0.15499311104868466</v>
      </c>
      <c r="P2467">
        <v>0.74696136745877972</v>
      </c>
      <c r="Q2467">
        <v>0</v>
      </c>
      <c r="R2467">
        <v>0</v>
      </c>
      <c r="S2467">
        <v>1</v>
      </c>
      <c r="T2467">
        <v>1</v>
      </c>
      <c r="U2467">
        <v>0.98668354823154047</v>
      </c>
      <c r="V2467">
        <v>0.97271857636710424</v>
      </c>
    </row>
  </sheetData>
  <mergeCells count="7">
    <mergeCell ref="U2:V2"/>
    <mergeCell ref="E2:G2"/>
    <mergeCell ref="H2:J2"/>
    <mergeCell ref="K2:M2"/>
    <mergeCell ref="N2:P2"/>
    <mergeCell ref="Q2:R2"/>
    <mergeCell ref="S2:T2"/>
  </mergeCells>
  <pageMargins left="0.7" right="0.7" top="0.75" bottom="0.75" header="0.3" footer="0.3"/>
  <pageSetup paperSize="9"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67C81-BBF6-4279-A372-A180B18CD1BE}">
  <sheetPr codeName="Munka3"/>
  <dimension ref="C1:F46"/>
  <sheetViews>
    <sheetView topLeftCell="A11" workbookViewId="0">
      <selection activeCell="M23" sqref="M23"/>
    </sheetView>
  </sheetViews>
  <sheetFormatPr defaultRowHeight="15" x14ac:dyDescent="0.25"/>
  <sheetData>
    <row r="1" spans="3:6" x14ac:dyDescent="0.25">
      <c r="C1" t="s">
        <v>74</v>
      </c>
      <c r="F1">
        <v>2000</v>
      </c>
    </row>
    <row r="2" spans="3:6" x14ac:dyDescent="0.25">
      <c r="C2" t="s">
        <v>75</v>
      </c>
      <c r="F2">
        <v>2014</v>
      </c>
    </row>
    <row r="3" spans="3:6" x14ac:dyDescent="0.25">
      <c r="C3" t="s">
        <v>19</v>
      </c>
    </row>
    <row r="4" spans="3:6" x14ac:dyDescent="0.25">
      <c r="C4" t="s">
        <v>76</v>
      </c>
    </row>
    <row r="5" spans="3:6" x14ac:dyDescent="0.25">
      <c r="C5" t="s">
        <v>77</v>
      </c>
    </row>
    <row r="6" spans="3:6" x14ac:dyDescent="0.25">
      <c r="C6" t="s">
        <v>78</v>
      </c>
    </row>
    <row r="7" spans="3:6" x14ac:dyDescent="0.25">
      <c r="C7" t="s">
        <v>79</v>
      </c>
    </row>
    <row r="8" spans="3:6" x14ac:dyDescent="0.25">
      <c r="C8" t="s">
        <v>80</v>
      </c>
    </row>
    <row r="9" spans="3:6" x14ac:dyDescent="0.25">
      <c r="C9" t="s">
        <v>81</v>
      </c>
    </row>
    <row r="10" spans="3:6" x14ac:dyDescent="0.25">
      <c r="C10" t="s">
        <v>16</v>
      </c>
    </row>
    <row r="11" spans="3:6" x14ac:dyDescent="0.25">
      <c r="C11" t="s">
        <v>82</v>
      </c>
    </row>
    <row r="12" spans="3:6" x14ac:dyDescent="0.25">
      <c r="C12" t="s">
        <v>83</v>
      </c>
    </row>
    <row r="13" spans="3:6" x14ac:dyDescent="0.25">
      <c r="C13" t="s">
        <v>84</v>
      </c>
    </row>
    <row r="14" spans="3:6" x14ac:dyDescent="0.25">
      <c r="C14" t="s">
        <v>85</v>
      </c>
    </row>
    <row r="15" spans="3:6" x14ac:dyDescent="0.25">
      <c r="C15" t="s">
        <v>86</v>
      </c>
    </row>
    <row r="16" spans="3:6" x14ac:dyDescent="0.25">
      <c r="C16" t="s">
        <v>87</v>
      </c>
    </row>
    <row r="17" spans="3:3" x14ac:dyDescent="0.25">
      <c r="C17" t="s">
        <v>88</v>
      </c>
    </row>
    <row r="18" spans="3:3" x14ac:dyDescent="0.25">
      <c r="C18" t="s">
        <v>89</v>
      </c>
    </row>
    <row r="19" spans="3:3" x14ac:dyDescent="0.25">
      <c r="C19" t="s">
        <v>90</v>
      </c>
    </row>
    <row r="20" spans="3:3" x14ac:dyDescent="0.25">
      <c r="C20" t="s">
        <v>14</v>
      </c>
    </row>
    <row r="21" spans="3:3" x14ac:dyDescent="0.25">
      <c r="C21" t="s">
        <v>91</v>
      </c>
    </row>
    <row r="22" spans="3:3" x14ac:dyDescent="0.25">
      <c r="C22" t="s">
        <v>21</v>
      </c>
    </row>
    <row r="23" spans="3:3" x14ac:dyDescent="0.25">
      <c r="C23" t="s">
        <v>92</v>
      </c>
    </row>
    <row r="24" spans="3:3" x14ac:dyDescent="0.25">
      <c r="C24" t="s">
        <v>93</v>
      </c>
    </row>
    <row r="25" spans="3:3" x14ac:dyDescent="0.25">
      <c r="C25" t="s">
        <v>94</v>
      </c>
    </row>
    <row r="26" spans="3:3" x14ac:dyDescent="0.25">
      <c r="C26" t="s">
        <v>20</v>
      </c>
    </row>
    <row r="27" spans="3:3" x14ac:dyDescent="0.25">
      <c r="C27" t="s">
        <v>95</v>
      </c>
    </row>
    <row r="28" spans="3:3" x14ac:dyDescent="0.25">
      <c r="C28" t="s">
        <v>96</v>
      </c>
    </row>
    <row r="29" spans="3:3" x14ac:dyDescent="0.25">
      <c r="C29" t="s">
        <v>97</v>
      </c>
    </row>
    <row r="30" spans="3:3" x14ac:dyDescent="0.25">
      <c r="C30" t="s">
        <v>98</v>
      </c>
    </row>
    <row r="31" spans="3:3" x14ac:dyDescent="0.25">
      <c r="C31" t="s">
        <v>99</v>
      </c>
    </row>
    <row r="32" spans="3:3" x14ac:dyDescent="0.25">
      <c r="C32" t="s">
        <v>100</v>
      </c>
    </row>
    <row r="33" spans="3:3" x14ac:dyDescent="0.25">
      <c r="C33" t="s">
        <v>101</v>
      </c>
    </row>
    <row r="34" spans="3:3" x14ac:dyDescent="0.25">
      <c r="C34" t="s">
        <v>17</v>
      </c>
    </row>
    <row r="35" spans="3:3" x14ac:dyDescent="0.25">
      <c r="C35" t="s">
        <v>102</v>
      </c>
    </row>
    <row r="36" spans="3:3" x14ac:dyDescent="0.25">
      <c r="C36" t="s">
        <v>103</v>
      </c>
    </row>
    <row r="37" spans="3:3" x14ac:dyDescent="0.25">
      <c r="C37" t="s">
        <v>104</v>
      </c>
    </row>
    <row r="38" spans="3:3" x14ac:dyDescent="0.25">
      <c r="C38" t="s">
        <v>105</v>
      </c>
    </row>
    <row r="39" spans="3:3" x14ac:dyDescent="0.25">
      <c r="C39" t="s">
        <v>15</v>
      </c>
    </row>
    <row r="40" spans="3:3" x14ac:dyDescent="0.25">
      <c r="C40" t="s">
        <v>106</v>
      </c>
    </row>
    <row r="41" spans="3:3" x14ac:dyDescent="0.25">
      <c r="C41" t="s">
        <v>107</v>
      </c>
    </row>
    <row r="42" spans="3:3" x14ac:dyDescent="0.25">
      <c r="C42" t="s">
        <v>108</v>
      </c>
    </row>
    <row r="43" spans="3:3" x14ac:dyDescent="0.25">
      <c r="C43" t="s">
        <v>22</v>
      </c>
    </row>
    <row r="44" spans="3:3" x14ac:dyDescent="0.25">
      <c r="C44" t="s">
        <v>3</v>
      </c>
    </row>
    <row r="45" spans="3:3" x14ac:dyDescent="0.25">
      <c r="C45" t="s">
        <v>130</v>
      </c>
    </row>
    <row r="46" spans="3:3" x14ac:dyDescent="0.25">
      <c r="C46" t="s">
        <v>132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8CECC-54D9-49D2-B165-D69B42B2B9D8}">
  <sheetPr codeName="Munka91"/>
  <dimension ref="A1:AE2024"/>
  <sheetViews>
    <sheetView zoomScale="70" zoomScaleNormal="70" workbookViewId="0">
      <selection activeCell="AB23" sqref="AB23"/>
    </sheetView>
  </sheetViews>
  <sheetFormatPr defaultRowHeight="15" x14ac:dyDescent="0.25"/>
  <cols>
    <col min="2" max="2" width="4.7109375" customWidth="1"/>
    <col min="3" max="3" width="16.5703125" bestFit="1" customWidth="1"/>
    <col min="4" max="9" width="11.85546875" customWidth="1"/>
    <col min="10" max="10" width="4.7109375" customWidth="1"/>
    <col min="11" max="11" width="16.5703125" bestFit="1" customWidth="1"/>
    <col min="12" max="12" width="7.85546875" customWidth="1"/>
    <col min="13" max="14" width="2.7109375" customWidth="1"/>
    <col min="15" max="15" width="7.85546875" customWidth="1"/>
    <col min="16" max="17" width="2.7109375" customWidth="1"/>
    <col min="18" max="18" width="7.85546875" customWidth="1"/>
    <col min="19" max="20" width="2.7109375" customWidth="1"/>
    <col min="21" max="23" width="11.85546875" customWidth="1"/>
    <col min="24" max="24" width="4.7109375" customWidth="1"/>
    <col min="25" max="25" width="16.5703125" bestFit="1" customWidth="1"/>
    <col min="26" max="31" width="11.85546875" customWidth="1"/>
  </cols>
  <sheetData>
    <row r="1" spans="1:31" ht="15.75" thickBot="1" x14ac:dyDescent="0.3">
      <c r="A1" t="s">
        <v>249</v>
      </c>
      <c r="B1" s="358" t="s">
        <v>2231</v>
      </c>
      <c r="C1" s="358"/>
      <c r="D1" s="358"/>
      <c r="E1" s="358"/>
      <c r="F1" s="358"/>
      <c r="G1" s="358"/>
      <c r="H1" s="358"/>
      <c r="I1" s="20"/>
      <c r="J1" s="20"/>
      <c r="K1" s="20"/>
      <c r="L1" s="20" t="s">
        <v>2241</v>
      </c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</row>
    <row r="2" spans="1:31" x14ac:dyDescent="0.25">
      <c r="A2" t="s">
        <v>250</v>
      </c>
      <c r="B2" s="301" t="s">
        <v>6</v>
      </c>
      <c r="C2" s="302"/>
      <c r="D2" s="302"/>
      <c r="E2" s="302"/>
      <c r="F2" s="302"/>
      <c r="G2" s="302"/>
      <c r="H2" s="302"/>
      <c r="I2" s="303"/>
      <c r="J2" s="301" t="s">
        <v>73</v>
      </c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3"/>
      <c r="X2" s="301" t="s">
        <v>7</v>
      </c>
      <c r="Y2" s="302"/>
      <c r="Z2" s="302"/>
      <c r="AA2" s="302"/>
      <c r="AB2" s="302"/>
      <c r="AC2" s="302"/>
      <c r="AD2" s="302"/>
      <c r="AE2" s="303"/>
    </row>
    <row r="3" spans="1:31" ht="45" customHeight="1" x14ac:dyDescent="0.25">
      <c r="A3" t="s">
        <v>251</v>
      </c>
      <c r="B3" s="305"/>
      <c r="C3" s="306"/>
      <c r="D3" s="34" t="s">
        <v>2232</v>
      </c>
      <c r="E3" s="34" t="s">
        <v>2233</v>
      </c>
      <c r="F3" s="34" t="s">
        <v>2234</v>
      </c>
      <c r="G3" s="66" t="s">
        <v>196</v>
      </c>
      <c r="H3" s="34" t="s">
        <v>197</v>
      </c>
      <c r="I3" s="21" t="s">
        <v>5</v>
      </c>
      <c r="J3" s="305"/>
      <c r="K3" s="306"/>
      <c r="L3" s="307" t="s">
        <v>2232</v>
      </c>
      <c r="M3" s="308"/>
      <c r="N3" s="309"/>
      <c r="O3" s="307" t="s">
        <v>2233</v>
      </c>
      <c r="P3" s="308"/>
      <c r="Q3" s="309"/>
      <c r="R3" s="307" t="s">
        <v>2234</v>
      </c>
      <c r="S3" s="308"/>
      <c r="T3" s="309"/>
      <c r="U3" s="66" t="s">
        <v>196</v>
      </c>
      <c r="V3" s="34" t="s">
        <v>197</v>
      </c>
      <c r="W3" s="21" t="s">
        <v>5</v>
      </c>
      <c r="X3" s="305"/>
      <c r="Y3" s="306"/>
      <c r="Z3" s="34" t="s">
        <v>2232</v>
      </c>
      <c r="AA3" s="34" t="s">
        <v>2233</v>
      </c>
      <c r="AB3" s="34" t="s">
        <v>2234</v>
      </c>
      <c r="AC3" s="66" t="s">
        <v>196</v>
      </c>
      <c r="AD3" s="34" t="s">
        <v>197</v>
      </c>
      <c r="AE3" s="21" t="s">
        <v>5</v>
      </c>
    </row>
    <row r="4" spans="1:31" ht="15.75" thickBot="1" x14ac:dyDescent="0.3">
      <c r="A4" t="s">
        <v>252</v>
      </c>
      <c r="B4" s="291" t="s">
        <v>2236</v>
      </c>
      <c r="C4" s="292"/>
      <c r="D4" s="22" t="s">
        <v>11</v>
      </c>
      <c r="E4" s="22" t="s">
        <v>12</v>
      </c>
      <c r="F4" s="22" t="s">
        <v>12</v>
      </c>
      <c r="G4" s="23"/>
      <c r="H4" s="23"/>
      <c r="I4" s="24"/>
      <c r="J4" s="297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9"/>
      <c r="X4" s="291" t="s">
        <v>2236</v>
      </c>
      <c r="Y4" s="292"/>
      <c r="Z4" s="22" t="s">
        <v>12</v>
      </c>
      <c r="AA4" s="22" t="s">
        <v>11</v>
      </c>
      <c r="AB4" s="22" t="s">
        <v>11</v>
      </c>
      <c r="AC4" s="23"/>
      <c r="AD4" s="23"/>
      <c r="AE4" s="24"/>
    </row>
    <row r="5" spans="1:31" x14ac:dyDescent="0.25">
      <c r="A5" t="s">
        <v>253</v>
      </c>
      <c r="B5" s="35">
        <v>1</v>
      </c>
      <c r="C5" s="36" t="s">
        <v>147</v>
      </c>
      <c r="D5" s="37">
        <v>0.64359042272170364</v>
      </c>
      <c r="E5" s="38">
        <v>0.35640957727829631</v>
      </c>
      <c r="F5" s="37">
        <v>0.11680341385012558</v>
      </c>
      <c r="G5" s="39">
        <v>70292.033686761948</v>
      </c>
      <c r="H5" s="40">
        <v>30489.190203965762</v>
      </c>
      <c r="I5" s="41">
        <v>0.43375029295400469</v>
      </c>
      <c r="J5" s="35">
        <v>1</v>
      </c>
      <c r="K5" s="42" t="s">
        <v>149</v>
      </c>
      <c r="L5" s="38">
        <v>0.40344363686837398</v>
      </c>
      <c r="M5" s="43" t="s">
        <v>137</v>
      </c>
      <c r="N5" s="43" t="s">
        <v>137</v>
      </c>
      <c r="O5" s="38">
        <v>0.59655636313162608</v>
      </c>
      <c r="P5" s="38" t="s">
        <v>137</v>
      </c>
      <c r="Q5" s="38" t="s">
        <v>137</v>
      </c>
      <c r="R5" s="38">
        <v>0.44294335319274403</v>
      </c>
      <c r="S5" s="38" t="s">
        <v>137</v>
      </c>
      <c r="T5" s="38" t="s">
        <v>137</v>
      </c>
      <c r="U5" s="39">
        <v>3175.0443773230791</v>
      </c>
      <c r="V5" s="39">
        <v>1894.7384651530315</v>
      </c>
      <c r="W5" s="41">
        <v>0.59675967954517539</v>
      </c>
      <c r="X5" s="35">
        <v>1</v>
      </c>
      <c r="Y5" s="36" t="s">
        <v>158</v>
      </c>
      <c r="Z5" s="38">
        <v>0.30828315008351842</v>
      </c>
      <c r="AA5" s="38">
        <v>0.69171684991648175</v>
      </c>
      <c r="AB5" s="38">
        <v>0.61945743436714451</v>
      </c>
      <c r="AC5" s="39">
        <v>9784.7399445621177</v>
      </c>
      <c r="AD5" s="40">
        <v>3360.2317909219487</v>
      </c>
      <c r="AE5" s="41">
        <v>0.34341554399607749</v>
      </c>
    </row>
    <row r="6" spans="1:31" x14ac:dyDescent="0.25">
      <c r="A6" t="s">
        <v>254</v>
      </c>
      <c r="B6" s="35">
        <v>2</v>
      </c>
      <c r="C6" s="44" t="s">
        <v>148</v>
      </c>
      <c r="D6" s="45">
        <v>0.80834711392519631</v>
      </c>
      <c r="E6" s="46">
        <v>0.19165288607480388</v>
      </c>
      <c r="F6" s="45">
        <v>6.977699898194363E-2</v>
      </c>
      <c r="G6" s="47">
        <v>2585.3796990307715</v>
      </c>
      <c r="H6" s="48">
        <v>1569.8989394530902</v>
      </c>
      <c r="I6" s="49">
        <v>0.60722180964042805</v>
      </c>
      <c r="J6" s="35">
        <v>2</v>
      </c>
      <c r="K6" s="42" t="s">
        <v>150</v>
      </c>
      <c r="L6" s="46">
        <v>0.28431380302440273</v>
      </c>
      <c r="M6" s="50" t="s">
        <v>137</v>
      </c>
      <c r="N6" s="50" t="s">
        <v>135</v>
      </c>
      <c r="O6" s="46">
        <v>0.71568619697559732</v>
      </c>
      <c r="P6" s="46" t="s">
        <v>137</v>
      </c>
      <c r="Q6" s="46" t="s">
        <v>135</v>
      </c>
      <c r="R6" s="46">
        <v>1.2671527099572715E-2</v>
      </c>
      <c r="S6" s="46" t="s">
        <v>1</v>
      </c>
      <c r="T6" s="46" t="s">
        <v>137</v>
      </c>
      <c r="U6" s="47">
        <v>171985.12277544336</v>
      </c>
      <c r="V6" s="47">
        <v>98315.119873970165</v>
      </c>
      <c r="W6" s="49">
        <v>0.57164897921047353</v>
      </c>
      <c r="X6" s="35">
        <v>2</v>
      </c>
      <c r="Y6" s="44" t="s">
        <v>175</v>
      </c>
      <c r="Z6" s="46">
        <v>0.18018099041341931</v>
      </c>
      <c r="AA6" s="46">
        <v>0.8198190095865806</v>
      </c>
      <c r="AB6" s="46">
        <v>0.75373784430933821</v>
      </c>
      <c r="AC6" s="47">
        <v>106061.06293322511</v>
      </c>
      <c r="AD6" s="48">
        <v>64839.260673416953</v>
      </c>
      <c r="AE6" s="49">
        <v>0.61133896719702918</v>
      </c>
    </row>
    <row r="7" spans="1:31" x14ac:dyDescent="0.25">
      <c r="A7" t="s">
        <v>255</v>
      </c>
      <c r="B7" s="35">
        <v>3</v>
      </c>
      <c r="C7" s="44" t="s">
        <v>153</v>
      </c>
      <c r="D7" s="45">
        <v>0.89999836842915548</v>
      </c>
      <c r="E7" s="46">
        <v>0.10000163157084466</v>
      </c>
      <c r="F7" s="45">
        <v>2.4169996344904552E-2</v>
      </c>
      <c r="G7" s="47">
        <v>8999.7751542839433</v>
      </c>
      <c r="H7" s="48">
        <v>3382.9975889634261</v>
      </c>
      <c r="I7" s="49">
        <v>0.37589801200234435</v>
      </c>
      <c r="J7" s="35">
        <v>3</v>
      </c>
      <c r="K7" s="42" t="s">
        <v>151</v>
      </c>
      <c r="L7" s="46">
        <v>0.35827260668505617</v>
      </c>
      <c r="M7" s="50" t="s">
        <v>137</v>
      </c>
      <c r="N7" s="50" t="s">
        <v>135</v>
      </c>
      <c r="O7" s="46">
        <v>0.64172739331494377</v>
      </c>
      <c r="P7" s="46" t="s">
        <v>137</v>
      </c>
      <c r="Q7" s="46" t="s">
        <v>135</v>
      </c>
      <c r="R7" s="46">
        <v>0.41097096013194251</v>
      </c>
      <c r="S7" s="46" t="s">
        <v>137</v>
      </c>
      <c r="T7" s="46" t="s">
        <v>137</v>
      </c>
      <c r="U7" s="47">
        <v>83504.033470805283</v>
      </c>
      <c r="V7" s="47">
        <v>24247.396178015952</v>
      </c>
      <c r="W7" s="49">
        <v>0.29037395165460284</v>
      </c>
      <c r="X7" s="35">
        <v>3</v>
      </c>
      <c r="Y7" s="44" t="s">
        <v>179</v>
      </c>
      <c r="Z7" s="46">
        <v>0.20645305895087732</v>
      </c>
      <c r="AA7" s="46">
        <v>0.79354694104912293</v>
      </c>
      <c r="AB7" s="46">
        <v>0.69314266010139725</v>
      </c>
      <c r="AC7" s="47">
        <v>77107.08019618837</v>
      </c>
      <c r="AD7" s="48">
        <v>36235.24581319798</v>
      </c>
      <c r="AE7" s="49">
        <v>0.46993409322467372</v>
      </c>
    </row>
    <row r="8" spans="1:31" x14ac:dyDescent="0.25">
      <c r="A8" t="s">
        <v>256</v>
      </c>
      <c r="B8" s="35">
        <v>4</v>
      </c>
      <c r="C8" s="44" t="s">
        <v>154</v>
      </c>
      <c r="D8" s="45">
        <v>0.71138857832994296</v>
      </c>
      <c r="E8" s="46">
        <v>0.28861142167005704</v>
      </c>
      <c r="F8" s="45">
        <v>0.17308538282169519</v>
      </c>
      <c r="G8" s="47">
        <v>7925.2296169072906</v>
      </c>
      <c r="H8" s="48">
        <v>2463.2593480877708</v>
      </c>
      <c r="I8" s="49">
        <v>0.31081236344657776</v>
      </c>
      <c r="J8" s="35">
        <v>4</v>
      </c>
      <c r="K8" s="42" t="s">
        <v>152</v>
      </c>
      <c r="L8" s="46">
        <v>0.43045993081907274</v>
      </c>
      <c r="M8" s="50" t="s">
        <v>137</v>
      </c>
      <c r="N8" s="50" t="s">
        <v>137</v>
      </c>
      <c r="O8" s="46">
        <v>0.56954006918092726</v>
      </c>
      <c r="P8" s="46" t="s">
        <v>137</v>
      </c>
      <c r="Q8" s="46" t="s">
        <v>137</v>
      </c>
      <c r="R8" s="46">
        <v>0.43850658926864783</v>
      </c>
      <c r="S8" s="46" t="s">
        <v>137</v>
      </c>
      <c r="T8" s="46" t="s">
        <v>137</v>
      </c>
      <c r="U8" s="47">
        <v>5064.0240211230775</v>
      </c>
      <c r="V8" s="47">
        <v>2335.7708790555021</v>
      </c>
      <c r="W8" s="49">
        <v>0.4612479856557799</v>
      </c>
      <c r="X8" s="35">
        <v>4</v>
      </c>
      <c r="Y8" s="44" t="s">
        <v>184</v>
      </c>
      <c r="Z8" s="46">
        <v>0.22113795378851042</v>
      </c>
      <c r="AA8" s="46">
        <v>0.77886204621148947</v>
      </c>
      <c r="AB8" s="46">
        <v>0.76626242093486296</v>
      </c>
      <c r="AC8" s="47">
        <v>46259.930816879729</v>
      </c>
      <c r="AD8" s="48">
        <v>16605.595434689178</v>
      </c>
      <c r="AE8" s="49">
        <v>0.35896282466185581</v>
      </c>
    </row>
    <row r="9" spans="1:31" x14ac:dyDescent="0.25">
      <c r="A9" t="s">
        <v>257</v>
      </c>
      <c r="B9" s="35">
        <v>5</v>
      </c>
      <c r="C9" s="44" t="s">
        <v>155</v>
      </c>
      <c r="D9" s="45">
        <v>0.84557038772622672</v>
      </c>
      <c r="E9" s="46">
        <v>0.15442961227377341</v>
      </c>
      <c r="F9" s="45">
        <v>5.046955955182611E-2</v>
      </c>
      <c r="G9" s="47">
        <v>7784.0816930136498</v>
      </c>
      <c r="H9" s="48">
        <v>3042.4212502629375</v>
      </c>
      <c r="I9" s="49">
        <v>0.39085165986805664</v>
      </c>
      <c r="J9" s="35">
        <v>5</v>
      </c>
      <c r="K9" s="42" t="s">
        <v>2228</v>
      </c>
      <c r="L9" s="46">
        <v>0.46953598380167128</v>
      </c>
      <c r="M9" s="50" t="s">
        <v>137</v>
      </c>
      <c r="N9" s="50" t="s">
        <v>137</v>
      </c>
      <c r="O9" s="46">
        <v>0.53046401619832872</v>
      </c>
      <c r="P9" s="46" t="s">
        <v>137</v>
      </c>
      <c r="Q9" s="46" t="s">
        <v>137</v>
      </c>
      <c r="R9" s="46">
        <v>2.1735420549494698E-2</v>
      </c>
      <c r="S9" s="46" t="s">
        <v>1</v>
      </c>
      <c r="T9" s="46" t="s">
        <v>137</v>
      </c>
      <c r="U9" s="47">
        <v>43584.664107979923</v>
      </c>
      <c r="V9" s="47">
        <v>4766.2474779635531</v>
      </c>
      <c r="W9" s="49">
        <v>0.10935606767911056</v>
      </c>
      <c r="X9" s="35">
        <v>5</v>
      </c>
      <c r="Y9" s="44" t="s">
        <v>143</v>
      </c>
      <c r="Z9" s="46">
        <v>0.29158408891259285</v>
      </c>
      <c r="AA9" s="46">
        <v>0.70841591108740709</v>
      </c>
      <c r="AB9" s="46">
        <v>0.68044502233595805</v>
      </c>
      <c r="AC9" s="47">
        <v>235478.70782225108</v>
      </c>
      <c r="AD9" s="48">
        <v>165036.42356906636</v>
      </c>
      <c r="AE9" s="49">
        <v>0.70085497366344718</v>
      </c>
    </row>
    <row r="10" spans="1:31" x14ac:dyDescent="0.25">
      <c r="A10" t="s">
        <v>258</v>
      </c>
      <c r="B10" s="35">
        <v>6</v>
      </c>
      <c r="C10" s="44" t="s">
        <v>156</v>
      </c>
      <c r="D10" s="45">
        <v>0.69793951932055309</v>
      </c>
      <c r="E10" s="46">
        <v>0.30206048067944691</v>
      </c>
      <c r="F10" s="45">
        <v>0.25804472245979643</v>
      </c>
      <c r="G10" s="47">
        <v>24455.019934503536</v>
      </c>
      <c r="H10" s="48">
        <v>3751.803517235343</v>
      </c>
      <c r="I10" s="49">
        <v>0.15341649801486898</v>
      </c>
      <c r="J10" s="35">
        <v>6</v>
      </c>
      <c r="K10" s="42" t="s">
        <v>163</v>
      </c>
      <c r="L10" s="46">
        <v>0.42610780583132091</v>
      </c>
      <c r="M10" s="50" t="s">
        <v>137</v>
      </c>
      <c r="N10" s="50" t="s">
        <v>137</v>
      </c>
      <c r="O10" s="46">
        <v>0.5738921941686792</v>
      </c>
      <c r="P10" s="46" t="s">
        <v>137</v>
      </c>
      <c r="Q10" s="46" t="s">
        <v>137</v>
      </c>
      <c r="R10" s="46">
        <v>0.20377759944765603</v>
      </c>
      <c r="S10" s="46" t="s">
        <v>1</v>
      </c>
      <c r="T10" s="46" t="s">
        <v>137</v>
      </c>
      <c r="U10" s="47">
        <v>6032.9364629604233</v>
      </c>
      <c r="V10" s="47">
        <v>4016.7974064381369</v>
      </c>
      <c r="W10" s="49">
        <v>0.66581132274465449</v>
      </c>
      <c r="X10" s="35">
        <v>6</v>
      </c>
      <c r="Y10" s="44" t="s">
        <v>201</v>
      </c>
      <c r="Z10" s="46">
        <v>0.13829552027841602</v>
      </c>
      <c r="AA10" s="46">
        <v>0.86170447972158382</v>
      </c>
      <c r="AB10" s="46">
        <v>0.85029885602056576</v>
      </c>
      <c r="AC10" s="47">
        <v>126612.94596559965</v>
      </c>
      <c r="AD10" s="48">
        <v>76666.494058983546</v>
      </c>
      <c r="AE10" s="49">
        <v>0.60551860218001408</v>
      </c>
    </row>
    <row r="11" spans="1:31" x14ac:dyDescent="0.25">
      <c r="A11" t="s">
        <v>259</v>
      </c>
      <c r="B11" s="35">
        <v>7</v>
      </c>
      <c r="C11" s="44" t="s">
        <v>157</v>
      </c>
      <c r="D11" s="45">
        <v>0.6710100698010486</v>
      </c>
      <c r="E11" s="46">
        <v>0.3289899301989514</v>
      </c>
      <c r="F11" s="45">
        <v>0.18134556015062778</v>
      </c>
      <c r="G11" s="47">
        <v>16160.984431554596</v>
      </c>
      <c r="H11" s="48">
        <v>5333.5711651571382</v>
      </c>
      <c r="I11" s="49">
        <v>0.33002761606175735</v>
      </c>
      <c r="J11" s="35">
        <v>7</v>
      </c>
      <c r="K11" s="42" t="s">
        <v>165</v>
      </c>
      <c r="L11" s="46">
        <v>0.46891778966594472</v>
      </c>
      <c r="M11" s="50" t="s">
        <v>137</v>
      </c>
      <c r="N11" s="50" t="s">
        <v>137</v>
      </c>
      <c r="O11" s="46">
        <v>0.53108221033405523</v>
      </c>
      <c r="P11" s="46" t="s">
        <v>137</v>
      </c>
      <c r="Q11" s="46" t="s">
        <v>137</v>
      </c>
      <c r="R11" s="46">
        <v>3.9766277978281805E-2</v>
      </c>
      <c r="S11" s="46" t="s">
        <v>1</v>
      </c>
      <c r="T11" s="46" t="s">
        <v>137</v>
      </c>
      <c r="U11" s="47">
        <v>13821.571296253831</v>
      </c>
      <c r="V11" s="47">
        <v>4993.9054583783145</v>
      </c>
      <c r="W11" s="49">
        <v>0.3613124261589456</v>
      </c>
      <c r="X11" s="35">
        <v>7</v>
      </c>
      <c r="Y11" s="44" t="s">
        <v>144</v>
      </c>
      <c r="Z11" s="46">
        <v>5.2621062520707015E-2</v>
      </c>
      <c r="AA11" s="46">
        <v>0.94737893747929292</v>
      </c>
      <c r="AB11" s="46">
        <v>0.86219504044276274</v>
      </c>
      <c r="AC11" s="47">
        <v>92706.608669229114</v>
      </c>
      <c r="AD11" s="48">
        <v>69726.465057109061</v>
      </c>
      <c r="AE11" s="49">
        <v>0.75211968227516934</v>
      </c>
    </row>
    <row r="12" spans="1:31" x14ac:dyDescent="0.25">
      <c r="A12" t="s">
        <v>260</v>
      </c>
      <c r="B12" s="35">
        <v>8</v>
      </c>
      <c r="C12" s="44" t="s">
        <v>159</v>
      </c>
      <c r="D12" s="45">
        <v>0.72933232975208606</v>
      </c>
      <c r="E12" s="46">
        <v>0.27066767024791377</v>
      </c>
      <c r="F12" s="45">
        <v>0.14907250305711717</v>
      </c>
      <c r="G12" s="47">
        <v>10784.613718603498</v>
      </c>
      <c r="H12" s="48">
        <v>4251.7404422261761</v>
      </c>
      <c r="I12" s="49">
        <v>0.39424132872667556</v>
      </c>
      <c r="J12" s="35">
        <v>8</v>
      </c>
      <c r="K12" s="42" t="s">
        <v>166</v>
      </c>
      <c r="L12" s="46">
        <v>0.28275237731891961</v>
      </c>
      <c r="M12" s="50" t="s">
        <v>137</v>
      </c>
      <c r="N12" s="50" t="s">
        <v>135</v>
      </c>
      <c r="O12" s="46">
        <v>0.71724762268108033</v>
      </c>
      <c r="P12" s="46" t="s">
        <v>137</v>
      </c>
      <c r="Q12" s="46" t="s">
        <v>135</v>
      </c>
      <c r="R12" s="46">
        <v>0.33167055117680472</v>
      </c>
      <c r="S12" s="46" t="s">
        <v>1</v>
      </c>
      <c r="T12" s="46" t="s">
        <v>137</v>
      </c>
      <c r="U12" s="47">
        <v>14087.475653370639</v>
      </c>
      <c r="V12" s="47">
        <v>3167.177823530229</v>
      </c>
      <c r="W12" s="49">
        <v>0.22482223937490423</v>
      </c>
      <c r="X12" s="35">
        <v>8</v>
      </c>
      <c r="Y12" s="44" t="s">
        <v>191</v>
      </c>
      <c r="Z12" s="46">
        <v>2.6145537100792149E-2</v>
      </c>
      <c r="AA12" s="46">
        <v>0.97385446289920774</v>
      </c>
      <c r="AB12" s="46">
        <v>0.96972237607001677</v>
      </c>
      <c r="AC12" s="47">
        <v>130374.37847270159</v>
      </c>
      <c r="AD12" s="48">
        <v>96115.019545944611</v>
      </c>
      <c r="AE12" s="49">
        <v>0.73722322339637947</v>
      </c>
    </row>
    <row r="13" spans="1:31" x14ac:dyDescent="0.25">
      <c r="A13" t="s">
        <v>261</v>
      </c>
      <c r="B13" s="35">
        <v>9</v>
      </c>
      <c r="C13" s="44" t="s">
        <v>160</v>
      </c>
      <c r="D13" s="45">
        <v>1.0108929133481688</v>
      </c>
      <c r="E13" s="46">
        <v>-1.0892913348168602E-2</v>
      </c>
      <c r="F13" s="45">
        <v>4.9632665418332556E-2</v>
      </c>
      <c r="G13" s="47">
        <v>15538.112266646662</v>
      </c>
      <c r="H13" s="48">
        <v>5473.8084810926421</v>
      </c>
      <c r="I13" s="49">
        <v>0.35228272181057974</v>
      </c>
      <c r="J13" s="35">
        <v>9</v>
      </c>
      <c r="K13" s="42" t="s">
        <v>167</v>
      </c>
      <c r="L13" s="46">
        <v>0.39238139111425963</v>
      </c>
      <c r="M13" s="50" t="s">
        <v>137</v>
      </c>
      <c r="N13" s="50" t="s">
        <v>135</v>
      </c>
      <c r="O13" s="46">
        <v>0.60761860888574049</v>
      </c>
      <c r="P13" s="46" t="s">
        <v>137</v>
      </c>
      <c r="Q13" s="46" t="s">
        <v>135</v>
      </c>
      <c r="R13" s="46">
        <v>0.12585406877258945</v>
      </c>
      <c r="S13" s="46" t="s">
        <v>1</v>
      </c>
      <c r="T13" s="46" t="s">
        <v>137</v>
      </c>
      <c r="U13" s="47">
        <v>10714.495244384223</v>
      </c>
      <c r="V13" s="47">
        <v>3581.5153478851016</v>
      </c>
      <c r="W13" s="49">
        <v>0.33426822880548457</v>
      </c>
      <c r="X13" s="35">
        <v>9</v>
      </c>
      <c r="Y13" s="44" t="s">
        <v>193</v>
      </c>
      <c r="Z13" s="46">
        <v>9.8296492210068295E-2</v>
      </c>
      <c r="AA13" s="46">
        <v>0.90170350778993169</v>
      </c>
      <c r="AB13" s="46">
        <v>0.8940224027182917</v>
      </c>
      <c r="AC13" s="47">
        <v>10894.637671854027</v>
      </c>
      <c r="AD13" s="48">
        <v>9748.5433846918622</v>
      </c>
      <c r="AE13" s="49">
        <v>0.89480198225196006</v>
      </c>
    </row>
    <row r="14" spans="1:31" x14ac:dyDescent="0.25">
      <c r="A14" t="s">
        <v>262</v>
      </c>
      <c r="B14" s="35">
        <v>10</v>
      </c>
      <c r="C14" s="44" t="s">
        <v>162</v>
      </c>
      <c r="D14" s="45">
        <v>0.75039659224065136</v>
      </c>
      <c r="E14" s="46">
        <v>0.24960340775934858</v>
      </c>
      <c r="F14" s="45">
        <v>7.4046430241603595E-2</v>
      </c>
      <c r="G14" s="47">
        <v>26102.353484463089</v>
      </c>
      <c r="H14" s="48">
        <v>10112.567490023932</v>
      </c>
      <c r="I14" s="49">
        <v>0.38741975876019141</v>
      </c>
      <c r="J14" s="35">
        <v>10</v>
      </c>
      <c r="K14" s="42" t="s">
        <v>168</v>
      </c>
      <c r="L14" s="46">
        <v>0.28044553203181255</v>
      </c>
      <c r="M14" s="50" t="s">
        <v>137</v>
      </c>
      <c r="N14" s="50" t="s">
        <v>135</v>
      </c>
      <c r="O14" s="46">
        <v>0.71955446796818745</v>
      </c>
      <c r="P14" s="46" t="s">
        <v>137</v>
      </c>
      <c r="Q14" s="46" t="s">
        <v>135</v>
      </c>
      <c r="R14" s="46">
        <v>0.42949824166631806</v>
      </c>
      <c r="S14" s="46" t="s">
        <v>137</v>
      </c>
      <c r="T14" s="46" t="s">
        <v>137</v>
      </c>
      <c r="U14" s="47">
        <v>5695.0920361532008</v>
      </c>
      <c r="V14" s="47">
        <v>2161.8401820186209</v>
      </c>
      <c r="W14" s="49">
        <v>0.37959705800976917</v>
      </c>
      <c r="X14" s="35" t="s">
        <v>136</v>
      </c>
      <c r="Y14" s="44" t="s">
        <v>136</v>
      </c>
      <c r="Z14" s="46" t="s">
        <v>136</v>
      </c>
      <c r="AA14" s="46" t="s">
        <v>136</v>
      </c>
      <c r="AB14" s="46" t="s">
        <v>136</v>
      </c>
      <c r="AC14" s="47" t="s">
        <v>136</v>
      </c>
      <c r="AD14" s="48" t="s">
        <v>136</v>
      </c>
      <c r="AE14" s="49" t="s">
        <v>136</v>
      </c>
    </row>
    <row r="15" spans="1:31" x14ac:dyDescent="0.25">
      <c r="A15" t="s">
        <v>263</v>
      </c>
      <c r="B15" s="35">
        <v>11</v>
      </c>
      <c r="C15" s="44" t="s">
        <v>164</v>
      </c>
      <c r="D15" s="45">
        <v>0.61918339539031897</v>
      </c>
      <c r="E15" s="46">
        <v>0.38081660460968109</v>
      </c>
      <c r="F15" s="45">
        <v>0.25358231553870136</v>
      </c>
      <c r="G15" s="47">
        <v>6013.8132415541913</v>
      </c>
      <c r="H15" s="48">
        <v>2265.6522210877552</v>
      </c>
      <c r="I15" s="49">
        <v>0.37674136693048138</v>
      </c>
      <c r="J15" s="35">
        <v>11</v>
      </c>
      <c r="K15" s="42" t="s">
        <v>169</v>
      </c>
      <c r="L15" s="46">
        <v>0.46148925667106516</v>
      </c>
      <c r="M15" s="50" t="s">
        <v>137</v>
      </c>
      <c r="N15" s="50" t="s">
        <v>137</v>
      </c>
      <c r="O15" s="46">
        <v>0.53851074332893478</v>
      </c>
      <c r="P15" s="46" t="s">
        <v>137</v>
      </c>
      <c r="Q15" s="46" t="s">
        <v>137</v>
      </c>
      <c r="R15" s="46">
        <v>0.13715786706939206</v>
      </c>
      <c r="S15" s="46" t="s">
        <v>1</v>
      </c>
      <c r="T15" s="46" t="s">
        <v>137</v>
      </c>
      <c r="U15" s="47">
        <v>2</v>
      </c>
      <c r="V15" s="47">
        <v>1</v>
      </c>
      <c r="W15" s="49">
        <v>0.5</v>
      </c>
      <c r="X15" s="35" t="s">
        <v>136</v>
      </c>
      <c r="Y15" s="44" t="s">
        <v>136</v>
      </c>
      <c r="Z15" s="46" t="s">
        <v>136</v>
      </c>
      <c r="AA15" s="46" t="s">
        <v>136</v>
      </c>
      <c r="AB15" s="46" t="s">
        <v>136</v>
      </c>
      <c r="AC15" s="47" t="s">
        <v>136</v>
      </c>
      <c r="AD15" s="48" t="s">
        <v>136</v>
      </c>
      <c r="AE15" s="49" t="s">
        <v>136</v>
      </c>
    </row>
    <row r="16" spans="1:31" x14ac:dyDescent="0.25">
      <c r="A16" t="s">
        <v>264</v>
      </c>
      <c r="B16" s="35">
        <v>12</v>
      </c>
      <c r="C16" s="44" t="s">
        <v>170</v>
      </c>
      <c r="D16" s="45">
        <v>0.7329061018329236</v>
      </c>
      <c r="E16" s="46">
        <v>0.26709389816707652</v>
      </c>
      <c r="F16" s="45">
        <v>0.23136712008980737</v>
      </c>
      <c r="G16" s="47">
        <v>58881.746347678418</v>
      </c>
      <c r="H16" s="48">
        <v>22113.170636002407</v>
      </c>
      <c r="I16" s="49">
        <v>0.37555222131882782</v>
      </c>
      <c r="J16" s="35">
        <v>12</v>
      </c>
      <c r="K16" s="42" t="s">
        <v>171</v>
      </c>
      <c r="L16" s="46">
        <v>0.50476534485044866</v>
      </c>
      <c r="M16" s="50" t="s">
        <v>137</v>
      </c>
      <c r="N16" s="50" t="s">
        <v>137</v>
      </c>
      <c r="O16" s="46">
        <v>0.49523465514955151</v>
      </c>
      <c r="P16" s="46" t="s">
        <v>137</v>
      </c>
      <c r="Q16" s="46" t="s">
        <v>137</v>
      </c>
      <c r="R16" s="46">
        <v>0.46478157996837893</v>
      </c>
      <c r="S16" s="46" t="s">
        <v>137</v>
      </c>
      <c r="T16" s="46" t="s">
        <v>137</v>
      </c>
      <c r="U16" s="47">
        <v>16475.460007900718</v>
      </c>
      <c r="V16" s="47">
        <v>10234.918099283512</v>
      </c>
      <c r="W16" s="49">
        <v>0.62122199285333535</v>
      </c>
      <c r="X16" s="35" t="s">
        <v>136</v>
      </c>
      <c r="Y16" s="44" t="s">
        <v>136</v>
      </c>
      <c r="Z16" s="46" t="s">
        <v>136</v>
      </c>
      <c r="AA16" s="46" t="s">
        <v>136</v>
      </c>
      <c r="AB16" s="46" t="s">
        <v>136</v>
      </c>
      <c r="AC16" s="47" t="s">
        <v>136</v>
      </c>
      <c r="AD16" s="48" t="s">
        <v>136</v>
      </c>
      <c r="AE16" s="49" t="s">
        <v>136</v>
      </c>
    </row>
    <row r="17" spans="1:31" x14ac:dyDescent="0.25">
      <c r="A17" t="s">
        <v>265</v>
      </c>
      <c r="B17" s="35">
        <v>13</v>
      </c>
      <c r="C17" s="44" t="s">
        <v>172</v>
      </c>
      <c r="D17" s="45">
        <v>0.76409156826180413</v>
      </c>
      <c r="E17" s="46">
        <v>0.23590843173819601</v>
      </c>
      <c r="F17" s="45">
        <v>0.22235224359722436</v>
      </c>
      <c r="G17" s="47">
        <v>4247.0698484191525</v>
      </c>
      <c r="H17" s="48">
        <v>3357.6873480463732</v>
      </c>
      <c r="I17" s="49">
        <v>0.79058915155261078</v>
      </c>
      <c r="J17" s="35">
        <v>13</v>
      </c>
      <c r="K17" s="42" t="s">
        <v>139</v>
      </c>
      <c r="L17" s="46">
        <v>0.40927240919544422</v>
      </c>
      <c r="M17" s="50" t="s">
        <v>137</v>
      </c>
      <c r="N17" s="50" t="s">
        <v>137</v>
      </c>
      <c r="O17" s="46">
        <v>0.59072759080455584</v>
      </c>
      <c r="P17" s="46" t="s">
        <v>137</v>
      </c>
      <c r="Q17" s="46" t="s">
        <v>137</v>
      </c>
      <c r="R17" s="46">
        <v>1.2874923218968732E-2</v>
      </c>
      <c r="S17" s="46" t="s">
        <v>1</v>
      </c>
      <c r="T17" s="46" t="s">
        <v>137</v>
      </c>
      <c r="U17" s="47">
        <v>388428.57006884157</v>
      </c>
      <c r="V17" s="47">
        <v>119992.65871174823</v>
      </c>
      <c r="W17" s="49">
        <v>0.30891821034297712</v>
      </c>
      <c r="X17" s="35" t="s">
        <v>136</v>
      </c>
      <c r="Y17" s="44" t="s">
        <v>136</v>
      </c>
      <c r="Z17" s="46" t="s">
        <v>136</v>
      </c>
      <c r="AA17" s="46" t="s">
        <v>136</v>
      </c>
      <c r="AB17" s="46" t="s">
        <v>136</v>
      </c>
      <c r="AC17" s="47" t="s">
        <v>136</v>
      </c>
      <c r="AD17" s="48" t="s">
        <v>136</v>
      </c>
      <c r="AE17" s="49" t="s">
        <v>136</v>
      </c>
    </row>
    <row r="18" spans="1:31" x14ac:dyDescent="0.25">
      <c r="A18" t="s">
        <v>266</v>
      </c>
      <c r="B18" s="35">
        <v>14</v>
      </c>
      <c r="C18" s="44" t="s">
        <v>141</v>
      </c>
      <c r="D18" s="45">
        <v>0.9672705765239562</v>
      </c>
      <c r="E18" s="46">
        <v>3.2729423476043747E-2</v>
      </c>
      <c r="F18" s="45">
        <v>2.6036222838475127E-2</v>
      </c>
      <c r="G18" s="47">
        <v>22758.435639445968</v>
      </c>
      <c r="H18" s="48">
        <v>6222.247319119544</v>
      </c>
      <c r="I18" s="49">
        <v>0.2734039991894196</v>
      </c>
      <c r="J18" s="35">
        <v>14</v>
      </c>
      <c r="K18" s="42" t="s">
        <v>2230</v>
      </c>
      <c r="L18" s="46">
        <v>0.51673523821863487</v>
      </c>
      <c r="M18" s="50" t="s">
        <v>137</v>
      </c>
      <c r="N18" s="50" t="s">
        <v>137</v>
      </c>
      <c r="O18" s="46">
        <v>0.48326476178136524</v>
      </c>
      <c r="P18" s="46" t="s">
        <v>137</v>
      </c>
      <c r="Q18" s="46" t="s">
        <v>137</v>
      </c>
      <c r="R18" s="46">
        <v>0.47470163196518478</v>
      </c>
      <c r="S18" s="46" t="s">
        <v>137</v>
      </c>
      <c r="T18" s="46" t="s">
        <v>137</v>
      </c>
      <c r="U18" s="47">
        <v>16037.797665528204</v>
      </c>
      <c r="V18" s="47">
        <v>6931.4732160553222</v>
      </c>
      <c r="W18" s="49">
        <v>0.4321960758336475</v>
      </c>
      <c r="X18" s="35" t="s">
        <v>136</v>
      </c>
      <c r="Y18" s="44" t="s">
        <v>136</v>
      </c>
      <c r="Z18" s="46" t="s">
        <v>136</v>
      </c>
      <c r="AA18" s="46" t="s">
        <v>136</v>
      </c>
      <c r="AB18" s="46" t="s">
        <v>136</v>
      </c>
      <c r="AC18" s="47" t="s">
        <v>136</v>
      </c>
      <c r="AD18" s="48" t="s">
        <v>136</v>
      </c>
      <c r="AE18" s="49" t="s">
        <v>136</v>
      </c>
    </row>
    <row r="19" spans="1:31" x14ac:dyDescent="0.25">
      <c r="A19" t="s">
        <v>267</v>
      </c>
      <c r="B19" s="35">
        <v>15</v>
      </c>
      <c r="C19" s="44" t="s">
        <v>177</v>
      </c>
      <c r="D19" s="45">
        <v>0.62613635453739569</v>
      </c>
      <c r="E19" s="46">
        <v>0.37386364546260431</v>
      </c>
      <c r="F19" s="45">
        <v>0.28220445914727671</v>
      </c>
      <c r="G19" s="47">
        <v>50759.469444685856</v>
      </c>
      <c r="H19" s="48">
        <v>27037.036479127742</v>
      </c>
      <c r="I19" s="49">
        <v>0.53265010006833946</v>
      </c>
      <c r="J19" s="35">
        <v>15</v>
      </c>
      <c r="K19" s="42" t="s">
        <v>174</v>
      </c>
      <c r="L19" s="46">
        <v>0.44279393315303761</v>
      </c>
      <c r="M19" s="50" t="s">
        <v>137</v>
      </c>
      <c r="N19" s="50" t="s">
        <v>137</v>
      </c>
      <c r="O19" s="46">
        <v>0.55720606684696228</v>
      </c>
      <c r="P19" s="46" t="s">
        <v>137</v>
      </c>
      <c r="Q19" s="46" t="s">
        <v>137</v>
      </c>
      <c r="R19" s="46">
        <v>0.32858917613168243</v>
      </c>
      <c r="S19" s="46" t="s">
        <v>1</v>
      </c>
      <c r="T19" s="46" t="s">
        <v>137</v>
      </c>
      <c r="U19" s="47">
        <v>122996.74051262444</v>
      </c>
      <c r="V19" s="47">
        <v>59177.729398095311</v>
      </c>
      <c r="W19" s="49">
        <v>0.48113250116592549</v>
      </c>
      <c r="X19" s="35" t="s">
        <v>136</v>
      </c>
      <c r="Y19" s="44" t="s">
        <v>136</v>
      </c>
      <c r="Z19" s="46" t="s">
        <v>136</v>
      </c>
      <c r="AA19" s="46" t="s">
        <v>136</v>
      </c>
      <c r="AB19" s="46" t="s">
        <v>136</v>
      </c>
      <c r="AC19" s="47" t="s">
        <v>136</v>
      </c>
      <c r="AD19" s="48" t="s">
        <v>136</v>
      </c>
      <c r="AE19" s="49" t="s">
        <v>136</v>
      </c>
    </row>
    <row r="20" spans="1:31" x14ac:dyDescent="0.25">
      <c r="A20" t="s">
        <v>268</v>
      </c>
      <c r="B20" s="35">
        <v>16</v>
      </c>
      <c r="C20" s="44" t="s">
        <v>178</v>
      </c>
      <c r="D20" s="45">
        <v>0.87884772201687966</v>
      </c>
      <c r="E20" s="46">
        <v>0.12115227798312037</v>
      </c>
      <c r="F20" s="45">
        <v>9.9576408660544694E-2</v>
      </c>
      <c r="G20" s="47">
        <v>11041.312450002051</v>
      </c>
      <c r="H20" s="48">
        <v>4605.4573971938344</v>
      </c>
      <c r="I20" s="49">
        <v>0.41711140935903673</v>
      </c>
      <c r="J20" s="35">
        <v>16</v>
      </c>
      <c r="K20" s="42" t="s">
        <v>2229</v>
      </c>
      <c r="L20" s="46">
        <v>0.45180093876747834</v>
      </c>
      <c r="M20" s="50" t="s">
        <v>137</v>
      </c>
      <c r="N20" s="50" t="s">
        <v>137</v>
      </c>
      <c r="O20" s="46">
        <v>0.54819906123252171</v>
      </c>
      <c r="P20" s="46" t="s">
        <v>137</v>
      </c>
      <c r="Q20" s="46" t="s">
        <v>137</v>
      </c>
      <c r="R20" s="46">
        <v>0.29930177540022912</v>
      </c>
      <c r="S20" s="46" t="s">
        <v>1</v>
      </c>
      <c r="T20" s="46" t="s">
        <v>137</v>
      </c>
      <c r="U20" s="47">
        <v>63815.323829679051</v>
      </c>
      <c r="V20" s="47">
        <v>27824.254806716843</v>
      </c>
      <c r="W20" s="49">
        <v>0.43601212274623635</v>
      </c>
      <c r="X20" s="35" t="s">
        <v>136</v>
      </c>
      <c r="Y20" s="44" t="s">
        <v>136</v>
      </c>
      <c r="Z20" s="46" t="s">
        <v>136</v>
      </c>
      <c r="AA20" s="46" t="s">
        <v>136</v>
      </c>
      <c r="AB20" s="46" t="s">
        <v>136</v>
      </c>
      <c r="AC20" s="47" t="s">
        <v>136</v>
      </c>
      <c r="AD20" s="48" t="s">
        <v>136</v>
      </c>
      <c r="AE20" s="49" t="s">
        <v>136</v>
      </c>
    </row>
    <row r="21" spans="1:31" x14ac:dyDescent="0.25">
      <c r="A21" t="s">
        <v>269</v>
      </c>
      <c r="B21" s="35">
        <v>17</v>
      </c>
      <c r="C21" s="44" t="s">
        <v>142</v>
      </c>
      <c r="D21" s="45">
        <v>0.66804296072872449</v>
      </c>
      <c r="E21" s="46">
        <v>0.33195703927127546</v>
      </c>
      <c r="F21" s="45">
        <v>0.26607296026394123</v>
      </c>
      <c r="G21" s="47">
        <v>48156.522336819857</v>
      </c>
      <c r="H21" s="48">
        <v>20233.039619861498</v>
      </c>
      <c r="I21" s="49">
        <v>0.42015159396989049</v>
      </c>
      <c r="J21" s="35">
        <v>17</v>
      </c>
      <c r="K21" s="42" t="s">
        <v>140</v>
      </c>
      <c r="L21" s="46">
        <v>0.53032653488424919</v>
      </c>
      <c r="M21" s="50" t="s">
        <v>137</v>
      </c>
      <c r="N21" s="50" t="s">
        <v>137</v>
      </c>
      <c r="O21" s="46">
        <v>0.46967346511575064</v>
      </c>
      <c r="P21" s="46" t="s">
        <v>137</v>
      </c>
      <c r="Q21" s="46" t="s">
        <v>137</v>
      </c>
      <c r="R21" s="46">
        <v>0.31049861824006103</v>
      </c>
      <c r="S21" s="46" t="s">
        <v>1</v>
      </c>
      <c r="T21" s="46" t="s">
        <v>137</v>
      </c>
      <c r="U21" s="47">
        <v>8193.5156629410267</v>
      </c>
      <c r="V21" s="47">
        <v>3461.9191950117588</v>
      </c>
      <c r="W21" s="49">
        <v>0.42251938452621668</v>
      </c>
      <c r="X21" s="35" t="s">
        <v>136</v>
      </c>
      <c r="Y21" s="44" t="s">
        <v>136</v>
      </c>
      <c r="Z21" s="46" t="s">
        <v>136</v>
      </c>
      <c r="AA21" s="46" t="s">
        <v>136</v>
      </c>
      <c r="AB21" s="46" t="s">
        <v>136</v>
      </c>
      <c r="AC21" s="47" t="s">
        <v>136</v>
      </c>
      <c r="AD21" s="48" t="s">
        <v>136</v>
      </c>
      <c r="AE21" s="49" t="s">
        <v>136</v>
      </c>
    </row>
    <row r="22" spans="1:31" x14ac:dyDescent="0.25">
      <c r="A22" t="s">
        <v>270</v>
      </c>
      <c r="B22" s="35">
        <v>18</v>
      </c>
      <c r="C22" s="44" t="s">
        <v>182</v>
      </c>
      <c r="D22" s="45">
        <v>0.66205895508611068</v>
      </c>
      <c r="E22" s="46">
        <v>0.33794104491388932</v>
      </c>
      <c r="F22" s="45">
        <v>0.10504124621652397</v>
      </c>
      <c r="G22" s="47">
        <v>49016.909373745075</v>
      </c>
      <c r="H22" s="48">
        <v>26689.091942022158</v>
      </c>
      <c r="I22" s="49">
        <v>0.5444874489846484</v>
      </c>
      <c r="J22" s="35">
        <v>18</v>
      </c>
      <c r="K22" s="42" t="s">
        <v>180</v>
      </c>
      <c r="L22" s="46">
        <v>0.54805718246591495</v>
      </c>
      <c r="M22" s="50" t="s">
        <v>137</v>
      </c>
      <c r="N22" s="50" t="s">
        <v>137</v>
      </c>
      <c r="O22" s="46">
        <v>0.45194281753408505</v>
      </c>
      <c r="P22" s="46" t="s">
        <v>137</v>
      </c>
      <c r="Q22" s="46" t="s">
        <v>137</v>
      </c>
      <c r="R22" s="46">
        <v>0.30535711267546478</v>
      </c>
      <c r="S22" s="46" t="s">
        <v>1</v>
      </c>
      <c r="T22" s="46" t="s">
        <v>137</v>
      </c>
      <c r="U22" s="47">
        <v>10601.555381634073</v>
      </c>
      <c r="V22" s="47">
        <v>6370.6429125233763</v>
      </c>
      <c r="W22" s="49">
        <v>0.6009158734915212</v>
      </c>
      <c r="X22" s="35" t="s">
        <v>136</v>
      </c>
      <c r="Y22" s="44" t="s">
        <v>136</v>
      </c>
      <c r="Z22" s="46" t="s">
        <v>136</v>
      </c>
      <c r="AA22" s="46" t="s">
        <v>136</v>
      </c>
      <c r="AB22" s="46" t="s">
        <v>136</v>
      </c>
      <c r="AC22" s="47" t="s">
        <v>136</v>
      </c>
      <c r="AD22" s="48" t="s">
        <v>136</v>
      </c>
      <c r="AE22" s="49" t="s">
        <v>136</v>
      </c>
    </row>
    <row r="23" spans="1:31" x14ac:dyDescent="0.25">
      <c r="A23" t="s">
        <v>271</v>
      </c>
      <c r="B23" s="35">
        <v>19</v>
      </c>
      <c r="C23" s="44" t="s">
        <v>183</v>
      </c>
      <c r="D23" s="45">
        <v>0.69270497720457569</v>
      </c>
      <c r="E23" s="46">
        <v>0.30729502279542431</v>
      </c>
      <c r="F23" s="45">
        <v>0.28044968578006901</v>
      </c>
      <c r="G23" s="47">
        <v>113051.24163046069</v>
      </c>
      <c r="H23" s="48">
        <v>87369.989423942912</v>
      </c>
      <c r="I23" s="49">
        <v>0.77283529277401419</v>
      </c>
      <c r="J23" s="35">
        <v>19</v>
      </c>
      <c r="K23" s="42" t="s">
        <v>181</v>
      </c>
      <c r="L23" s="46">
        <v>0.55327756652707727</v>
      </c>
      <c r="M23" s="50" t="s">
        <v>137</v>
      </c>
      <c r="N23" s="50" t="s">
        <v>137</v>
      </c>
      <c r="O23" s="46">
        <v>0.44672243347292284</v>
      </c>
      <c r="P23" s="46" t="s">
        <v>137</v>
      </c>
      <c r="Q23" s="46" t="s">
        <v>137</v>
      </c>
      <c r="R23" s="46">
        <v>0.31279334023451588</v>
      </c>
      <c r="S23" s="46" t="s">
        <v>1</v>
      </c>
      <c r="T23" s="46" t="s">
        <v>137</v>
      </c>
      <c r="U23" s="47">
        <v>16208.008785000198</v>
      </c>
      <c r="V23" s="47">
        <v>7010.7639615943071</v>
      </c>
      <c r="W23" s="49">
        <v>0.43254936831490748</v>
      </c>
      <c r="X23" s="35" t="s">
        <v>136</v>
      </c>
      <c r="Y23" s="44" t="s">
        <v>136</v>
      </c>
      <c r="Z23" s="46" t="s">
        <v>136</v>
      </c>
      <c r="AA23" s="46" t="s">
        <v>136</v>
      </c>
      <c r="AB23" s="46" t="s">
        <v>136</v>
      </c>
      <c r="AC23" s="47" t="s">
        <v>136</v>
      </c>
      <c r="AD23" s="48" t="s">
        <v>136</v>
      </c>
      <c r="AE23" s="49" t="s">
        <v>136</v>
      </c>
    </row>
    <row r="24" spans="1:31" x14ac:dyDescent="0.25">
      <c r="A24" t="s">
        <v>272</v>
      </c>
      <c r="B24" s="35">
        <v>20</v>
      </c>
      <c r="C24" s="44" t="s">
        <v>185</v>
      </c>
      <c r="D24" s="45">
        <v>0.90742963510587404</v>
      </c>
      <c r="E24" s="46">
        <v>9.257036489412579E-2</v>
      </c>
      <c r="F24" s="45">
        <v>6.9593665970944879E-2</v>
      </c>
      <c r="G24" s="47">
        <v>41674.803891168864</v>
      </c>
      <c r="H24" s="48">
        <v>21995.744847179725</v>
      </c>
      <c r="I24" s="49">
        <v>0.52779480149733238</v>
      </c>
      <c r="J24" s="35">
        <v>20</v>
      </c>
      <c r="K24" s="42" t="s">
        <v>187</v>
      </c>
      <c r="L24" s="46">
        <v>0.52848952942774119</v>
      </c>
      <c r="M24" s="50" t="s">
        <v>137</v>
      </c>
      <c r="N24" s="50" t="s">
        <v>137</v>
      </c>
      <c r="O24" s="46">
        <v>0.47151047057225876</v>
      </c>
      <c r="P24" s="46" t="s">
        <v>137</v>
      </c>
      <c r="Q24" s="46" t="s">
        <v>137</v>
      </c>
      <c r="R24" s="46">
        <v>0.20494820510733511</v>
      </c>
      <c r="S24" s="46" t="s">
        <v>1</v>
      </c>
      <c r="T24" s="46" t="s">
        <v>137</v>
      </c>
      <c r="U24" s="47">
        <v>2</v>
      </c>
      <c r="V24" s="47">
        <v>1</v>
      </c>
      <c r="W24" s="49">
        <v>0.5</v>
      </c>
      <c r="X24" s="35" t="s">
        <v>136</v>
      </c>
      <c r="Y24" s="44" t="s">
        <v>136</v>
      </c>
      <c r="Z24" s="46" t="s">
        <v>136</v>
      </c>
      <c r="AA24" s="46" t="s">
        <v>136</v>
      </c>
      <c r="AB24" s="46" t="s">
        <v>136</v>
      </c>
      <c r="AC24" s="47" t="s">
        <v>136</v>
      </c>
      <c r="AD24" s="48" t="s">
        <v>136</v>
      </c>
      <c r="AE24" s="49" t="s">
        <v>136</v>
      </c>
    </row>
    <row r="25" spans="1:31" x14ac:dyDescent="0.25">
      <c r="A25" t="s">
        <v>273</v>
      </c>
      <c r="B25" s="35">
        <v>21</v>
      </c>
      <c r="C25" s="44" t="s">
        <v>186</v>
      </c>
      <c r="D25" s="45">
        <v>0.77143518576171799</v>
      </c>
      <c r="E25" s="46">
        <v>0.22856481423828207</v>
      </c>
      <c r="F25" s="45">
        <v>4.5032139284316902E-2</v>
      </c>
      <c r="G25" s="47">
        <v>140122.71638777154</v>
      </c>
      <c r="H25" s="48">
        <v>67624.932992876493</v>
      </c>
      <c r="I25" s="49">
        <v>0.48261220404643895</v>
      </c>
      <c r="J25" s="35">
        <v>21</v>
      </c>
      <c r="K25" s="42" t="s">
        <v>188</v>
      </c>
      <c r="L25" s="46">
        <v>0.45450959582109096</v>
      </c>
      <c r="M25" s="50" t="s">
        <v>137</v>
      </c>
      <c r="N25" s="50" t="s">
        <v>137</v>
      </c>
      <c r="O25" s="46">
        <v>0.54549040417890915</v>
      </c>
      <c r="P25" s="46" t="s">
        <v>137</v>
      </c>
      <c r="Q25" s="46" t="s">
        <v>137</v>
      </c>
      <c r="R25" s="46">
        <v>0.49188098479669423</v>
      </c>
      <c r="S25" s="46" t="s">
        <v>137</v>
      </c>
      <c r="T25" s="46" t="s">
        <v>137</v>
      </c>
      <c r="U25" s="47">
        <v>2</v>
      </c>
      <c r="V25" s="47">
        <v>1</v>
      </c>
      <c r="W25" s="49">
        <v>0.5</v>
      </c>
      <c r="X25" s="35" t="s">
        <v>136</v>
      </c>
      <c r="Y25" s="44" t="s">
        <v>136</v>
      </c>
      <c r="Z25" s="46" t="s">
        <v>136</v>
      </c>
      <c r="AA25" s="46" t="s">
        <v>136</v>
      </c>
      <c r="AB25" s="46" t="s">
        <v>136</v>
      </c>
      <c r="AC25" s="47" t="s">
        <v>136</v>
      </c>
      <c r="AD25" s="48" t="s">
        <v>136</v>
      </c>
      <c r="AE25" s="49" t="s">
        <v>136</v>
      </c>
    </row>
    <row r="26" spans="1:31" x14ac:dyDescent="0.25">
      <c r="A26" t="s">
        <v>274</v>
      </c>
      <c r="B26" s="35">
        <v>22</v>
      </c>
      <c r="C26" s="44" t="s">
        <v>2227</v>
      </c>
      <c r="D26" s="45">
        <v>0.88173146228810706</v>
      </c>
      <c r="E26" s="46">
        <v>0.11826853771189287</v>
      </c>
      <c r="F26" s="45">
        <v>9.1303901191441689E-2</v>
      </c>
      <c r="G26" s="47">
        <v>95209.128193320372</v>
      </c>
      <c r="H26" s="48">
        <v>46140.665076330893</v>
      </c>
      <c r="I26" s="49">
        <v>0.48462438373181116</v>
      </c>
      <c r="J26" s="35">
        <v>22</v>
      </c>
      <c r="K26" s="42" t="s">
        <v>13</v>
      </c>
      <c r="L26" s="46">
        <v>0.50858670051702359</v>
      </c>
      <c r="M26" s="50" t="s">
        <v>137</v>
      </c>
      <c r="N26" s="50" t="s">
        <v>137</v>
      </c>
      <c r="O26" s="46">
        <v>0.49141329948297635</v>
      </c>
      <c r="P26" s="46" t="s">
        <v>137</v>
      </c>
      <c r="Q26" s="46" t="s">
        <v>137</v>
      </c>
      <c r="R26" s="46">
        <v>0.48961632407057953</v>
      </c>
      <c r="S26" s="46" t="s">
        <v>137</v>
      </c>
      <c r="T26" s="46" t="s">
        <v>137</v>
      </c>
      <c r="U26" s="47">
        <v>2</v>
      </c>
      <c r="V26" s="47">
        <v>1</v>
      </c>
      <c r="W26" s="49">
        <v>0.5</v>
      </c>
      <c r="X26" s="35" t="s">
        <v>136</v>
      </c>
      <c r="Y26" s="44" t="s">
        <v>136</v>
      </c>
      <c r="Z26" s="46" t="s">
        <v>136</v>
      </c>
      <c r="AA26" s="46" t="s">
        <v>136</v>
      </c>
      <c r="AB26" s="46" t="s">
        <v>136</v>
      </c>
      <c r="AC26" s="47" t="s">
        <v>136</v>
      </c>
      <c r="AD26" s="48" t="s">
        <v>136</v>
      </c>
      <c r="AE26" s="49" t="s">
        <v>136</v>
      </c>
    </row>
    <row r="27" spans="1:31" x14ac:dyDescent="0.25">
      <c r="A27" t="s">
        <v>275</v>
      </c>
      <c r="B27" s="35" t="s">
        <v>136</v>
      </c>
      <c r="C27" s="44" t="s">
        <v>136</v>
      </c>
      <c r="D27" s="45" t="s">
        <v>136</v>
      </c>
      <c r="E27" s="46" t="s">
        <v>136</v>
      </c>
      <c r="F27" s="45" t="s">
        <v>136</v>
      </c>
      <c r="G27" s="47" t="s">
        <v>136</v>
      </c>
      <c r="H27" s="48" t="s">
        <v>136</v>
      </c>
      <c r="I27" s="49" t="s">
        <v>136</v>
      </c>
      <c r="J27" s="35">
        <v>23</v>
      </c>
      <c r="K27" s="42" t="s">
        <v>189</v>
      </c>
      <c r="L27" s="46">
        <v>0.59341466337694426</v>
      </c>
      <c r="M27" s="50" t="s">
        <v>137</v>
      </c>
      <c r="N27" s="50" t="s">
        <v>137</v>
      </c>
      <c r="O27" s="46">
        <v>0.40658533662305568</v>
      </c>
      <c r="P27" s="46" t="s">
        <v>137</v>
      </c>
      <c r="Q27" s="46" t="s">
        <v>137</v>
      </c>
      <c r="R27" s="46">
        <v>0.36805352378340328</v>
      </c>
      <c r="S27" s="46" t="s">
        <v>1</v>
      </c>
      <c r="T27" s="46" t="s">
        <v>137</v>
      </c>
      <c r="U27" s="47">
        <v>2</v>
      </c>
      <c r="V27" s="47">
        <v>1</v>
      </c>
      <c r="W27" s="49">
        <v>0.5</v>
      </c>
      <c r="X27" s="35" t="s">
        <v>136</v>
      </c>
      <c r="Y27" s="44" t="s">
        <v>136</v>
      </c>
      <c r="Z27" s="46" t="s">
        <v>136</v>
      </c>
      <c r="AA27" s="46" t="s">
        <v>136</v>
      </c>
      <c r="AB27" s="46" t="s">
        <v>136</v>
      </c>
      <c r="AC27" s="47" t="s">
        <v>136</v>
      </c>
      <c r="AD27" s="48" t="s">
        <v>136</v>
      </c>
      <c r="AE27" s="49" t="s">
        <v>136</v>
      </c>
    </row>
    <row r="28" spans="1:31" x14ac:dyDescent="0.25">
      <c r="A28" t="s">
        <v>276</v>
      </c>
      <c r="B28" s="35" t="s">
        <v>136</v>
      </c>
      <c r="C28" s="44" t="s">
        <v>136</v>
      </c>
      <c r="D28" s="45" t="s">
        <v>136</v>
      </c>
      <c r="E28" s="46" t="s">
        <v>136</v>
      </c>
      <c r="F28" s="45" t="s">
        <v>136</v>
      </c>
      <c r="G28" s="47" t="s">
        <v>136</v>
      </c>
      <c r="H28" s="48" t="s">
        <v>136</v>
      </c>
      <c r="I28" s="49" t="s">
        <v>136</v>
      </c>
      <c r="J28" s="35">
        <v>24</v>
      </c>
      <c r="K28" s="42" t="s">
        <v>192</v>
      </c>
      <c r="L28" s="46">
        <v>0.45516925185971413</v>
      </c>
      <c r="M28" s="50" t="s">
        <v>137</v>
      </c>
      <c r="N28" s="50" t="s">
        <v>137</v>
      </c>
      <c r="O28" s="46">
        <v>0.54483074814028598</v>
      </c>
      <c r="P28" s="46" t="s">
        <v>137</v>
      </c>
      <c r="Q28" s="46" t="s">
        <v>137</v>
      </c>
      <c r="R28" s="46">
        <v>0.52335683585396886</v>
      </c>
      <c r="S28" s="46" t="s">
        <v>137</v>
      </c>
      <c r="T28" s="46" t="s">
        <v>137</v>
      </c>
      <c r="U28" s="47">
        <v>56474.938998607126</v>
      </c>
      <c r="V28" s="47">
        <v>22806.356434281457</v>
      </c>
      <c r="W28" s="49">
        <v>0.40383144875719024</v>
      </c>
      <c r="X28" s="35" t="s">
        <v>136</v>
      </c>
      <c r="Y28" s="44" t="s">
        <v>136</v>
      </c>
      <c r="Z28" s="46" t="s">
        <v>136</v>
      </c>
      <c r="AA28" s="46" t="s">
        <v>136</v>
      </c>
      <c r="AB28" s="46" t="s">
        <v>136</v>
      </c>
      <c r="AC28" s="47" t="s">
        <v>136</v>
      </c>
      <c r="AD28" s="48" t="s">
        <v>136</v>
      </c>
      <c r="AE28" s="49" t="s">
        <v>136</v>
      </c>
    </row>
    <row r="29" spans="1:31" x14ac:dyDescent="0.25">
      <c r="A29" t="s">
        <v>277</v>
      </c>
      <c r="B29" s="35" t="s">
        <v>136</v>
      </c>
      <c r="C29" s="44" t="s">
        <v>136</v>
      </c>
      <c r="D29" s="45" t="s">
        <v>136</v>
      </c>
      <c r="E29" s="46" t="s">
        <v>136</v>
      </c>
      <c r="F29" s="45" t="s">
        <v>136</v>
      </c>
      <c r="G29" s="47" t="s">
        <v>136</v>
      </c>
      <c r="H29" s="48" t="s">
        <v>136</v>
      </c>
      <c r="I29" s="49" t="s">
        <v>136</v>
      </c>
      <c r="J29" s="35" t="s">
        <v>136</v>
      </c>
      <c r="K29" s="42" t="s">
        <v>136</v>
      </c>
      <c r="L29" s="46" t="s">
        <v>136</v>
      </c>
      <c r="M29" s="50" t="s">
        <v>136</v>
      </c>
      <c r="N29" s="50" t="s">
        <v>136</v>
      </c>
      <c r="O29" s="46" t="s">
        <v>136</v>
      </c>
      <c r="P29" s="46" t="s">
        <v>136</v>
      </c>
      <c r="Q29" s="46" t="s">
        <v>136</v>
      </c>
      <c r="R29" s="46" t="s">
        <v>136</v>
      </c>
      <c r="S29" s="46" t="s">
        <v>136</v>
      </c>
      <c r="T29" s="46" t="s">
        <v>136</v>
      </c>
      <c r="U29" s="47" t="s">
        <v>136</v>
      </c>
      <c r="V29" s="47" t="s">
        <v>136</v>
      </c>
      <c r="W29" s="49" t="s">
        <v>136</v>
      </c>
      <c r="X29" s="35" t="s">
        <v>136</v>
      </c>
      <c r="Y29" s="44" t="s">
        <v>136</v>
      </c>
      <c r="Z29" s="46" t="s">
        <v>136</v>
      </c>
      <c r="AA29" s="46" t="s">
        <v>136</v>
      </c>
      <c r="AB29" s="46" t="s">
        <v>136</v>
      </c>
      <c r="AC29" s="47" t="s">
        <v>136</v>
      </c>
      <c r="AD29" s="48" t="s">
        <v>136</v>
      </c>
      <c r="AE29" s="49" t="s">
        <v>136</v>
      </c>
    </row>
    <row r="30" spans="1:31" x14ac:dyDescent="0.25">
      <c r="A30" t="s">
        <v>278</v>
      </c>
      <c r="B30" s="35" t="s">
        <v>136</v>
      </c>
      <c r="C30" s="44" t="s">
        <v>136</v>
      </c>
      <c r="D30" s="45" t="s">
        <v>136</v>
      </c>
      <c r="E30" s="46" t="s">
        <v>136</v>
      </c>
      <c r="F30" s="45" t="s">
        <v>136</v>
      </c>
      <c r="G30" s="47" t="s">
        <v>136</v>
      </c>
      <c r="H30" s="48" t="s">
        <v>136</v>
      </c>
      <c r="I30" s="49" t="s">
        <v>136</v>
      </c>
      <c r="J30" s="35" t="s">
        <v>136</v>
      </c>
      <c r="K30" s="42" t="s">
        <v>136</v>
      </c>
      <c r="L30" s="46" t="s">
        <v>136</v>
      </c>
      <c r="M30" s="50" t="s">
        <v>136</v>
      </c>
      <c r="N30" s="50" t="s">
        <v>136</v>
      </c>
      <c r="O30" s="46" t="s">
        <v>136</v>
      </c>
      <c r="P30" s="46" t="s">
        <v>136</v>
      </c>
      <c r="Q30" s="46" t="s">
        <v>136</v>
      </c>
      <c r="R30" s="46" t="s">
        <v>136</v>
      </c>
      <c r="S30" s="46" t="s">
        <v>136</v>
      </c>
      <c r="T30" s="46" t="s">
        <v>136</v>
      </c>
      <c r="U30" s="47" t="s">
        <v>136</v>
      </c>
      <c r="V30" s="47" t="s">
        <v>136</v>
      </c>
      <c r="W30" s="49" t="s">
        <v>136</v>
      </c>
      <c r="X30" s="35" t="s">
        <v>136</v>
      </c>
      <c r="Y30" s="44" t="s">
        <v>136</v>
      </c>
      <c r="Z30" s="46" t="s">
        <v>136</v>
      </c>
      <c r="AA30" s="46" t="s">
        <v>136</v>
      </c>
      <c r="AB30" s="46" t="s">
        <v>136</v>
      </c>
      <c r="AC30" s="47" t="s">
        <v>136</v>
      </c>
      <c r="AD30" s="48" t="s">
        <v>136</v>
      </c>
      <c r="AE30" s="49" t="s">
        <v>136</v>
      </c>
    </row>
    <row r="31" spans="1:31" x14ac:dyDescent="0.25">
      <c r="A31" t="s">
        <v>279</v>
      </c>
      <c r="B31" s="35" t="s">
        <v>136</v>
      </c>
      <c r="C31" s="44" t="s">
        <v>136</v>
      </c>
      <c r="D31" s="45" t="s">
        <v>136</v>
      </c>
      <c r="E31" s="46" t="s">
        <v>136</v>
      </c>
      <c r="F31" s="45" t="s">
        <v>136</v>
      </c>
      <c r="G31" s="47" t="s">
        <v>136</v>
      </c>
      <c r="H31" s="48" t="s">
        <v>136</v>
      </c>
      <c r="I31" s="49" t="s">
        <v>136</v>
      </c>
      <c r="J31" s="35" t="s">
        <v>136</v>
      </c>
      <c r="K31" s="42" t="s">
        <v>136</v>
      </c>
      <c r="L31" s="46" t="s">
        <v>136</v>
      </c>
      <c r="M31" s="50" t="s">
        <v>136</v>
      </c>
      <c r="N31" s="50" t="s">
        <v>136</v>
      </c>
      <c r="O31" s="46" t="s">
        <v>136</v>
      </c>
      <c r="P31" s="46" t="s">
        <v>136</v>
      </c>
      <c r="Q31" s="46" t="s">
        <v>136</v>
      </c>
      <c r="R31" s="46" t="s">
        <v>136</v>
      </c>
      <c r="S31" s="46" t="s">
        <v>136</v>
      </c>
      <c r="T31" s="46" t="s">
        <v>136</v>
      </c>
      <c r="U31" s="47" t="s">
        <v>136</v>
      </c>
      <c r="V31" s="47" t="s">
        <v>136</v>
      </c>
      <c r="W31" s="49" t="s">
        <v>136</v>
      </c>
      <c r="X31" s="35" t="s">
        <v>136</v>
      </c>
      <c r="Y31" s="44" t="s">
        <v>136</v>
      </c>
      <c r="Z31" s="46" t="s">
        <v>136</v>
      </c>
      <c r="AA31" s="46" t="s">
        <v>136</v>
      </c>
      <c r="AB31" s="46" t="s">
        <v>136</v>
      </c>
      <c r="AC31" s="47" t="s">
        <v>136</v>
      </c>
      <c r="AD31" s="48" t="s">
        <v>136</v>
      </c>
      <c r="AE31" s="49" t="s">
        <v>136</v>
      </c>
    </row>
    <row r="32" spans="1:31" x14ac:dyDescent="0.25">
      <c r="A32" t="s">
        <v>280</v>
      </c>
      <c r="B32" s="35" t="s">
        <v>136</v>
      </c>
      <c r="C32" s="44" t="s">
        <v>136</v>
      </c>
      <c r="D32" s="45" t="s">
        <v>136</v>
      </c>
      <c r="E32" s="46" t="s">
        <v>136</v>
      </c>
      <c r="F32" s="45" t="s">
        <v>136</v>
      </c>
      <c r="G32" s="47" t="s">
        <v>136</v>
      </c>
      <c r="H32" s="48" t="s">
        <v>136</v>
      </c>
      <c r="I32" s="49" t="s">
        <v>136</v>
      </c>
      <c r="J32" s="35" t="s">
        <v>136</v>
      </c>
      <c r="K32" s="42" t="s">
        <v>136</v>
      </c>
      <c r="L32" s="46" t="s">
        <v>136</v>
      </c>
      <c r="M32" s="50" t="s">
        <v>136</v>
      </c>
      <c r="N32" s="50" t="s">
        <v>136</v>
      </c>
      <c r="O32" s="46" t="s">
        <v>136</v>
      </c>
      <c r="P32" s="46" t="s">
        <v>136</v>
      </c>
      <c r="Q32" s="46" t="s">
        <v>136</v>
      </c>
      <c r="R32" s="46" t="s">
        <v>136</v>
      </c>
      <c r="S32" s="46" t="s">
        <v>136</v>
      </c>
      <c r="T32" s="46" t="s">
        <v>136</v>
      </c>
      <c r="U32" s="47" t="s">
        <v>136</v>
      </c>
      <c r="V32" s="47" t="s">
        <v>136</v>
      </c>
      <c r="W32" s="49" t="s">
        <v>136</v>
      </c>
      <c r="X32" s="35" t="s">
        <v>136</v>
      </c>
      <c r="Y32" s="44" t="s">
        <v>136</v>
      </c>
      <c r="Z32" s="46" t="s">
        <v>136</v>
      </c>
      <c r="AA32" s="46" t="s">
        <v>136</v>
      </c>
      <c r="AB32" s="46" t="s">
        <v>136</v>
      </c>
      <c r="AC32" s="47" t="s">
        <v>136</v>
      </c>
      <c r="AD32" s="48" t="s">
        <v>136</v>
      </c>
      <c r="AE32" s="49" t="s">
        <v>136</v>
      </c>
    </row>
    <row r="33" spans="1:31" x14ac:dyDescent="0.25">
      <c r="A33" t="s">
        <v>281</v>
      </c>
      <c r="B33" s="35" t="s">
        <v>136</v>
      </c>
      <c r="C33" s="44" t="s">
        <v>136</v>
      </c>
      <c r="D33" s="45" t="s">
        <v>136</v>
      </c>
      <c r="E33" s="46" t="s">
        <v>136</v>
      </c>
      <c r="F33" s="45" t="s">
        <v>136</v>
      </c>
      <c r="G33" s="47" t="s">
        <v>136</v>
      </c>
      <c r="H33" s="48" t="s">
        <v>136</v>
      </c>
      <c r="I33" s="49" t="s">
        <v>136</v>
      </c>
      <c r="J33" s="35" t="s">
        <v>136</v>
      </c>
      <c r="K33" s="42" t="s">
        <v>136</v>
      </c>
      <c r="L33" s="46" t="s">
        <v>136</v>
      </c>
      <c r="M33" s="50" t="s">
        <v>136</v>
      </c>
      <c r="N33" s="50" t="s">
        <v>136</v>
      </c>
      <c r="O33" s="46" t="s">
        <v>136</v>
      </c>
      <c r="P33" s="46" t="s">
        <v>136</v>
      </c>
      <c r="Q33" s="46" t="s">
        <v>136</v>
      </c>
      <c r="R33" s="46" t="s">
        <v>136</v>
      </c>
      <c r="S33" s="46" t="s">
        <v>136</v>
      </c>
      <c r="T33" s="46" t="s">
        <v>136</v>
      </c>
      <c r="U33" s="47" t="s">
        <v>136</v>
      </c>
      <c r="V33" s="47" t="s">
        <v>136</v>
      </c>
      <c r="W33" s="49" t="s">
        <v>136</v>
      </c>
      <c r="X33" s="35" t="s">
        <v>136</v>
      </c>
      <c r="Y33" s="44" t="s">
        <v>136</v>
      </c>
      <c r="Z33" s="46" t="s">
        <v>136</v>
      </c>
      <c r="AA33" s="46" t="s">
        <v>136</v>
      </c>
      <c r="AB33" s="46" t="s">
        <v>136</v>
      </c>
      <c r="AC33" s="47" t="s">
        <v>136</v>
      </c>
      <c r="AD33" s="48" t="s">
        <v>136</v>
      </c>
      <c r="AE33" s="49" t="s">
        <v>136</v>
      </c>
    </row>
    <row r="34" spans="1:31" x14ac:dyDescent="0.25">
      <c r="A34" t="s">
        <v>282</v>
      </c>
      <c r="B34" s="35" t="s">
        <v>136</v>
      </c>
      <c r="C34" s="44" t="s">
        <v>136</v>
      </c>
      <c r="D34" s="45" t="s">
        <v>136</v>
      </c>
      <c r="E34" s="46" t="s">
        <v>136</v>
      </c>
      <c r="F34" s="45" t="s">
        <v>136</v>
      </c>
      <c r="G34" s="47" t="s">
        <v>136</v>
      </c>
      <c r="H34" s="48" t="s">
        <v>136</v>
      </c>
      <c r="I34" s="49" t="s">
        <v>136</v>
      </c>
      <c r="J34" s="35" t="s">
        <v>136</v>
      </c>
      <c r="K34" s="42" t="s">
        <v>136</v>
      </c>
      <c r="L34" s="46" t="s">
        <v>136</v>
      </c>
      <c r="M34" s="50" t="s">
        <v>136</v>
      </c>
      <c r="N34" s="50" t="s">
        <v>136</v>
      </c>
      <c r="O34" s="46" t="s">
        <v>136</v>
      </c>
      <c r="P34" s="46" t="s">
        <v>136</v>
      </c>
      <c r="Q34" s="46" t="s">
        <v>136</v>
      </c>
      <c r="R34" s="46" t="s">
        <v>136</v>
      </c>
      <c r="S34" s="46" t="s">
        <v>136</v>
      </c>
      <c r="T34" s="46" t="s">
        <v>136</v>
      </c>
      <c r="U34" s="47" t="s">
        <v>136</v>
      </c>
      <c r="V34" s="47" t="s">
        <v>136</v>
      </c>
      <c r="W34" s="49" t="s">
        <v>136</v>
      </c>
      <c r="X34" s="35" t="s">
        <v>136</v>
      </c>
      <c r="Y34" s="44" t="s">
        <v>136</v>
      </c>
      <c r="Z34" s="46" t="s">
        <v>136</v>
      </c>
      <c r="AA34" s="46" t="s">
        <v>136</v>
      </c>
      <c r="AB34" s="46" t="s">
        <v>136</v>
      </c>
      <c r="AC34" s="47" t="s">
        <v>136</v>
      </c>
      <c r="AD34" s="48" t="s">
        <v>136</v>
      </c>
      <c r="AE34" s="49" t="s">
        <v>136</v>
      </c>
    </row>
    <row r="35" spans="1:31" x14ac:dyDescent="0.25">
      <c r="A35" t="s">
        <v>283</v>
      </c>
      <c r="B35" s="35" t="s">
        <v>136</v>
      </c>
      <c r="C35" s="44" t="s">
        <v>136</v>
      </c>
      <c r="D35" s="45" t="s">
        <v>136</v>
      </c>
      <c r="E35" s="46" t="s">
        <v>136</v>
      </c>
      <c r="F35" s="45" t="s">
        <v>136</v>
      </c>
      <c r="G35" s="47" t="s">
        <v>136</v>
      </c>
      <c r="H35" s="48" t="s">
        <v>136</v>
      </c>
      <c r="I35" s="49" t="s">
        <v>136</v>
      </c>
      <c r="J35" s="35" t="s">
        <v>136</v>
      </c>
      <c r="K35" s="42" t="s">
        <v>136</v>
      </c>
      <c r="L35" s="46" t="s">
        <v>136</v>
      </c>
      <c r="M35" s="50" t="s">
        <v>136</v>
      </c>
      <c r="N35" s="50" t="s">
        <v>136</v>
      </c>
      <c r="O35" s="46" t="s">
        <v>136</v>
      </c>
      <c r="P35" s="46" t="s">
        <v>136</v>
      </c>
      <c r="Q35" s="46" t="s">
        <v>136</v>
      </c>
      <c r="R35" s="46" t="s">
        <v>136</v>
      </c>
      <c r="S35" s="46" t="s">
        <v>136</v>
      </c>
      <c r="T35" s="46" t="s">
        <v>136</v>
      </c>
      <c r="U35" s="47" t="s">
        <v>136</v>
      </c>
      <c r="V35" s="47" t="s">
        <v>136</v>
      </c>
      <c r="W35" s="49" t="s">
        <v>136</v>
      </c>
      <c r="X35" s="35" t="s">
        <v>136</v>
      </c>
      <c r="Y35" s="44" t="s">
        <v>136</v>
      </c>
      <c r="Z35" s="46" t="s">
        <v>136</v>
      </c>
      <c r="AA35" s="46" t="s">
        <v>136</v>
      </c>
      <c r="AB35" s="46" t="s">
        <v>136</v>
      </c>
      <c r="AC35" s="47" t="s">
        <v>136</v>
      </c>
      <c r="AD35" s="48" t="s">
        <v>136</v>
      </c>
      <c r="AE35" s="49" t="s">
        <v>136</v>
      </c>
    </row>
    <row r="36" spans="1:31" x14ac:dyDescent="0.25">
      <c r="A36" t="s">
        <v>284</v>
      </c>
      <c r="B36" s="35" t="s">
        <v>136</v>
      </c>
      <c r="C36" s="44" t="s">
        <v>136</v>
      </c>
      <c r="D36" s="45" t="s">
        <v>136</v>
      </c>
      <c r="E36" s="46" t="s">
        <v>136</v>
      </c>
      <c r="F36" s="45" t="s">
        <v>136</v>
      </c>
      <c r="G36" s="47" t="s">
        <v>136</v>
      </c>
      <c r="H36" s="48" t="s">
        <v>136</v>
      </c>
      <c r="I36" s="49" t="s">
        <v>136</v>
      </c>
      <c r="J36" s="35" t="s">
        <v>136</v>
      </c>
      <c r="K36" s="42" t="s">
        <v>136</v>
      </c>
      <c r="L36" s="46" t="s">
        <v>136</v>
      </c>
      <c r="M36" s="50" t="s">
        <v>136</v>
      </c>
      <c r="N36" s="50" t="s">
        <v>136</v>
      </c>
      <c r="O36" s="46" t="s">
        <v>136</v>
      </c>
      <c r="P36" s="46" t="s">
        <v>136</v>
      </c>
      <c r="Q36" s="46" t="s">
        <v>136</v>
      </c>
      <c r="R36" s="46" t="s">
        <v>136</v>
      </c>
      <c r="S36" s="46" t="s">
        <v>136</v>
      </c>
      <c r="T36" s="46" t="s">
        <v>136</v>
      </c>
      <c r="U36" s="47" t="s">
        <v>136</v>
      </c>
      <c r="V36" s="47" t="s">
        <v>136</v>
      </c>
      <c r="W36" s="49" t="s">
        <v>136</v>
      </c>
      <c r="X36" s="35" t="s">
        <v>136</v>
      </c>
      <c r="Y36" s="44" t="s">
        <v>136</v>
      </c>
      <c r="Z36" s="46" t="s">
        <v>136</v>
      </c>
      <c r="AA36" s="46" t="s">
        <v>136</v>
      </c>
      <c r="AB36" s="46" t="s">
        <v>136</v>
      </c>
      <c r="AC36" s="47" t="s">
        <v>136</v>
      </c>
      <c r="AD36" s="48" t="s">
        <v>136</v>
      </c>
      <c r="AE36" s="49" t="s">
        <v>136</v>
      </c>
    </row>
    <row r="37" spans="1:31" x14ac:dyDescent="0.25">
      <c r="A37" t="s">
        <v>285</v>
      </c>
      <c r="B37" s="35" t="s">
        <v>136</v>
      </c>
      <c r="C37" s="44" t="s">
        <v>136</v>
      </c>
      <c r="D37" s="45" t="s">
        <v>136</v>
      </c>
      <c r="E37" s="46" t="s">
        <v>136</v>
      </c>
      <c r="F37" s="45" t="s">
        <v>136</v>
      </c>
      <c r="G37" s="47" t="s">
        <v>136</v>
      </c>
      <c r="H37" s="48" t="s">
        <v>136</v>
      </c>
      <c r="I37" s="49" t="s">
        <v>136</v>
      </c>
      <c r="J37" s="35" t="s">
        <v>136</v>
      </c>
      <c r="K37" s="42" t="s">
        <v>136</v>
      </c>
      <c r="L37" s="46" t="s">
        <v>136</v>
      </c>
      <c r="M37" s="50" t="s">
        <v>136</v>
      </c>
      <c r="N37" s="50" t="s">
        <v>136</v>
      </c>
      <c r="O37" s="46" t="s">
        <v>136</v>
      </c>
      <c r="P37" s="46" t="s">
        <v>136</v>
      </c>
      <c r="Q37" s="46" t="s">
        <v>136</v>
      </c>
      <c r="R37" s="46" t="s">
        <v>136</v>
      </c>
      <c r="S37" s="46" t="s">
        <v>136</v>
      </c>
      <c r="T37" s="46" t="s">
        <v>136</v>
      </c>
      <c r="U37" s="47" t="s">
        <v>136</v>
      </c>
      <c r="V37" s="47" t="s">
        <v>136</v>
      </c>
      <c r="W37" s="49" t="s">
        <v>136</v>
      </c>
      <c r="X37" s="35" t="s">
        <v>136</v>
      </c>
      <c r="Y37" s="44" t="s">
        <v>136</v>
      </c>
      <c r="Z37" s="46" t="s">
        <v>136</v>
      </c>
      <c r="AA37" s="46" t="s">
        <v>136</v>
      </c>
      <c r="AB37" s="46" t="s">
        <v>136</v>
      </c>
      <c r="AC37" s="47" t="s">
        <v>136</v>
      </c>
      <c r="AD37" s="48" t="s">
        <v>136</v>
      </c>
      <c r="AE37" s="49" t="s">
        <v>136</v>
      </c>
    </row>
    <row r="38" spans="1:31" x14ac:dyDescent="0.25">
      <c r="A38" t="s">
        <v>286</v>
      </c>
      <c r="B38" s="35" t="s">
        <v>136</v>
      </c>
      <c r="C38" s="44" t="s">
        <v>136</v>
      </c>
      <c r="D38" s="45" t="s">
        <v>136</v>
      </c>
      <c r="E38" s="46" t="s">
        <v>136</v>
      </c>
      <c r="F38" s="45" t="s">
        <v>136</v>
      </c>
      <c r="G38" s="47" t="s">
        <v>136</v>
      </c>
      <c r="H38" s="48" t="s">
        <v>136</v>
      </c>
      <c r="I38" s="49" t="s">
        <v>136</v>
      </c>
      <c r="J38" s="35" t="s">
        <v>136</v>
      </c>
      <c r="K38" s="42" t="s">
        <v>136</v>
      </c>
      <c r="L38" s="46" t="s">
        <v>136</v>
      </c>
      <c r="M38" s="50" t="s">
        <v>136</v>
      </c>
      <c r="N38" s="50" t="s">
        <v>136</v>
      </c>
      <c r="O38" s="46" t="s">
        <v>136</v>
      </c>
      <c r="P38" s="46" t="s">
        <v>136</v>
      </c>
      <c r="Q38" s="46" t="s">
        <v>136</v>
      </c>
      <c r="R38" s="46" t="s">
        <v>136</v>
      </c>
      <c r="S38" s="46" t="s">
        <v>136</v>
      </c>
      <c r="T38" s="46" t="s">
        <v>136</v>
      </c>
      <c r="U38" s="47" t="s">
        <v>136</v>
      </c>
      <c r="V38" s="47" t="s">
        <v>136</v>
      </c>
      <c r="W38" s="49" t="s">
        <v>136</v>
      </c>
      <c r="X38" s="35" t="s">
        <v>136</v>
      </c>
      <c r="Y38" s="44" t="s">
        <v>136</v>
      </c>
      <c r="Z38" s="46" t="s">
        <v>136</v>
      </c>
      <c r="AA38" s="46" t="s">
        <v>136</v>
      </c>
      <c r="AB38" s="46" t="s">
        <v>136</v>
      </c>
      <c r="AC38" s="47" t="s">
        <v>136</v>
      </c>
      <c r="AD38" s="48" t="s">
        <v>136</v>
      </c>
      <c r="AE38" s="49" t="s">
        <v>136</v>
      </c>
    </row>
    <row r="39" spans="1:31" x14ac:dyDescent="0.25">
      <c r="A39" t="s">
        <v>287</v>
      </c>
      <c r="B39" s="35" t="s">
        <v>136</v>
      </c>
      <c r="C39" s="44" t="s">
        <v>136</v>
      </c>
      <c r="D39" s="45" t="s">
        <v>136</v>
      </c>
      <c r="E39" s="46" t="s">
        <v>136</v>
      </c>
      <c r="F39" s="45" t="s">
        <v>136</v>
      </c>
      <c r="G39" s="47" t="s">
        <v>136</v>
      </c>
      <c r="H39" s="48" t="s">
        <v>136</v>
      </c>
      <c r="I39" s="49" t="s">
        <v>136</v>
      </c>
      <c r="J39" s="35" t="s">
        <v>136</v>
      </c>
      <c r="K39" s="42" t="s">
        <v>136</v>
      </c>
      <c r="L39" s="46" t="s">
        <v>136</v>
      </c>
      <c r="M39" s="50" t="s">
        <v>136</v>
      </c>
      <c r="N39" s="50" t="s">
        <v>136</v>
      </c>
      <c r="O39" s="46" t="s">
        <v>136</v>
      </c>
      <c r="P39" s="46" t="s">
        <v>136</v>
      </c>
      <c r="Q39" s="46" t="s">
        <v>136</v>
      </c>
      <c r="R39" s="46" t="s">
        <v>136</v>
      </c>
      <c r="S39" s="46" t="s">
        <v>136</v>
      </c>
      <c r="T39" s="46" t="s">
        <v>136</v>
      </c>
      <c r="U39" s="47" t="s">
        <v>136</v>
      </c>
      <c r="V39" s="47" t="s">
        <v>136</v>
      </c>
      <c r="W39" s="49" t="s">
        <v>136</v>
      </c>
      <c r="X39" s="35" t="s">
        <v>136</v>
      </c>
      <c r="Y39" s="44" t="s">
        <v>136</v>
      </c>
      <c r="Z39" s="46" t="s">
        <v>136</v>
      </c>
      <c r="AA39" s="46" t="s">
        <v>136</v>
      </c>
      <c r="AB39" s="46" t="s">
        <v>136</v>
      </c>
      <c r="AC39" s="47" t="s">
        <v>136</v>
      </c>
      <c r="AD39" s="48" t="s">
        <v>136</v>
      </c>
      <c r="AE39" s="49" t="s">
        <v>136</v>
      </c>
    </row>
    <row r="40" spans="1:31" x14ac:dyDescent="0.25">
      <c r="A40" t="s">
        <v>288</v>
      </c>
      <c r="B40" s="35" t="s">
        <v>136</v>
      </c>
      <c r="C40" s="44" t="s">
        <v>136</v>
      </c>
      <c r="D40" s="45" t="s">
        <v>136</v>
      </c>
      <c r="E40" s="46" t="s">
        <v>136</v>
      </c>
      <c r="F40" s="45" t="s">
        <v>136</v>
      </c>
      <c r="G40" s="47" t="s">
        <v>136</v>
      </c>
      <c r="H40" s="48" t="s">
        <v>136</v>
      </c>
      <c r="I40" s="49" t="s">
        <v>136</v>
      </c>
      <c r="J40" s="35" t="s">
        <v>136</v>
      </c>
      <c r="K40" s="42" t="s">
        <v>136</v>
      </c>
      <c r="L40" s="46" t="s">
        <v>136</v>
      </c>
      <c r="M40" s="50" t="s">
        <v>136</v>
      </c>
      <c r="N40" s="50" t="s">
        <v>136</v>
      </c>
      <c r="O40" s="46" t="s">
        <v>136</v>
      </c>
      <c r="P40" s="46" t="s">
        <v>136</v>
      </c>
      <c r="Q40" s="46" t="s">
        <v>136</v>
      </c>
      <c r="R40" s="46" t="s">
        <v>136</v>
      </c>
      <c r="S40" s="46" t="s">
        <v>136</v>
      </c>
      <c r="T40" s="46" t="s">
        <v>136</v>
      </c>
      <c r="U40" s="47" t="s">
        <v>136</v>
      </c>
      <c r="V40" s="47" t="s">
        <v>136</v>
      </c>
      <c r="W40" s="49" t="s">
        <v>136</v>
      </c>
      <c r="X40" s="35" t="s">
        <v>136</v>
      </c>
      <c r="Y40" s="44" t="s">
        <v>136</v>
      </c>
      <c r="Z40" s="46" t="s">
        <v>136</v>
      </c>
      <c r="AA40" s="46" t="s">
        <v>136</v>
      </c>
      <c r="AB40" s="46" t="s">
        <v>136</v>
      </c>
      <c r="AC40" s="47" t="s">
        <v>136</v>
      </c>
      <c r="AD40" s="48" t="s">
        <v>136</v>
      </c>
      <c r="AE40" s="49" t="s">
        <v>136</v>
      </c>
    </row>
    <row r="41" spans="1:31" x14ac:dyDescent="0.25">
      <c r="A41" t="s">
        <v>289</v>
      </c>
      <c r="B41" s="35" t="s">
        <v>136</v>
      </c>
      <c r="C41" s="44" t="s">
        <v>136</v>
      </c>
      <c r="D41" s="45" t="s">
        <v>136</v>
      </c>
      <c r="E41" s="46" t="s">
        <v>136</v>
      </c>
      <c r="F41" s="45" t="s">
        <v>136</v>
      </c>
      <c r="G41" s="47" t="s">
        <v>136</v>
      </c>
      <c r="H41" s="48" t="s">
        <v>136</v>
      </c>
      <c r="I41" s="49" t="s">
        <v>136</v>
      </c>
      <c r="J41" s="35" t="s">
        <v>136</v>
      </c>
      <c r="K41" s="42" t="s">
        <v>136</v>
      </c>
      <c r="L41" s="46" t="s">
        <v>136</v>
      </c>
      <c r="M41" s="50" t="s">
        <v>136</v>
      </c>
      <c r="N41" s="50" t="s">
        <v>136</v>
      </c>
      <c r="O41" s="46" t="s">
        <v>136</v>
      </c>
      <c r="P41" s="46" t="s">
        <v>136</v>
      </c>
      <c r="Q41" s="46" t="s">
        <v>136</v>
      </c>
      <c r="R41" s="46" t="s">
        <v>136</v>
      </c>
      <c r="S41" s="46" t="s">
        <v>136</v>
      </c>
      <c r="T41" s="46" t="s">
        <v>136</v>
      </c>
      <c r="U41" s="47" t="s">
        <v>136</v>
      </c>
      <c r="V41" s="47" t="s">
        <v>136</v>
      </c>
      <c r="W41" s="49" t="s">
        <v>136</v>
      </c>
      <c r="X41" s="35" t="s">
        <v>136</v>
      </c>
      <c r="Y41" s="44" t="s">
        <v>136</v>
      </c>
      <c r="Z41" s="46" t="s">
        <v>136</v>
      </c>
      <c r="AA41" s="46" t="s">
        <v>136</v>
      </c>
      <c r="AB41" s="46" t="s">
        <v>136</v>
      </c>
      <c r="AC41" s="47" t="s">
        <v>136</v>
      </c>
      <c r="AD41" s="48" t="s">
        <v>136</v>
      </c>
      <c r="AE41" s="49" t="s">
        <v>136</v>
      </c>
    </row>
    <row r="42" spans="1:31" x14ac:dyDescent="0.25">
      <c r="A42" t="s">
        <v>290</v>
      </c>
      <c r="B42" s="35" t="s">
        <v>136</v>
      </c>
      <c r="C42" s="44" t="s">
        <v>136</v>
      </c>
      <c r="D42" s="45" t="s">
        <v>136</v>
      </c>
      <c r="E42" s="46" t="s">
        <v>136</v>
      </c>
      <c r="F42" s="45" t="s">
        <v>136</v>
      </c>
      <c r="G42" s="47" t="s">
        <v>136</v>
      </c>
      <c r="H42" s="48" t="s">
        <v>136</v>
      </c>
      <c r="I42" s="49" t="s">
        <v>136</v>
      </c>
      <c r="J42" s="35" t="s">
        <v>136</v>
      </c>
      <c r="K42" s="42" t="s">
        <v>136</v>
      </c>
      <c r="L42" s="46" t="s">
        <v>136</v>
      </c>
      <c r="M42" s="50" t="s">
        <v>136</v>
      </c>
      <c r="N42" s="50" t="s">
        <v>136</v>
      </c>
      <c r="O42" s="46" t="s">
        <v>136</v>
      </c>
      <c r="P42" s="46" t="s">
        <v>136</v>
      </c>
      <c r="Q42" s="46" t="s">
        <v>136</v>
      </c>
      <c r="R42" s="46" t="s">
        <v>136</v>
      </c>
      <c r="S42" s="46" t="s">
        <v>136</v>
      </c>
      <c r="T42" s="46" t="s">
        <v>136</v>
      </c>
      <c r="U42" s="47" t="s">
        <v>136</v>
      </c>
      <c r="V42" s="47" t="s">
        <v>136</v>
      </c>
      <c r="W42" s="49" t="s">
        <v>136</v>
      </c>
      <c r="X42" s="35" t="s">
        <v>136</v>
      </c>
      <c r="Y42" s="44" t="s">
        <v>136</v>
      </c>
      <c r="Z42" s="46" t="s">
        <v>136</v>
      </c>
      <c r="AA42" s="46" t="s">
        <v>136</v>
      </c>
      <c r="AB42" s="46" t="s">
        <v>136</v>
      </c>
      <c r="AC42" s="47" t="s">
        <v>136</v>
      </c>
      <c r="AD42" s="48" t="s">
        <v>136</v>
      </c>
      <c r="AE42" s="49" t="s">
        <v>136</v>
      </c>
    </row>
    <row r="43" spans="1:31" ht="15.75" thickBot="1" x14ac:dyDescent="0.3">
      <c r="A43" t="s">
        <v>291</v>
      </c>
      <c r="B43" s="35" t="s">
        <v>136</v>
      </c>
      <c r="C43" s="51" t="s">
        <v>136</v>
      </c>
      <c r="D43" s="52" t="s">
        <v>136</v>
      </c>
      <c r="E43" s="53" t="s">
        <v>136</v>
      </c>
      <c r="F43" s="52" t="s">
        <v>136</v>
      </c>
      <c r="G43" s="54" t="s">
        <v>136</v>
      </c>
      <c r="H43" s="55" t="s">
        <v>136</v>
      </c>
      <c r="I43" s="56" t="s">
        <v>136</v>
      </c>
      <c r="J43" s="35" t="s">
        <v>136</v>
      </c>
      <c r="K43" s="42" t="s">
        <v>136</v>
      </c>
      <c r="L43" s="25" t="s">
        <v>136</v>
      </c>
      <c r="M43" s="57" t="s">
        <v>136</v>
      </c>
      <c r="N43" s="57" t="s">
        <v>136</v>
      </c>
      <c r="O43" s="53" t="s">
        <v>136</v>
      </c>
      <c r="P43" s="25" t="s">
        <v>136</v>
      </c>
      <c r="Q43" s="25" t="s">
        <v>136</v>
      </c>
      <c r="R43" s="53" t="s">
        <v>136</v>
      </c>
      <c r="S43" s="46" t="s">
        <v>136</v>
      </c>
      <c r="T43" s="25" t="s">
        <v>136</v>
      </c>
      <c r="U43" s="54" t="s">
        <v>136</v>
      </c>
      <c r="V43" s="54" t="s">
        <v>136</v>
      </c>
      <c r="W43" s="56" t="s">
        <v>136</v>
      </c>
      <c r="X43" s="35" t="s">
        <v>136</v>
      </c>
      <c r="Y43" s="51" t="s">
        <v>136</v>
      </c>
      <c r="Z43" s="53" t="s">
        <v>136</v>
      </c>
      <c r="AA43" s="53" t="s">
        <v>136</v>
      </c>
      <c r="AB43" s="53" t="s">
        <v>136</v>
      </c>
      <c r="AC43" s="54" t="s">
        <v>136</v>
      </c>
      <c r="AD43" s="55" t="s">
        <v>136</v>
      </c>
      <c r="AE43" s="56" t="s">
        <v>136</v>
      </c>
    </row>
    <row r="44" spans="1:31" x14ac:dyDescent="0.25">
      <c r="A44" t="s">
        <v>292</v>
      </c>
      <c r="B44" s="293" t="s">
        <v>2237</v>
      </c>
      <c r="C44" s="294"/>
      <c r="D44" s="58">
        <v>0.61918339539031897</v>
      </c>
      <c r="E44" s="58">
        <v>0.38081660460968109</v>
      </c>
      <c r="F44" s="58">
        <v>0.28220445914727671</v>
      </c>
      <c r="G44" s="59"/>
      <c r="H44" s="60"/>
      <c r="I44" s="61"/>
      <c r="J44" s="62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 t="s">
        <v>136</v>
      </c>
      <c r="V44" s="37" t="s">
        <v>136</v>
      </c>
      <c r="W44" s="63" t="s">
        <v>136</v>
      </c>
      <c r="X44" s="293" t="s">
        <v>2237</v>
      </c>
      <c r="Y44" s="294">
        <v>0</v>
      </c>
      <c r="Z44" s="58">
        <v>0.30828315008351842</v>
      </c>
      <c r="AA44" s="58">
        <v>0.69171684991648175</v>
      </c>
      <c r="AB44" s="58">
        <v>0.61945743436714451</v>
      </c>
      <c r="AC44" s="59"/>
      <c r="AD44" s="60"/>
      <c r="AE44" s="61"/>
    </row>
    <row r="45" spans="1:31" ht="15.75" thickBot="1" x14ac:dyDescent="0.3">
      <c r="A45" t="s">
        <v>293</v>
      </c>
      <c r="B45" s="295" t="s">
        <v>5</v>
      </c>
      <c r="C45" s="296"/>
      <c r="D45" s="25"/>
      <c r="E45" s="25"/>
      <c r="F45" s="25"/>
      <c r="G45" s="26">
        <v>831560.75247084105</v>
      </c>
      <c r="H45" s="26">
        <v>405525.97372925957</v>
      </c>
      <c r="I45" s="27">
        <v>0.48766848666715962</v>
      </c>
      <c r="J45" s="33" t="s">
        <v>5</v>
      </c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6">
        <v>1056906.3703585535</v>
      </c>
      <c r="V45" s="26">
        <v>413296.22582771874</v>
      </c>
      <c r="W45" s="27">
        <v>0.39104336715040217</v>
      </c>
      <c r="X45" s="295" t="s">
        <v>5</v>
      </c>
      <c r="Y45" s="296">
        <v>0</v>
      </c>
      <c r="Z45" s="25"/>
      <c r="AA45" s="25"/>
      <c r="AB45" s="25"/>
      <c r="AC45" s="26">
        <v>835280.09249249066</v>
      </c>
      <c r="AD45" s="26">
        <v>538333.27932802145</v>
      </c>
      <c r="AE45" s="27">
        <v>0.64449432491755598</v>
      </c>
    </row>
    <row r="46" spans="1:31" ht="15.75" thickBot="1" x14ac:dyDescent="0.3">
      <c r="A46" t="s">
        <v>294</v>
      </c>
      <c r="B46" s="29" t="s">
        <v>2238</v>
      </c>
      <c r="C46" s="30"/>
      <c r="D46" s="30"/>
      <c r="E46" s="30"/>
      <c r="F46" s="30"/>
      <c r="G46" s="31">
        <v>3.0720613196179429</v>
      </c>
      <c r="H46" s="32">
        <v>3.2479460850353066</v>
      </c>
      <c r="I46" s="64"/>
      <c r="J46" s="29" t="s">
        <v>2240</v>
      </c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1">
        <v>3.5051825113826158</v>
      </c>
      <c r="V46" s="32">
        <v>3.6737900459520789</v>
      </c>
      <c r="W46" s="64"/>
      <c r="X46" s="29" t="s">
        <v>2239</v>
      </c>
      <c r="Y46" s="30"/>
      <c r="Z46" s="30"/>
      <c r="AA46" s="30"/>
      <c r="AB46" s="30"/>
      <c r="AC46" s="31">
        <v>3.7366607442585362</v>
      </c>
      <c r="AD46" s="32">
        <v>3.9077204212123915</v>
      </c>
      <c r="AE46" s="64"/>
    </row>
    <row r="47" spans="1:31" ht="15.75" thickBot="1" x14ac:dyDescent="0.3">
      <c r="A47" t="s">
        <v>295</v>
      </c>
      <c r="B47" s="358" t="s">
        <v>2231</v>
      </c>
      <c r="C47" s="358"/>
      <c r="D47" s="358"/>
      <c r="E47" s="358"/>
      <c r="F47" s="358"/>
      <c r="G47" s="358"/>
      <c r="H47" s="358"/>
      <c r="I47" s="20"/>
      <c r="J47" s="20"/>
      <c r="K47" s="20"/>
      <c r="L47" s="20" t="s">
        <v>2242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</row>
    <row r="48" spans="1:31" x14ac:dyDescent="0.25">
      <c r="A48" t="s">
        <v>296</v>
      </c>
      <c r="B48" s="301" t="s">
        <v>6</v>
      </c>
      <c r="C48" s="302"/>
      <c r="D48" s="302"/>
      <c r="E48" s="302"/>
      <c r="F48" s="302"/>
      <c r="G48" s="302"/>
      <c r="H48" s="302"/>
      <c r="I48" s="303"/>
      <c r="J48" s="301" t="s">
        <v>73</v>
      </c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3"/>
      <c r="X48" s="301" t="s">
        <v>7</v>
      </c>
      <c r="Y48" s="302"/>
      <c r="Z48" s="302"/>
      <c r="AA48" s="302"/>
      <c r="AB48" s="302"/>
      <c r="AC48" s="302"/>
      <c r="AD48" s="302"/>
      <c r="AE48" s="303"/>
    </row>
    <row r="49" spans="1:31" ht="75" x14ac:dyDescent="0.25">
      <c r="A49" t="s">
        <v>297</v>
      </c>
      <c r="B49" s="305"/>
      <c r="C49" s="306"/>
      <c r="D49" s="34" t="s">
        <v>2232</v>
      </c>
      <c r="E49" s="34" t="s">
        <v>2233</v>
      </c>
      <c r="F49" s="34" t="s">
        <v>2234</v>
      </c>
      <c r="G49" s="269" t="s">
        <v>196</v>
      </c>
      <c r="H49" s="34" t="s">
        <v>197</v>
      </c>
      <c r="I49" s="21" t="s">
        <v>5</v>
      </c>
      <c r="J49" s="305"/>
      <c r="K49" s="306"/>
      <c r="L49" s="307" t="s">
        <v>2232</v>
      </c>
      <c r="M49" s="308"/>
      <c r="N49" s="309"/>
      <c r="O49" s="307" t="s">
        <v>2233</v>
      </c>
      <c r="P49" s="308"/>
      <c r="Q49" s="309"/>
      <c r="R49" s="307" t="s">
        <v>2234</v>
      </c>
      <c r="S49" s="308"/>
      <c r="T49" s="309"/>
      <c r="U49" s="269" t="s">
        <v>196</v>
      </c>
      <c r="V49" s="34" t="s">
        <v>197</v>
      </c>
      <c r="W49" s="21" t="s">
        <v>5</v>
      </c>
      <c r="X49" s="305"/>
      <c r="Y49" s="306"/>
      <c r="Z49" s="34" t="s">
        <v>2232</v>
      </c>
      <c r="AA49" s="34" t="s">
        <v>2233</v>
      </c>
      <c r="AB49" s="34" t="s">
        <v>2234</v>
      </c>
      <c r="AC49" s="269" t="s">
        <v>196</v>
      </c>
      <c r="AD49" s="34" t="s">
        <v>197</v>
      </c>
      <c r="AE49" s="21" t="s">
        <v>5</v>
      </c>
    </row>
    <row r="50" spans="1:31" ht="15.75" thickBot="1" x14ac:dyDescent="0.3">
      <c r="A50" t="s">
        <v>298</v>
      </c>
      <c r="B50" s="291" t="s">
        <v>2236</v>
      </c>
      <c r="C50" s="292"/>
      <c r="D50" s="22" t="s">
        <v>11</v>
      </c>
      <c r="E50" s="22" t="s">
        <v>12</v>
      </c>
      <c r="F50" s="22" t="s">
        <v>12</v>
      </c>
      <c r="G50" s="23"/>
      <c r="H50" s="23"/>
      <c r="I50" s="24"/>
      <c r="J50" s="297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9"/>
      <c r="X50" s="291" t="s">
        <v>2236</v>
      </c>
      <c r="Y50" s="292"/>
      <c r="Z50" s="22" t="s">
        <v>12</v>
      </c>
      <c r="AA50" s="22" t="s">
        <v>11</v>
      </c>
      <c r="AB50" s="22" t="s">
        <v>11</v>
      </c>
      <c r="AC50" s="23"/>
      <c r="AD50" s="23"/>
      <c r="AE50" s="24"/>
    </row>
    <row r="51" spans="1:31" x14ac:dyDescent="0.25">
      <c r="A51" t="s">
        <v>299</v>
      </c>
      <c r="B51" s="35">
        <v>1</v>
      </c>
      <c r="C51" s="36" t="s">
        <v>147</v>
      </c>
      <c r="D51" s="37">
        <v>0.67051064487633139</v>
      </c>
      <c r="E51" s="38">
        <v>0.32948935512366873</v>
      </c>
      <c r="F51" s="37">
        <v>0.17791540206897494</v>
      </c>
      <c r="G51" s="39">
        <v>9381.7342168778578</v>
      </c>
      <c r="H51" s="40">
        <v>3808.0124000000005</v>
      </c>
      <c r="I51" s="41">
        <v>0.40589642724575786</v>
      </c>
      <c r="J51" s="35">
        <v>1</v>
      </c>
      <c r="K51" s="42" t="s">
        <v>149</v>
      </c>
      <c r="L51" s="38">
        <v>0.49441991485552383</v>
      </c>
      <c r="M51" s="43" t="s">
        <v>137</v>
      </c>
      <c r="N51" s="43" t="s">
        <v>137</v>
      </c>
      <c r="O51" s="38">
        <v>0.50558008514447628</v>
      </c>
      <c r="P51" s="38" t="s">
        <v>137</v>
      </c>
      <c r="Q51" s="38" t="s">
        <v>137</v>
      </c>
      <c r="R51" s="38">
        <v>0.46627733820516076</v>
      </c>
      <c r="S51" s="38" t="s">
        <v>137</v>
      </c>
      <c r="T51" s="38" t="s">
        <v>137</v>
      </c>
      <c r="U51" s="39">
        <v>89.80660071045007</v>
      </c>
      <c r="V51" s="39">
        <v>28.961299999999994</v>
      </c>
      <c r="W51" s="41">
        <v>0.3224852045494469</v>
      </c>
      <c r="X51" s="35">
        <v>1</v>
      </c>
      <c r="Y51" s="36" t="s">
        <v>175</v>
      </c>
      <c r="Z51" s="38">
        <v>0.12250401867861746</v>
      </c>
      <c r="AA51" s="38">
        <v>0.87749598132138262</v>
      </c>
      <c r="AB51" s="38">
        <v>0.7984585354932191</v>
      </c>
      <c r="AC51" s="39">
        <v>29465.066956180381</v>
      </c>
      <c r="AD51" s="40">
        <v>18347.913500000002</v>
      </c>
      <c r="AE51" s="41">
        <v>0.62270055341420072</v>
      </c>
    </row>
    <row r="52" spans="1:31" x14ac:dyDescent="0.25">
      <c r="A52" t="s">
        <v>300</v>
      </c>
      <c r="B52" s="35">
        <v>2</v>
      </c>
      <c r="C52" s="44" t="s">
        <v>148</v>
      </c>
      <c r="D52" s="45">
        <v>0.83270531214733767</v>
      </c>
      <c r="E52" s="46">
        <v>0.16729468785266219</v>
      </c>
      <c r="F52" s="45">
        <v>0.12593218234380774</v>
      </c>
      <c r="G52" s="47">
        <v>3294.0157587321082</v>
      </c>
      <c r="H52" s="48">
        <v>1628.2095999999999</v>
      </c>
      <c r="I52" s="49">
        <v>0.49429320296473328</v>
      </c>
      <c r="J52" s="35">
        <v>2</v>
      </c>
      <c r="K52" s="42" t="s">
        <v>151</v>
      </c>
      <c r="L52" s="46">
        <v>0.31524691234951591</v>
      </c>
      <c r="M52" s="50" t="s">
        <v>137</v>
      </c>
      <c r="N52" s="50" t="s">
        <v>135</v>
      </c>
      <c r="O52" s="46">
        <v>0.68475308765048426</v>
      </c>
      <c r="P52" s="46" t="s">
        <v>137</v>
      </c>
      <c r="Q52" s="46" t="s">
        <v>135</v>
      </c>
      <c r="R52" s="46">
        <v>0.34956361833237404</v>
      </c>
      <c r="S52" s="46" t="s">
        <v>1</v>
      </c>
      <c r="T52" s="46" t="s">
        <v>137</v>
      </c>
      <c r="U52" s="47">
        <v>27457.305349975122</v>
      </c>
      <c r="V52" s="47">
        <v>7300.1075000000046</v>
      </c>
      <c r="W52" s="49">
        <v>0.26587122832891608</v>
      </c>
      <c r="X52" s="35">
        <v>2</v>
      </c>
      <c r="Y52" s="44" t="s">
        <v>179</v>
      </c>
      <c r="Z52" s="46">
        <v>0.15933814225711984</v>
      </c>
      <c r="AA52" s="46">
        <v>0.84066185774288027</v>
      </c>
      <c r="AB52" s="46">
        <v>0.74854417299386156</v>
      </c>
      <c r="AC52" s="47">
        <v>32169.7604834413</v>
      </c>
      <c r="AD52" s="48">
        <v>20099.939300000002</v>
      </c>
      <c r="AE52" s="49">
        <v>0.62480848467448236</v>
      </c>
    </row>
    <row r="53" spans="1:31" x14ac:dyDescent="0.25">
      <c r="A53" t="s">
        <v>301</v>
      </c>
      <c r="B53" s="35">
        <v>3</v>
      </c>
      <c r="C53" s="44" t="s">
        <v>150</v>
      </c>
      <c r="D53" s="45">
        <v>0.86184440136054374</v>
      </c>
      <c r="E53" s="46">
        <v>0.1381555986394564</v>
      </c>
      <c r="F53" s="45">
        <v>1.7568748488511234E-2</v>
      </c>
      <c r="G53" s="47">
        <v>3412.7836291244212</v>
      </c>
      <c r="H53" s="48">
        <v>1837.3155000000002</v>
      </c>
      <c r="I53" s="49">
        <v>0.538362726637721</v>
      </c>
      <c r="J53" s="35">
        <v>3</v>
      </c>
      <c r="K53" s="42" t="s">
        <v>152</v>
      </c>
      <c r="L53" s="46">
        <v>0.18100785751403672</v>
      </c>
      <c r="M53" s="50" t="s">
        <v>137</v>
      </c>
      <c r="N53" s="50" t="s">
        <v>135</v>
      </c>
      <c r="O53" s="46">
        <v>0.81899214248596341</v>
      </c>
      <c r="P53" s="46" t="s">
        <v>137</v>
      </c>
      <c r="Q53" s="46" t="s">
        <v>135</v>
      </c>
      <c r="R53" s="46">
        <v>0.46404146814000646</v>
      </c>
      <c r="S53" s="46" t="s">
        <v>137</v>
      </c>
      <c r="T53" s="46" t="s">
        <v>137</v>
      </c>
      <c r="U53" s="47">
        <v>4261.9609672682282</v>
      </c>
      <c r="V53" s="47">
        <v>1429.9973999999995</v>
      </c>
      <c r="W53" s="49">
        <v>0.33552569133841204</v>
      </c>
      <c r="X53" s="35">
        <v>3</v>
      </c>
      <c r="Y53" s="44" t="s">
        <v>143</v>
      </c>
      <c r="Z53" s="46">
        <v>0.36303619263157627</v>
      </c>
      <c r="AA53" s="46">
        <v>0.63696380736842362</v>
      </c>
      <c r="AB53" s="46">
        <v>0.61589909874567339</v>
      </c>
      <c r="AC53" s="47">
        <v>57931.235186881058</v>
      </c>
      <c r="AD53" s="48">
        <v>38739.06</v>
      </c>
      <c r="AE53" s="49">
        <v>0.66870764752436584</v>
      </c>
    </row>
    <row r="54" spans="1:31" x14ac:dyDescent="0.25">
      <c r="A54" t="s">
        <v>302</v>
      </c>
      <c r="B54" s="35">
        <v>4</v>
      </c>
      <c r="C54" s="44" t="s">
        <v>155</v>
      </c>
      <c r="D54" s="45">
        <v>0.66834501187088202</v>
      </c>
      <c r="E54" s="46">
        <v>0.33165498812911792</v>
      </c>
      <c r="F54" s="45">
        <v>2.7379627867831716E-2</v>
      </c>
      <c r="G54" s="47">
        <v>3399.8972049301178</v>
      </c>
      <c r="H54" s="48">
        <v>1291.1691500000002</v>
      </c>
      <c r="I54" s="49">
        <v>0.37976711417265896</v>
      </c>
      <c r="J54" s="35">
        <v>4</v>
      </c>
      <c r="K54" s="42" t="s">
        <v>153</v>
      </c>
      <c r="L54" s="46">
        <v>0.48220570862975748</v>
      </c>
      <c r="M54" s="50" t="s">
        <v>137</v>
      </c>
      <c r="N54" s="50" t="s">
        <v>137</v>
      </c>
      <c r="O54" s="46">
        <v>0.51779429137024258</v>
      </c>
      <c r="P54" s="46" t="s">
        <v>137</v>
      </c>
      <c r="Q54" s="46" t="s">
        <v>137</v>
      </c>
      <c r="R54" s="46">
        <v>2.4001569847350676E-2</v>
      </c>
      <c r="S54" s="46" t="s">
        <v>1</v>
      </c>
      <c r="T54" s="46" t="s">
        <v>137</v>
      </c>
      <c r="U54" s="47">
        <v>10278.073338200593</v>
      </c>
      <c r="V54" s="47">
        <v>2648.7633000000023</v>
      </c>
      <c r="W54" s="49">
        <v>0.25771009924158877</v>
      </c>
      <c r="X54" s="35">
        <v>4</v>
      </c>
      <c r="Y54" s="44" t="s">
        <v>201</v>
      </c>
      <c r="Z54" s="46">
        <v>7.3442795926224227E-2</v>
      </c>
      <c r="AA54" s="46">
        <v>0.92655720407377573</v>
      </c>
      <c r="AB54" s="46">
        <v>0.90261420489921107</v>
      </c>
      <c r="AC54" s="47">
        <v>30759.82333057281</v>
      </c>
      <c r="AD54" s="48">
        <v>20167.161400000001</v>
      </c>
      <c r="AE54" s="49">
        <v>0.65563319994609504</v>
      </c>
    </row>
    <row r="55" spans="1:31" x14ac:dyDescent="0.25">
      <c r="A55" t="s">
        <v>303</v>
      </c>
      <c r="B55" s="35">
        <v>5</v>
      </c>
      <c r="C55" s="44" t="s">
        <v>170</v>
      </c>
      <c r="D55" s="45">
        <v>0.7046423449365804</v>
      </c>
      <c r="E55" s="46">
        <v>0.2953576550634196</v>
      </c>
      <c r="F55" s="45">
        <v>0.18007659671832807</v>
      </c>
      <c r="G55" s="47">
        <v>27118.272016609142</v>
      </c>
      <c r="H55" s="48">
        <v>6558.2731000000122</v>
      </c>
      <c r="I55" s="49">
        <v>0.24183963845422243</v>
      </c>
      <c r="J55" s="35">
        <v>5</v>
      </c>
      <c r="K55" s="42" t="s">
        <v>154</v>
      </c>
      <c r="L55" s="46">
        <v>0.46868178739560629</v>
      </c>
      <c r="M55" s="50" t="s">
        <v>137</v>
      </c>
      <c r="N55" s="50" t="s">
        <v>137</v>
      </c>
      <c r="O55" s="46">
        <v>0.5313182126043936</v>
      </c>
      <c r="P55" s="46" t="s">
        <v>137</v>
      </c>
      <c r="Q55" s="46" t="s">
        <v>137</v>
      </c>
      <c r="R55" s="46">
        <v>3.9045870411928862E-2</v>
      </c>
      <c r="S55" s="46" t="s">
        <v>1</v>
      </c>
      <c r="T55" s="46" t="s">
        <v>137</v>
      </c>
      <c r="U55" s="47">
        <v>8179.0429929815309</v>
      </c>
      <c r="V55" s="47">
        <v>2237.9911000000029</v>
      </c>
      <c r="W55" s="49">
        <v>0.27362505636911699</v>
      </c>
      <c r="X55" s="35">
        <v>5</v>
      </c>
      <c r="Y55" s="44" t="s">
        <v>144</v>
      </c>
      <c r="Z55" s="46">
        <v>4.2859219625353058E-2</v>
      </c>
      <c r="AA55" s="46">
        <v>0.957140780374647</v>
      </c>
      <c r="AB55" s="46">
        <v>0.83987017852915169</v>
      </c>
      <c r="AC55" s="47">
        <v>25927.803120983957</v>
      </c>
      <c r="AD55" s="48">
        <v>21097.377099999998</v>
      </c>
      <c r="AE55" s="49">
        <v>0.81369705723063801</v>
      </c>
    </row>
    <row r="56" spans="1:31" x14ac:dyDescent="0.25">
      <c r="A56" t="s">
        <v>304</v>
      </c>
      <c r="B56" s="35">
        <v>6</v>
      </c>
      <c r="C56" s="44" t="s">
        <v>171</v>
      </c>
      <c r="D56" s="45">
        <v>0.96196862572460995</v>
      </c>
      <c r="E56" s="46">
        <v>3.8031374275390169E-2</v>
      </c>
      <c r="F56" s="45">
        <v>7.0390476311190976E-3</v>
      </c>
      <c r="G56" s="47">
        <v>1236.4349441922384</v>
      </c>
      <c r="H56" s="48">
        <v>737.18464999999992</v>
      </c>
      <c r="I56" s="49">
        <v>0.59621790330554092</v>
      </c>
      <c r="J56" s="35">
        <v>6</v>
      </c>
      <c r="K56" s="42" t="s">
        <v>156</v>
      </c>
      <c r="L56" s="46">
        <v>0.48360021370353595</v>
      </c>
      <c r="M56" s="50" t="s">
        <v>137</v>
      </c>
      <c r="N56" s="50" t="s">
        <v>137</v>
      </c>
      <c r="O56" s="46">
        <v>0.5163997862964641</v>
      </c>
      <c r="P56" s="46" t="s">
        <v>137</v>
      </c>
      <c r="Q56" s="46" t="s">
        <v>137</v>
      </c>
      <c r="R56" s="46">
        <v>0.25417940250021026</v>
      </c>
      <c r="S56" s="46" t="s">
        <v>1</v>
      </c>
      <c r="T56" s="46" t="s">
        <v>137</v>
      </c>
      <c r="U56" s="47">
        <v>7412.4986004887442</v>
      </c>
      <c r="V56" s="47">
        <v>157.69295000000216</v>
      </c>
      <c r="W56" s="49">
        <v>2.1273926444937832E-2</v>
      </c>
      <c r="X56" s="35">
        <v>6</v>
      </c>
      <c r="Y56" s="44" t="s">
        <v>191</v>
      </c>
      <c r="Z56" s="46">
        <v>2.5189912785540874E-2</v>
      </c>
      <c r="AA56" s="46">
        <v>0.97481008721445905</v>
      </c>
      <c r="AB56" s="46">
        <v>0.96131941484571215</v>
      </c>
      <c r="AC56" s="47">
        <v>39737.162002483128</v>
      </c>
      <c r="AD56" s="48">
        <v>26610.386399999996</v>
      </c>
      <c r="AE56" s="49">
        <v>0.66965996208629963</v>
      </c>
    </row>
    <row r="57" spans="1:31" x14ac:dyDescent="0.25">
      <c r="A57" t="s">
        <v>305</v>
      </c>
      <c r="B57" s="35">
        <v>7</v>
      </c>
      <c r="C57" s="44" t="s">
        <v>172</v>
      </c>
      <c r="D57" s="45">
        <v>0.85621921877741902</v>
      </c>
      <c r="E57" s="46">
        <v>0.14378078122258103</v>
      </c>
      <c r="F57" s="45">
        <v>1.9189752123150324E-2</v>
      </c>
      <c r="G57" s="47">
        <v>8848.8726140265153</v>
      </c>
      <c r="H57" s="48">
        <v>3353.9311000000002</v>
      </c>
      <c r="I57" s="49">
        <v>0.37902354868162763</v>
      </c>
      <c r="J57" s="35">
        <v>7</v>
      </c>
      <c r="K57" s="42" t="s">
        <v>157</v>
      </c>
      <c r="L57" s="46">
        <v>0.47922489810659064</v>
      </c>
      <c r="M57" s="50" t="s">
        <v>137</v>
      </c>
      <c r="N57" s="50" t="s">
        <v>137</v>
      </c>
      <c r="O57" s="46">
        <v>0.52077510189340936</v>
      </c>
      <c r="P57" s="46" t="s">
        <v>137</v>
      </c>
      <c r="Q57" s="46" t="s">
        <v>137</v>
      </c>
      <c r="R57" s="46">
        <v>5.0078478404267365E-2</v>
      </c>
      <c r="S57" s="46" t="s">
        <v>1</v>
      </c>
      <c r="T57" s="46" t="s">
        <v>137</v>
      </c>
      <c r="U57" s="47">
        <v>18165.377892106491</v>
      </c>
      <c r="V57" s="47">
        <v>2634.8140500000013</v>
      </c>
      <c r="W57" s="49">
        <v>0.14504592558709845</v>
      </c>
      <c r="X57" s="35">
        <v>7</v>
      </c>
      <c r="Y57" s="44" t="s">
        <v>192</v>
      </c>
      <c r="Z57" s="46">
        <v>0.16335794752735272</v>
      </c>
      <c r="AA57" s="46">
        <v>0.83664205247264722</v>
      </c>
      <c r="AB57" s="46">
        <v>0.78932065939602969</v>
      </c>
      <c r="AC57" s="47">
        <v>17010.379553291968</v>
      </c>
      <c r="AD57" s="48">
        <v>10889.1831</v>
      </c>
      <c r="AE57" s="49">
        <v>0.64014933152344911</v>
      </c>
    </row>
    <row r="58" spans="1:31" x14ac:dyDescent="0.25">
      <c r="A58" t="s">
        <v>306</v>
      </c>
      <c r="B58" s="35">
        <v>8</v>
      </c>
      <c r="C58" s="44" t="s">
        <v>140</v>
      </c>
      <c r="D58" s="45">
        <v>0.85627443903599576</v>
      </c>
      <c r="E58" s="46">
        <v>0.14372556096400421</v>
      </c>
      <c r="F58" s="45">
        <v>6.5911482216326547E-2</v>
      </c>
      <c r="G58" s="47">
        <v>136.43694969552064</v>
      </c>
      <c r="H58" s="48">
        <v>48.091700000000003</v>
      </c>
      <c r="I58" s="49">
        <v>0.35248296086451503</v>
      </c>
      <c r="J58" s="35">
        <v>8</v>
      </c>
      <c r="K58" s="42" t="s">
        <v>158</v>
      </c>
      <c r="L58" s="46">
        <v>0.2904067228474802</v>
      </c>
      <c r="M58" s="50" t="s">
        <v>137</v>
      </c>
      <c r="N58" s="50" t="s">
        <v>135</v>
      </c>
      <c r="O58" s="46">
        <v>0.70959327715251974</v>
      </c>
      <c r="P58" s="46" t="s">
        <v>137</v>
      </c>
      <c r="Q58" s="46" t="s">
        <v>135</v>
      </c>
      <c r="R58" s="46">
        <v>0.25670776265721484</v>
      </c>
      <c r="S58" s="46" t="s">
        <v>1</v>
      </c>
      <c r="T58" s="46" t="s">
        <v>137</v>
      </c>
      <c r="U58" s="47">
        <v>5937.8635168063311</v>
      </c>
      <c r="V58" s="47">
        <v>2828.5093500000003</v>
      </c>
      <c r="W58" s="49">
        <v>0.47635135802537087</v>
      </c>
      <c r="X58" s="35">
        <v>8</v>
      </c>
      <c r="Y58" s="44" t="s">
        <v>193</v>
      </c>
      <c r="Z58" s="46">
        <v>4.8589430501786999E-3</v>
      </c>
      <c r="AA58" s="46">
        <v>0.99514105694982125</v>
      </c>
      <c r="AB58" s="46">
        <v>0.99511917621531398</v>
      </c>
      <c r="AC58" s="47">
        <v>230.69765000000001</v>
      </c>
      <c r="AD58" s="48">
        <v>229.69765000000001</v>
      </c>
      <c r="AE58" s="49">
        <v>0.99566532212183345</v>
      </c>
    </row>
    <row r="59" spans="1:31" x14ac:dyDescent="0.25">
      <c r="A59" t="s">
        <v>307</v>
      </c>
      <c r="B59" s="35">
        <v>9</v>
      </c>
      <c r="C59" s="44" t="s">
        <v>178</v>
      </c>
      <c r="D59" s="45">
        <v>0.734111236050487</v>
      </c>
      <c r="E59" s="46">
        <v>0.265888763949513</v>
      </c>
      <c r="F59" s="45">
        <v>0.11899286041768357</v>
      </c>
      <c r="G59" s="47">
        <v>3443.737686434577</v>
      </c>
      <c r="H59" s="48">
        <v>1797.8590499999998</v>
      </c>
      <c r="I59" s="49">
        <v>0.52206620065228793</v>
      </c>
      <c r="J59" s="35">
        <v>9</v>
      </c>
      <c r="K59" s="42" t="s">
        <v>159</v>
      </c>
      <c r="L59" s="46">
        <v>0.48261144841360953</v>
      </c>
      <c r="M59" s="50" t="s">
        <v>137</v>
      </c>
      <c r="N59" s="50" t="s">
        <v>137</v>
      </c>
      <c r="O59" s="46">
        <v>0.51738855158639041</v>
      </c>
      <c r="P59" s="46" t="s">
        <v>137</v>
      </c>
      <c r="Q59" s="46" t="s">
        <v>137</v>
      </c>
      <c r="R59" s="46">
        <v>5.9793299577546533E-2</v>
      </c>
      <c r="S59" s="46" t="s">
        <v>1</v>
      </c>
      <c r="T59" s="46" t="s">
        <v>137</v>
      </c>
      <c r="U59" s="47">
        <v>8025.9998206253458</v>
      </c>
      <c r="V59" s="47">
        <v>3097.9291500000018</v>
      </c>
      <c r="W59" s="49">
        <v>0.38598669564368698</v>
      </c>
      <c r="X59" s="35" t="s">
        <v>136</v>
      </c>
      <c r="Y59" s="44" t="s">
        <v>136</v>
      </c>
      <c r="Z59" s="46" t="s">
        <v>136</v>
      </c>
      <c r="AA59" s="46" t="s">
        <v>136</v>
      </c>
      <c r="AB59" s="46" t="s">
        <v>136</v>
      </c>
      <c r="AC59" s="47" t="s">
        <v>136</v>
      </c>
      <c r="AD59" s="48" t="s">
        <v>136</v>
      </c>
      <c r="AE59" s="49" t="s">
        <v>136</v>
      </c>
    </row>
    <row r="60" spans="1:31" x14ac:dyDescent="0.25">
      <c r="A60" t="s">
        <v>308</v>
      </c>
      <c r="B60" s="35">
        <v>10</v>
      </c>
      <c r="C60" s="44" t="s">
        <v>183</v>
      </c>
      <c r="D60" s="45">
        <v>0.74025044005404972</v>
      </c>
      <c r="E60" s="46">
        <v>0.25974955994595023</v>
      </c>
      <c r="F60" s="45">
        <v>0.13380159558946728</v>
      </c>
      <c r="G60" s="47">
        <v>22384.693183573188</v>
      </c>
      <c r="H60" s="48">
        <v>12475.810649999996</v>
      </c>
      <c r="I60" s="49">
        <v>0.55733668304889972</v>
      </c>
      <c r="J60" s="35">
        <v>10</v>
      </c>
      <c r="K60" s="42" t="s">
        <v>160</v>
      </c>
      <c r="L60" s="46">
        <v>0.5925972701139447</v>
      </c>
      <c r="M60" s="50" t="s">
        <v>137</v>
      </c>
      <c r="N60" s="50" t="s">
        <v>137</v>
      </c>
      <c r="O60" s="46">
        <v>0.4074027298860553</v>
      </c>
      <c r="P60" s="46" t="s">
        <v>137</v>
      </c>
      <c r="Q60" s="46" t="s">
        <v>137</v>
      </c>
      <c r="R60" s="46">
        <v>4.1769149576261905E-2</v>
      </c>
      <c r="S60" s="46" t="s">
        <v>1</v>
      </c>
      <c r="T60" s="46" t="s">
        <v>137</v>
      </c>
      <c r="U60" s="47">
        <v>8726.3850639614611</v>
      </c>
      <c r="V60" s="47">
        <v>3343.170250000001</v>
      </c>
      <c r="W60" s="49">
        <v>0.38311055786510567</v>
      </c>
      <c r="X60" s="35" t="s">
        <v>136</v>
      </c>
      <c r="Y60" s="44" t="s">
        <v>136</v>
      </c>
      <c r="Z60" s="46" t="s">
        <v>136</v>
      </c>
      <c r="AA60" s="46" t="s">
        <v>136</v>
      </c>
      <c r="AB60" s="46" t="s">
        <v>136</v>
      </c>
      <c r="AC60" s="47" t="s">
        <v>136</v>
      </c>
      <c r="AD60" s="48" t="s">
        <v>136</v>
      </c>
      <c r="AE60" s="49" t="s">
        <v>136</v>
      </c>
    </row>
    <row r="61" spans="1:31" x14ac:dyDescent="0.25">
      <c r="A61" t="s">
        <v>309</v>
      </c>
      <c r="B61" s="35">
        <v>11</v>
      </c>
      <c r="C61" s="44" t="s">
        <v>185</v>
      </c>
      <c r="D61" s="45">
        <v>0.86610938565648943</v>
      </c>
      <c r="E61" s="46">
        <v>0.13389061434351041</v>
      </c>
      <c r="F61" s="45">
        <v>9.0899723706787144E-2</v>
      </c>
      <c r="G61" s="47">
        <v>4370.8978214296276</v>
      </c>
      <c r="H61" s="48">
        <v>1529.1035000000006</v>
      </c>
      <c r="I61" s="49">
        <v>0.34983739324747321</v>
      </c>
      <c r="J61" s="35">
        <v>11</v>
      </c>
      <c r="K61" s="42" t="s">
        <v>2228</v>
      </c>
      <c r="L61" s="46">
        <v>0.5323664741876365</v>
      </c>
      <c r="M61" s="50" t="s">
        <v>137</v>
      </c>
      <c r="N61" s="50" t="s">
        <v>137</v>
      </c>
      <c r="O61" s="46">
        <v>0.4676335258123635</v>
      </c>
      <c r="P61" s="46" t="s">
        <v>137</v>
      </c>
      <c r="Q61" s="46" t="s">
        <v>137</v>
      </c>
      <c r="R61" s="46">
        <v>7.8434478728674189E-3</v>
      </c>
      <c r="S61" s="46" t="s">
        <v>1</v>
      </c>
      <c r="T61" s="46" t="s">
        <v>137</v>
      </c>
      <c r="U61" s="47">
        <v>20039.359511468698</v>
      </c>
      <c r="V61" s="47">
        <v>4903.2277999999988</v>
      </c>
      <c r="W61" s="49">
        <v>0.24467986600039984</v>
      </c>
      <c r="X61" s="35" t="s">
        <v>136</v>
      </c>
      <c r="Y61" s="44" t="s">
        <v>136</v>
      </c>
      <c r="Z61" s="46" t="s">
        <v>136</v>
      </c>
      <c r="AA61" s="46" t="s">
        <v>136</v>
      </c>
      <c r="AB61" s="46" t="s">
        <v>136</v>
      </c>
      <c r="AC61" s="47" t="s">
        <v>136</v>
      </c>
      <c r="AD61" s="48" t="s">
        <v>136</v>
      </c>
      <c r="AE61" s="49" t="s">
        <v>136</v>
      </c>
    </row>
    <row r="62" spans="1:31" x14ac:dyDescent="0.25">
      <c r="A62" t="s">
        <v>310</v>
      </c>
      <c r="B62" s="35">
        <v>12</v>
      </c>
      <c r="C62" s="44" t="s">
        <v>186</v>
      </c>
      <c r="D62" s="45">
        <v>0.81006185955367538</v>
      </c>
      <c r="E62" s="46">
        <v>0.1899381404463247</v>
      </c>
      <c r="F62" s="45">
        <v>4.7069510985533483E-2</v>
      </c>
      <c r="G62" s="47">
        <v>20552.159590101401</v>
      </c>
      <c r="H62" s="48">
        <v>10702.395999999995</v>
      </c>
      <c r="I62" s="49">
        <v>0.52074313422296614</v>
      </c>
      <c r="J62" s="35">
        <v>12</v>
      </c>
      <c r="K62" s="42" t="s">
        <v>162</v>
      </c>
      <c r="L62" s="46">
        <v>0.52365233765057451</v>
      </c>
      <c r="M62" s="50" t="s">
        <v>137</v>
      </c>
      <c r="N62" s="50" t="s">
        <v>137</v>
      </c>
      <c r="O62" s="46">
        <v>0.47634766234942544</v>
      </c>
      <c r="P62" s="46" t="s">
        <v>137</v>
      </c>
      <c r="Q62" s="46" t="s">
        <v>137</v>
      </c>
      <c r="R62" s="46">
        <v>2.7953402372389302E-2</v>
      </c>
      <c r="S62" s="46" t="s">
        <v>1</v>
      </c>
      <c r="T62" s="46" t="s">
        <v>137</v>
      </c>
      <c r="U62" s="47">
        <v>18991.704350868989</v>
      </c>
      <c r="V62" s="47">
        <v>7373.0421499999966</v>
      </c>
      <c r="W62" s="49">
        <v>0.38822435384334708</v>
      </c>
      <c r="X62" s="35" t="s">
        <v>136</v>
      </c>
      <c r="Y62" s="44" t="s">
        <v>136</v>
      </c>
      <c r="Z62" s="46" t="s">
        <v>136</v>
      </c>
      <c r="AA62" s="46" t="s">
        <v>136</v>
      </c>
      <c r="AB62" s="46" t="s">
        <v>136</v>
      </c>
      <c r="AC62" s="47" t="s">
        <v>136</v>
      </c>
      <c r="AD62" s="48" t="s">
        <v>136</v>
      </c>
      <c r="AE62" s="49" t="s">
        <v>136</v>
      </c>
    </row>
    <row r="63" spans="1:31" x14ac:dyDescent="0.25">
      <c r="A63" t="s">
        <v>311</v>
      </c>
      <c r="B63" s="35">
        <v>13</v>
      </c>
      <c r="C63" s="44" t="s">
        <v>13</v>
      </c>
      <c r="D63" s="45">
        <v>0.82355658353830352</v>
      </c>
      <c r="E63" s="46">
        <v>0.17644341646169651</v>
      </c>
      <c r="F63" s="45">
        <v>8.9012871445639553E-3</v>
      </c>
      <c r="G63" s="47">
        <v>6087.3198072622881</v>
      </c>
      <c r="H63" s="48">
        <v>1714.4292499999999</v>
      </c>
      <c r="I63" s="49">
        <v>0.28163942494932714</v>
      </c>
      <c r="J63" s="35">
        <v>13</v>
      </c>
      <c r="K63" s="42" t="s">
        <v>163</v>
      </c>
      <c r="L63" s="46">
        <v>0.26206395146838646</v>
      </c>
      <c r="M63" s="50" t="s">
        <v>137</v>
      </c>
      <c r="N63" s="50" t="s">
        <v>135</v>
      </c>
      <c r="O63" s="46">
        <v>0.73793604853161365</v>
      </c>
      <c r="P63" s="46" t="s">
        <v>137</v>
      </c>
      <c r="Q63" s="46" t="s">
        <v>135</v>
      </c>
      <c r="R63" s="46">
        <v>0.10772435803853653</v>
      </c>
      <c r="S63" s="46" t="s">
        <v>1</v>
      </c>
      <c r="T63" s="46" t="s">
        <v>137</v>
      </c>
      <c r="U63" s="47">
        <v>7901.9179048485084</v>
      </c>
      <c r="V63" s="47">
        <v>4062.1544499999991</v>
      </c>
      <c r="W63" s="49">
        <v>0.5140719631505557</v>
      </c>
      <c r="X63" s="35" t="s">
        <v>136</v>
      </c>
      <c r="Y63" s="44" t="s">
        <v>136</v>
      </c>
      <c r="Z63" s="46" t="s">
        <v>136</v>
      </c>
      <c r="AA63" s="46" t="s">
        <v>136</v>
      </c>
      <c r="AB63" s="46" t="s">
        <v>136</v>
      </c>
      <c r="AC63" s="47" t="s">
        <v>136</v>
      </c>
      <c r="AD63" s="48" t="s">
        <v>136</v>
      </c>
      <c r="AE63" s="49" t="s">
        <v>136</v>
      </c>
    </row>
    <row r="64" spans="1:31" x14ac:dyDescent="0.25">
      <c r="A64" t="s">
        <v>312</v>
      </c>
      <c r="B64" s="35">
        <v>14</v>
      </c>
      <c r="C64" s="44" t="s">
        <v>189</v>
      </c>
      <c r="D64" s="45">
        <v>0.74241849447704722</v>
      </c>
      <c r="E64" s="46">
        <v>0.25758150552295284</v>
      </c>
      <c r="F64" s="45">
        <v>0.1530210304215267</v>
      </c>
      <c r="G64" s="47">
        <v>1998.4625285615207</v>
      </c>
      <c r="H64" s="48">
        <v>939.78090000000009</v>
      </c>
      <c r="I64" s="49">
        <v>0.47025194947060017</v>
      </c>
      <c r="J64" s="35">
        <v>14</v>
      </c>
      <c r="K64" s="42" t="s">
        <v>164</v>
      </c>
      <c r="L64" s="46">
        <v>0.29633446434110949</v>
      </c>
      <c r="M64" s="50" t="s">
        <v>137</v>
      </c>
      <c r="N64" s="50" t="s">
        <v>135</v>
      </c>
      <c r="O64" s="46">
        <v>0.70366553565889045</v>
      </c>
      <c r="P64" s="46" t="s">
        <v>137</v>
      </c>
      <c r="Q64" s="46" t="s">
        <v>135</v>
      </c>
      <c r="R64" s="46">
        <v>6.0744741073839009E-2</v>
      </c>
      <c r="S64" s="46" t="s">
        <v>1</v>
      </c>
      <c r="T64" s="46" t="s">
        <v>137</v>
      </c>
      <c r="U64" s="47">
        <v>13492.113176587878</v>
      </c>
      <c r="V64" s="47">
        <v>5803.2865499999962</v>
      </c>
      <c r="W64" s="49">
        <v>0.43012436036114193</v>
      </c>
      <c r="X64" s="35" t="s">
        <v>136</v>
      </c>
      <c r="Y64" s="44" t="s">
        <v>136</v>
      </c>
      <c r="Z64" s="46" t="s">
        <v>136</v>
      </c>
      <c r="AA64" s="46" t="s">
        <v>136</v>
      </c>
      <c r="AB64" s="46" t="s">
        <v>136</v>
      </c>
      <c r="AC64" s="47" t="s">
        <v>136</v>
      </c>
      <c r="AD64" s="48" t="s">
        <v>136</v>
      </c>
      <c r="AE64" s="49" t="s">
        <v>136</v>
      </c>
    </row>
    <row r="65" spans="1:31" x14ac:dyDescent="0.25">
      <c r="A65" t="s">
        <v>313</v>
      </c>
      <c r="B65" s="35">
        <v>15</v>
      </c>
      <c r="C65" s="44" t="s">
        <v>2227</v>
      </c>
      <c r="D65" s="45">
        <v>0.70600804878425538</v>
      </c>
      <c r="E65" s="46">
        <v>0.29399195121574478</v>
      </c>
      <c r="F65" s="45">
        <v>0.21085285164715775</v>
      </c>
      <c r="G65" s="47">
        <v>26304.963910290659</v>
      </c>
      <c r="H65" s="48">
        <v>16634.945599999999</v>
      </c>
      <c r="I65" s="49">
        <v>0.63238807917513662</v>
      </c>
      <c r="J65" s="35">
        <v>15</v>
      </c>
      <c r="K65" s="42" t="s">
        <v>165</v>
      </c>
      <c r="L65" s="46">
        <v>0.2719353098672781</v>
      </c>
      <c r="M65" s="50" t="s">
        <v>137</v>
      </c>
      <c r="N65" s="50" t="s">
        <v>135</v>
      </c>
      <c r="O65" s="46">
        <v>0.7280646901327219</v>
      </c>
      <c r="P65" s="46" t="s">
        <v>137</v>
      </c>
      <c r="Q65" s="46" t="s">
        <v>135</v>
      </c>
      <c r="R65" s="46">
        <v>1.4614731263622532E-2</v>
      </c>
      <c r="S65" s="46" t="s">
        <v>1</v>
      </c>
      <c r="T65" s="46" t="s">
        <v>137</v>
      </c>
      <c r="U65" s="47">
        <v>28271.144518549139</v>
      </c>
      <c r="V65" s="47">
        <v>10096.334300000004</v>
      </c>
      <c r="W65" s="49">
        <v>0.35712506415775425</v>
      </c>
      <c r="X65" s="35" t="s">
        <v>136</v>
      </c>
      <c r="Y65" s="44" t="s">
        <v>136</v>
      </c>
      <c r="Z65" s="46" t="s">
        <v>136</v>
      </c>
      <c r="AA65" s="46" t="s">
        <v>136</v>
      </c>
      <c r="AB65" s="46" t="s">
        <v>136</v>
      </c>
      <c r="AC65" s="47" t="s">
        <v>136</v>
      </c>
      <c r="AD65" s="48" t="s">
        <v>136</v>
      </c>
      <c r="AE65" s="49" t="s">
        <v>136</v>
      </c>
    </row>
    <row r="66" spans="1:31" x14ac:dyDescent="0.25">
      <c r="A66" t="s">
        <v>314</v>
      </c>
      <c r="B66" s="35" t="s">
        <v>136</v>
      </c>
      <c r="C66" s="44" t="s">
        <v>136</v>
      </c>
      <c r="D66" s="45" t="s">
        <v>136</v>
      </c>
      <c r="E66" s="46" t="s">
        <v>136</v>
      </c>
      <c r="F66" s="45" t="s">
        <v>136</v>
      </c>
      <c r="G66" s="47" t="s">
        <v>136</v>
      </c>
      <c r="H66" s="48" t="s">
        <v>136</v>
      </c>
      <c r="I66" s="49" t="s">
        <v>136</v>
      </c>
      <c r="J66" s="35">
        <v>16</v>
      </c>
      <c r="K66" s="42" t="s">
        <v>166</v>
      </c>
      <c r="L66" s="46">
        <v>0.21761596184970972</v>
      </c>
      <c r="M66" s="50" t="s">
        <v>137</v>
      </c>
      <c r="N66" s="50" t="s">
        <v>135</v>
      </c>
      <c r="O66" s="46">
        <v>0.78238403815029023</v>
      </c>
      <c r="P66" s="46" t="s">
        <v>137</v>
      </c>
      <c r="Q66" s="46" t="s">
        <v>135</v>
      </c>
      <c r="R66" s="46">
        <v>0.10186967968657729</v>
      </c>
      <c r="S66" s="46" t="s">
        <v>1</v>
      </c>
      <c r="T66" s="46" t="s">
        <v>137</v>
      </c>
      <c r="U66" s="47">
        <v>19785.217927382466</v>
      </c>
      <c r="V66" s="47">
        <v>5139.4351000000051</v>
      </c>
      <c r="W66" s="49">
        <v>0.25976135915526605</v>
      </c>
      <c r="X66" s="35" t="s">
        <v>136</v>
      </c>
      <c r="Y66" s="44" t="s">
        <v>136</v>
      </c>
      <c r="Z66" s="46" t="s">
        <v>136</v>
      </c>
      <c r="AA66" s="46" t="s">
        <v>136</v>
      </c>
      <c r="AB66" s="46" t="s">
        <v>136</v>
      </c>
      <c r="AC66" s="47" t="s">
        <v>136</v>
      </c>
      <c r="AD66" s="48" t="s">
        <v>136</v>
      </c>
      <c r="AE66" s="49" t="s">
        <v>136</v>
      </c>
    </row>
    <row r="67" spans="1:31" x14ac:dyDescent="0.25">
      <c r="A67" t="s">
        <v>315</v>
      </c>
      <c r="B67" s="35" t="s">
        <v>136</v>
      </c>
      <c r="C67" s="44" t="s">
        <v>136</v>
      </c>
      <c r="D67" s="45" t="s">
        <v>136</v>
      </c>
      <c r="E67" s="46" t="s">
        <v>136</v>
      </c>
      <c r="F67" s="45" t="s">
        <v>136</v>
      </c>
      <c r="G67" s="47" t="s">
        <v>136</v>
      </c>
      <c r="H67" s="48" t="s">
        <v>136</v>
      </c>
      <c r="I67" s="49" t="s">
        <v>136</v>
      </c>
      <c r="J67" s="35">
        <v>17</v>
      </c>
      <c r="K67" s="42" t="s">
        <v>167</v>
      </c>
      <c r="L67" s="46">
        <v>0.25954750579197716</v>
      </c>
      <c r="M67" s="50" t="s">
        <v>137</v>
      </c>
      <c r="N67" s="50" t="s">
        <v>135</v>
      </c>
      <c r="O67" s="46">
        <v>0.74045249420802284</v>
      </c>
      <c r="P67" s="46" t="s">
        <v>137</v>
      </c>
      <c r="Q67" s="46" t="s">
        <v>135</v>
      </c>
      <c r="R67" s="46">
        <v>5.9808301941656511E-2</v>
      </c>
      <c r="S67" s="46" t="s">
        <v>1</v>
      </c>
      <c r="T67" s="46" t="s">
        <v>137</v>
      </c>
      <c r="U67" s="47">
        <v>3582.4330903848013</v>
      </c>
      <c r="V67" s="47">
        <v>1172.0027000000011</v>
      </c>
      <c r="W67" s="49">
        <v>0.32715271169910737</v>
      </c>
      <c r="X67" s="35" t="s">
        <v>136</v>
      </c>
      <c r="Y67" s="44" t="s">
        <v>136</v>
      </c>
      <c r="Z67" s="46" t="s">
        <v>136</v>
      </c>
      <c r="AA67" s="46" t="s">
        <v>136</v>
      </c>
      <c r="AB67" s="46" t="s">
        <v>136</v>
      </c>
      <c r="AC67" s="47" t="s">
        <v>136</v>
      </c>
      <c r="AD67" s="48" t="s">
        <v>136</v>
      </c>
      <c r="AE67" s="49" t="s">
        <v>136</v>
      </c>
    </row>
    <row r="68" spans="1:31" x14ac:dyDescent="0.25">
      <c r="A68" t="s">
        <v>316</v>
      </c>
      <c r="B68" s="35" t="s">
        <v>136</v>
      </c>
      <c r="C68" s="44" t="s">
        <v>136</v>
      </c>
      <c r="D68" s="45" t="s">
        <v>136</v>
      </c>
      <c r="E68" s="46" t="s">
        <v>136</v>
      </c>
      <c r="F68" s="45" t="s">
        <v>136</v>
      </c>
      <c r="G68" s="47" t="s">
        <v>136</v>
      </c>
      <c r="H68" s="48" t="s">
        <v>136</v>
      </c>
      <c r="I68" s="49" t="s">
        <v>136</v>
      </c>
      <c r="J68" s="35">
        <v>18</v>
      </c>
      <c r="K68" s="42" t="s">
        <v>168</v>
      </c>
      <c r="L68" s="46">
        <v>0.14932862999562513</v>
      </c>
      <c r="M68" s="50" t="s">
        <v>137</v>
      </c>
      <c r="N68" s="50" t="s">
        <v>135</v>
      </c>
      <c r="O68" s="46">
        <v>0.85067137000437487</v>
      </c>
      <c r="P68" s="46" t="s">
        <v>137</v>
      </c>
      <c r="Q68" s="46" t="s">
        <v>135</v>
      </c>
      <c r="R68" s="46">
        <v>0.27197924247297411</v>
      </c>
      <c r="S68" s="46" t="s">
        <v>1</v>
      </c>
      <c r="T68" s="46" t="s">
        <v>137</v>
      </c>
      <c r="U68" s="47">
        <v>8543.3177619812777</v>
      </c>
      <c r="V68" s="47">
        <v>3251.9023000000007</v>
      </c>
      <c r="W68" s="49">
        <v>0.38063693644538549</v>
      </c>
      <c r="X68" s="35" t="s">
        <v>136</v>
      </c>
      <c r="Y68" s="44" t="s">
        <v>136</v>
      </c>
      <c r="Z68" s="46" t="s">
        <v>136</v>
      </c>
      <c r="AA68" s="46" t="s">
        <v>136</v>
      </c>
      <c r="AB68" s="46" t="s">
        <v>136</v>
      </c>
      <c r="AC68" s="47" t="s">
        <v>136</v>
      </c>
      <c r="AD68" s="48" t="s">
        <v>136</v>
      </c>
      <c r="AE68" s="49" t="s">
        <v>136</v>
      </c>
    </row>
    <row r="69" spans="1:31" x14ac:dyDescent="0.25">
      <c r="A69" t="s">
        <v>317</v>
      </c>
      <c r="B69" s="35" t="s">
        <v>136</v>
      </c>
      <c r="C69" s="44" t="s">
        <v>136</v>
      </c>
      <c r="D69" s="45" t="s">
        <v>136</v>
      </c>
      <c r="E69" s="46" t="s">
        <v>136</v>
      </c>
      <c r="F69" s="45" t="s">
        <v>136</v>
      </c>
      <c r="G69" s="47" t="s">
        <v>136</v>
      </c>
      <c r="H69" s="48" t="s">
        <v>136</v>
      </c>
      <c r="I69" s="49" t="s">
        <v>136</v>
      </c>
      <c r="J69" s="35">
        <v>19</v>
      </c>
      <c r="K69" s="42" t="s">
        <v>169</v>
      </c>
      <c r="L69" s="46">
        <v>0.5056280794408885</v>
      </c>
      <c r="M69" s="50" t="s">
        <v>137</v>
      </c>
      <c r="N69" s="50" t="s">
        <v>137</v>
      </c>
      <c r="O69" s="46">
        <v>0.49437192055911167</v>
      </c>
      <c r="P69" s="46" t="s">
        <v>137</v>
      </c>
      <c r="Q69" s="46" t="s">
        <v>137</v>
      </c>
      <c r="R69" s="46">
        <v>2.1741897039357597E-2</v>
      </c>
      <c r="S69" s="46" t="s">
        <v>1</v>
      </c>
      <c r="T69" s="46" t="s">
        <v>137</v>
      </c>
      <c r="U69" s="47">
        <v>7942.8357436416291</v>
      </c>
      <c r="V69" s="47">
        <v>3120.9122000000016</v>
      </c>
      <c r="W69" s="49">
        <v>0.39292165930767775</v>
      </c>
      <c r="X69" s="35" t="s">
        <v>136</v>
      </c>
      <c r="Y69" s="44" t="s">
        <v>136</v>
      </c>
      <c r="Z69" s="46" t="s">
        <v>136</v>
      </c>
      <c r="AA69" s="46" t="s">
        <v>136</v>
      </c>
      <c r="AB69" s="46" t="s">
        <v>136</v>
      </c>
      <c r="AC69" s="47" t="s">
        <v>136</v>
      </c>
      <c r="AD69" s="48" t="s">
        <v>136</v>
      </c>
      <c r="AE69" s="49" t="s">
        <v>136</v>
      </c>
    </row>
    <row r="70" spans="1:31" x14ac:dyDescent="0.25">
      <c r="A70" t="s">
        <v>318</v>
      </c>
      <c r="B70" s="35" t="s">
        <v>136</v>
      </c>
      <c r="C70" s="44" t="s">
        <v>136</v>
      </c>
      <c r="D70" s="45" t="s">
        <v>136</v>
      </c>
      <c r="E70" s="46" t="s">
        <v>136</v>
      </c>
      <c r="F70" s="45" t="s">
        <v>136</v>
      </c>
      <c r="G70" s="47" t="s">
        <v>136</v>
      </c>
      <c r="H70" s="48" t="s">
        <v>136</v>
      </c>
      <c r="I70" s="49" t="s">
        <v>136</v>
      </c>
      <c r="J70" s="35">
        <v>20</v>
      </c>
      <c r="K70" s="42" t="s">
        <v>139</v>
      </c>
      <c r="L70" s="46">
        <v>0.43260435041859785</v>
      </c>
      <c r="M70" s="50" t="s">
        <v>137</v>
      </c>
      <c r="N70" s="50" t="s">
        <v>137</v>
      </c>
      <c r="O70" s="46">
        <v>0.5673956495814021</v>
      </c>
      <c r="P70" s="46" t="s">
        <v>137</v>
      </c>
      <c r="Q70" s="46" t="s">
        <v>137</v>
      </c>
      <c r="R70" s="46">
        <v>4.0060041336163719E-2</v>
      </c>
      <c r="S70" s="46" t="s">
        <v>1</v>
      </c>
      <c r="T70" s="46" t="s">
        <v>137</v>
      </c>
      <c r="U70" s="47">
        <v>62954.958179399648</v>
      </c>
      <c r="V70" s="47">
        <v>24897.551349999983</v>
      </c>
      <c r="W70" s="49">
        <v>0.39548197743298719</v>
      </c>
      <c r="X70" s="35" t="s">
        <v>136</v>
      </c>
      <c r="Y70" s="44" t="s">
        <v>136</v>
      </c>
      <c r="Z70" s="46" t="s">
        <v>136</v>
      </c>
      <c r="AA70" s="46" t="s">
        <v>136</v>
      </c>
      <c r="AB70" s="46" t="s">
        <v>136</v>
      </c>
      <c r="AC70" s="47" t="s">
        <v>136</v>
      </c>
      <c r="AD70" s="48" t="s">
        <v>136</v>
      </c>
      <c r="AE70" s="49" t="s">
        <v>136</v>
      </c>
    </row>
    <row r="71" spans="1:31" x14ac:dyDescent="0.25">
      <c r="A71" t="s">
        <v>319</v>
      </c>
      <c r="B71" s="35" t="s">
        <v>136</v>
      </c>
      <c r="C71" s="44" t="s">
        <v>136</v>
      </c>
      <c r="D71" s="45" t="s">
        <v>136</v>
      </c>
      <c r="E71" s="46" t="s">
        <v>136</v>
      </c>
      <c r="F71" s="45" t="s">
        <v>136</v>
      </c>
      <c r="G71" s="47" t="s">
        <v>136</v>
      </c>
      <c r="H71" s="48" t="s">
        <v>136</v>
      </c>
      <c r="I71" s="49" t="s">
        <v>136</v>
      </c>
      <c r="J71" s="35">
        <v>21</v>
      </c>
      <c r="K71" s="42" t="s">
        <v>2230</v>
      </c>
      <c r="L71" s="46">
        <v>0.32899753152412936</v>
      </c>
      <c r="M71" s="50" t="s">
        <v>137</v>
      </c>
      <c r="N71" s="50" t="s">
        <v>135</v>
      </c>
      <c r="O71" s="46">
        <v>0.67100246847587064</v>
      </c>
      <c r="P71" s="46" t="s">
        <v>137</v>
      </c>
      <c r="Q71" s="46" t="s">
        <v>135</v>
      </c>
      <c r="R71" s="46">
        <v>0.46546725965937236</v>
      </c>
      <c r="S71" s="46" t="s">
        <v>137</v>
      </c>
      <c r="T71" s="46" t="s">
        <v>137</v>
      </c>
      <c r="U71" s="47">
        <v>11459.906628590295</v>
      </c>
      <c r="V71" s="47">
        <v>5815.3758999999991</v>
      </c>
      <c r="W71" s="49">
        <v>0.5074540385426648</v>
      </c>
      <c r="X71" s="35" t="s">
        <v>136</v>
      </c>
      <c r="Y71" s="44" t="s">
        <v>136</v>
      </c>
      <c r="Z71" s="46" t="s">
        <v>136</v>
      </c>
      <c r="AA71" s="46" t="s">
        <v>136</v>
      </c>
      <c r="AB71" s="46" t="s">
        <v>136</v>
      </c>
      <c r="AC71" s="47" t="s">
        <v>136</v>
      </c>
      <c r="AD71" s="48" t="s">
        <v>136</v>
      </c>
      <c r="AE71" s="49" t="s">
        <v>136</v>
      </c>
    </row>
    <row r="72" spans="1:31" x14ac:dyDescent="0.25">
      <c r="A72" t="s">
        <v>320</v>
      </c>
      <c r="B72" s="35" t="s">
        <v>136</v>
      </c>
      <c r="C72" s="44" t="s">
        <v>136</v>
      </c>
      <c r="D72" s="45" t="s">
        <v>136</v>
      </c>
      <c r="E72" s="46" t="s">
        <v>136</v>
      </c>
      <c r="F72" s="45" t="s">
        <v>136</v>
      </c>
      <c r="G72" s="47" t="s">
        <v>136</v>
      </c>
      <c r="H72" s="48" t="s">
        <v>136</v>
      </c>
      <c r="I72" s="49" t="s">
        <v>136</v>
      </c>
      <c r="J72" s="35">
        <v>22</v>
      </c>
      <c r="K72" s="42" t="s">
        <v>174</v>
      </c>
      <c r="L72" s="46">
        <v>0.44429785628861618</v>
      </c>
      <c r="M72" s="50" t="s">
        <v>137</v>
      </c>
      <c r="N72" s="50" t="s">
        <v>137</v>
      </c>
      <c r="O72" s="46">
        <v>0.55570214371138393</v>
      </c>
      <c r="P72" s="46" t="s">
        <v>137</v>
      </c>
      <c r="Q72" s="46" t="s">
        <v>137</v>
      </c>
      <c r="R72" s="46">
        <v>0.20549708199235417</v>
      </c>
      <c r="S72" s="46" t="s">
        <v>1</v>
      </c>
      <c r="T72" s="46" t="s">
        <v>137</v>
      </c>
      <c r="U72" s="47">
        <v>41317.545196655657</v>
      </c>
      <c r="V72" s="47">
        <v>23033.665849999994</v>
      </c>
      <c r="W72" s="49">
        <v>0.55747905013157451</v>
      </c>
      <c r="X72" s="35" t="s">
        <v>136</v>
      </c>
      <c r="Y72" s="44" t="s">
        <v>136</v>
      </c>
      <c r="Z72" s="46" t="s">
        <v>136</v>
      </c>
      <c r="AA72" s="46" t="s">
        <v>136</v>
      </c>
      <c r="AB72" s="46" t="s">
        <v>136</v>
      </c>
      <c r="AC72" s="47" t="s">
        <v>136</v>
      </c>
      <c r="AD72" s="48" t="s">
        <v>136</v>
      </c>
      <c r="AE72" s="49" t="s">
        <v>136</v>
      </c>
    </row>
    <row r="73" spans="1:31" x14ac:dyDescent="0.25">
      <c r="A73" t="s">
        <v>321</v>
      </c>
      <c r="B73" s="35" t="s">
        <v>136</v>
      </c>
      <c r="C73" s="44" t="s">
        <v>136</v>
      </c>
      <c r="D73" s="45" t="s">
        <v>136</v>
      </c>
      <c r="E73" s="46" t="s">
        <v>136</v>
      </c>
      <c r="F73" s="45" t="s">
        <v>136</v>
      </c>
      <c r="G73" s="47" t="s">
        <v>136</v>
      </c>
      <c r="H73" s="48" t="s">
        <v>136</v>
      </c>
      <c r="I73" s="49" t="s">
        <v>136</v>
      </c>
      <c r="J73" s="35">
        <v>23</v>
      </c>
      <c r="K73" s="42" t="s">
        <v>2229</v>
      </c>
      <c r="L73" s="46">
        <v>0.42255402186600333</v>
      </c>
      <c r="M73" s="50" t="s">
        <v>137</v>
      </c>
      <c r="N73" s="50" t="s">
        <v>137</v>
      </c>
      <c r="O73" s="46">
        <v>0.57744597813399667</v>
      </c>
      <c r="P73" s="46" t="s">
        <v>137</v>
      </c>
      <c r="Q73" s="46" t="s">
        <v>137</v>
      </c>
      <c r="R73" s="46">
        <v>0.28747503908407385</v>
      </c>
      <c r="S73" s="46" t="s">
        <v>1</v>
      </c>
      <c r="T73" s="46" t="s">
        <v>137</v>
      </c>
      <c r="U73" s="47">
        <v>21605.262621068374</v>
      </c>
      <c r="V73" s="47">
        <v>11198.192200000001</v>
      </c>
      <c r="W73" s="49">
        <v>0.51830854345089439</v>
      </c>
      <c r="X73" s="35" t="s">
        <v>136</v>
      </c>
      <c r="Y73" s="44" t="s">
        <v>136</v>
      </c>
      <c r="Z73" s="46" t="s">
        <v>136</v>
      </c>
      <c r="AA73" s="46" t="s">
        <v>136</v>
      </c>
      <c r="AB73" s="46" t="s">
        <v>136</v>
      </c>
      <c r="AC73" s="47" t="s">
        <v>136</v>
      </c>
      <c r="AD73" s="48" t="s">
        <v>136</v>
      </c>
      <c r="AE73" s="49" t="s">
        <v>136</v>
      </c>
    </row>
    <row r="74" spans="1:31" x14ac:dyDescent="0.25">
      <c r="A74" t="s">
        <v>322</v>
      </c>
      <c r="B74" s="35" t="s">
        <v>136</v>
      </c>
      <c r="C74" s="44" t="s">
        <v>136</v>
      </c>
      <c r="D74" s="45" t="s">
        <v>136</v>
      </c>
      <c r="E74" s="46" t="s">
        <v>136</v>
      </c>
      <c r="F74" s="45" t="s">
        <v>136</v>
      </c>
      <c r="G74" s="47" t="s">
        <v>136</v>
      </c>
      <c r="H74" s="48" t="s">
        <v>136</v>
      </c>
      <c r="I74" s="49" t="s">
        <v>136</v>
      </c>
      <c r="J74" s="35">
        <v>24</v>
      </c>
      <c r="K74" s="42" t="s">
        <v>141</v>
      </c>
      <c r="L74" s="46">
        <v>0.4820005789480335</v>
      </c>
      <c r="M74" s="50" t="s">
        <v>137</v>
      </c>
      <c r="N74" s="50" t="s">
        <v>137</v>
      </c>
      <c r="O74" s="46">
        <v>0.5179994210519665</v>
      </c>
      <c r="P74" s="46" t="s">
        <v>137</v>
      </c>
      <c r="Q74" s="46" t="s">
        <v>137</v>
      </c>
      <c r="R74" s="46">
        <v>0.3078465595903952</v>
      </c>
      <c r="S74" s="46" t="s">
        <v>1</v>
      </c>
      <c r="T74" s="46" t="s">
        <v>137</v>
      </c>
      <c r="U74" s="47">
        <v>4949.326734343309</v>
      </c>
      <c r="V74" s="47">
        <v>627.84909999999809</v>
      </c>
      <c r="W74" s="49">
        <v>0.1268554560448317</v>
      </c>
      <c r="X74" s="35" t="s">
        <v>136</v>
      </c>
      <c r="Y74" s="44" t="s">
        <v>136</v>
      </c>
      <c r="Z74" s="46" t="s">
        <v>136</v>
      </c>
      <c r="AA74" s="46" t="s">
        <v>136</v>
      </c>
      <c r="AB74" s="46" t="s">
        <v>136</v>
      </c>
      <c r="AC74" s="47" t="s">
        <v>136</v>
      </c>
      <c r="AD74" s="48" t="s">
        <v>136</v>
      </c>
      <c r="AE74" s="49" t="s">
        <v>136</v>
      </c>
    </row>
    <row r="75" spans="1:31" x14ac:dyDescent="0.25">
      <c r="A75" t="s">
        <v>323</v>
      </c>
      <c r="B75" s="35" t="s">
        <v>136</v>
      </c>
      <c r="C75" s="44" t="s">
        <v>136</v>
      </c>
      <c r="D75" s="45" t="s">
        <v>136</v>
      </c>
      <c r="E75" s="46" t="s">
        <v>136</v>
      </c>
      <c r="F75" s="45" t="s">
        <v>136</v>
      </c>
      <c r="G75" s="47" t="s">
        <v>136</v>
      </c>
      <c r="H75" s="48" t="s">
        <v>136</v>
      </c>
      <c r="I75" s="49" t="s">
        <v>136</v>
      </c>
      <c r="J75" s="35">
        <v>25</v>
      </c>
      <c r="K75" s="42" t="s">
        <v>177</v>
      </c>
      <c r="L75" s="46">
        <v>0.55961294089215552</v>
      </c>
      <c r="M75" s="50" t="s">
        <v>137</v>
      </c>
      <c r="N75" s="50" t="s">
        <v>137</v>
      </c>
      <c r="O75" s="46">
        <v>0.44038705910784459</v>
      </c>
      <c r="P75" s="46" t="s">
        <v>137</v>
      </c>
      <c r="Q75" s="46" t="s">
        <v>137</v>
      </c>
      <c r="R75" s="46">
        <v>0.21879665364210454</v>
      </c>
      <c r="S75" s="46" t="s">
        <v>1</v>
      </c>
      <c r="T75" s="46" t="s">
        <v>137</v>
      </c>
      <c r="U75" s="47">
        <v>13677.306045330348</v>
      </c>
      <c r="V75" s="47">
        <v>8160.9754999999968</v>
      </c>
      <c r="W75" s="49">
        <v>0.59668003866786945</v>
      </c>
      <c r="X75" s="35" t="s">
        <v>136</v>
      </c>
      <c r="Y75" s="44" t="s">
        <v>136</v>
      </c>
      <c r="Z75" s="46" t="s">
        <v>136</v>
      </c>
      <c r="AA75" s="46" t="s">
        <v>136</v>
      </c>
      <c r="AB75" s="46" t="s">
        <v>136</v>
      </c>
      <c r="AC75" s="47" t="s">
        <v>136</v>
      </c>
      <c r="AD75" s="48" t="s">
        <v>136</v>
      </c>
      <c r="AE75" s="49" t="s">
        <v>136</v>
      </c>
    </row>
    <row r="76" spans="1:31" x14ac:dyDescent="0.25">
      <c r="A76" t="s">
        <v>324</v>
      </c>
      <c r="B76" s="35" t="s">
        <v>136</v>
      </c>
      <c r="C76" s="44" t="s">
        <v>136</v>
      </c>
      <c r="D76" s="45" t="s">
        <v>136</v>
      </c>
      <c r="E76" s="46" t="s">
        <v>136</v>
      </c>
      <c r="F76" s="45" t="s">
        <v>136</v>
      </c>
      <c r="G76" s="47" t="s">
        <v>136</v>
      </c>
      <c r="H76" s="48" t="s">
        <v>136</v>
      </c>
      <c r="I76" s="49" t="s">
        <v>136</v>
      </c>
      <c r="J76" s="35">
        <v>26</v>
      </c>
      <c r="K76" s="42" t="s">
        <v>180</v>
      </c>
      <c r="L76" s="46">
        <v>0.49479478137273369</v>
      </c>
      <c r="M76" s="50" t="s">
        <v>137</v>
      </c>
      <c r="N76" s="50" t="s">
        <v>137</v>
      </c>
      <c r="O76" s="46">
        <v>0.50520521862726619</v>
      </c>
      <c r="P76" s="46" t="s">
        <v>137</v>
      </c>
      <c r="Q76" s="46" t="s">
        <v>137</v>
      </c>
      <c r="R76" s="46">
        <v>0.2373066741792407</v>
      </c>
      <c r="S76" s="46" t="s">
        <v>1</v>
      </c>
      <c r="T76" s="46" t="s">
        <v>137</v>
      </c>
      <c r="U76" s="47">
        <v>3650.7179645503943</v>
      </c>
      <c r="V76" s="47">
        <v>1339.1280000000002</v>
      </c>
      <c r="W76" s="49">
        <v>0.36681223063609653</v>
      </c>
      <c r="X76" s="35" t="s">
        <v>136</v>
      </c>
      <c r="Y76" s="44" t="s">
        <v>136</v>
      </c>
      <c r="Z76" s="46" t="s">
        <v>136</v>
      </c>
      <c r="AA76" s="46" t="s">
        <v>136</v>
      </c>
      <c r="AB76" s="46" t="s">
        <v>136</v>
      </c>
      <c r="AC76" s="47" t="s">
        <v>136</v>
      </c>
      <c r="AD76" s="48" t="s">
        <v>136</v>
      </c>
      <c r="AE76" s="49" t="s">
        <v>136</v>
      </c>
    </row>
    <row r="77" spans="1:31" x14ac:dyDescent="0.25">
      <c r="A77" t="s">
        <v>325</v>
      </c>
      <c r="B77" s="35" t="s">
        <v>136</v>
      </c>
      <c r="C77" s="44" t="s">
        <v>136</v>
      </c>
      <c r="D77" s="45" t="s">
        <v>136</v>
      </c>
      <c r="E77" s="46" t="s">
        <v>136</v>
      </c>
      <c r="F77" s="45" t="s">
        <v>136</v>
      </c>
      <c r="G77" s="47" t="s">
        <v>136</v>
      </c>
      <c r="H77" s="48" t="s">
        <v>136</v>
      </c>
      <c r="I77" s="49" t="s">
        <v>136</v>
      </c>
      <c r="J77" s="35">
        <v>27</v>
      </c>
      <c r="K77" s="42" t="s">
        <v>181</v>
      </c>
      <c r="L77" s="46">
        <v>0.56181173218728886</v>
      </c>
      <c r="M77" s="50" t="s">
        <v>137</v>
      </c>
      <c r="N77" s="50" t="s">
        <v>137</v>
      </c>
      <c r="O77" s="46">
        <v>0.43818826781271114</v>
      </c>
      <c r="P77" s="46" t="s">
        <v>137</v>
      </c>
      <c r="Q77" s="46" t="s">
        <v>137</v>
      </c>
      <c r="R77" s="46">
        <v>0.29030594338761939</v>
      </c>
      <c r="S77" s="46" t="s">
        <v>1</v>
      </c>
      <c r="T77" s="46" t="s">
        <v>137</v>
      </c>
      <c r="U77" s="47">
        <v>3642.8797663962223</v>
      </c>
      <c r="V77" s="47">
        <v>1458.0287499999997</v>
      </c>
      <c r="W77" s="49">
        <v>0.40024070062635592</v>
      </c>
      <c r="X77" s="35" t="s">
        <v>136</v>
      </c>
      <c r="Y77" s="44" t="s">
        <v>136</v>
      </c>
      <c r="Z77" s="46" t="s">
        <v>136</v>
      </c>
      <c r="AA77" s="46" t="s">
        <v>136</v>
      </c>
      <c r="AB77" s="46" t="s">
        <v>136</v>
      </c>
      <c r="AC77" s="47" t="s">
        <v>136</v>
      </c>
      <c r="AD77" s="48" t="s">
        <v>136</v>
      </c>
      <c r="AE77" s="49" t="s">
        <v>136</v>
      </c>
    </row>
    <row r="78" spans="1:31" x14ac:dyDescent="0.25">
      <c r="A78" t="s">
        <v>326</v>
      </c>
      <c r="B78" s="35" t="s">
        <v>136</v>
      </c>
      <c r="C78" s="44" t="s">
        <v>136</v>
      </c>
      <c r="D78" s="45" t="s">
        <v>136</v>
      </c>
      <c r="E78" s="46" t="s">
        <v>136</v>
      </c>
      <c r="F78" s="45" t="s">
        <v>136</v>
      </c>
      <c r="G78" s="47" t="s">
        <v>136</v>
      </c>
      <c r="H78" s="48" t="s">
        <v>136</v>
      </c>
      <c r="I78" s="49" t="s">
        <v>136</v>
      </c>
      <c r="J78" s="35">
        <v>28</v>
      </c>
      <c r="K78" s="42" t="s">
        <v>142</v>
      </c>
      <c r="L78" s="46">
        <v>0.52344858531483673</v>
      </c>
      <c r="M78" s="50" t="s">
        <v>137</v>
      </c>
      <c r="N78" s="50" t="s">
        <v>137</v>
      </c>
      <c r="O78" s="46">
        <v>0.47655141468516315</v>
      </c>
      <c r="P78" s="46" t="s">
        <v>137</v>
      </c>
      <c r="Q78" s="46" t="s">
        <v>137</v>
      </c>
      <c r="R78" s="46">
        <v>0.34808801853401</v>
      </c>
      <c r="S78" s="46" t="s">
        <v>1</v>
      </c>
      <c r="T78" s="46" t="s">
        <v>137</v>
      </c>
      <c r="U78" s="47">
        <v>7872.6908908823534</v>
      </c>
      <c r="V78" s="47">
        <v>3210.9844999999991</v>
      </c>
      <c r="W78" s="49">
        <v>0.40786365735745522</v>
      </c>
      <c r="X78" s="35" t="s">
        <v>136</v>
      </c>
      <c r="Y78" s="44" t="s">
        <v>136</v>
      </c>
      <c r="Z78" s="46" t="s">
        <v>136</v>
      </c>
      <c r="AA78" s="46" t="s">
        <v>136</v>
      </c>
      <c r="AB78" s="46" t="s">
        <v>136</v>
      </c>
      <c r="AC78" s="47" t="s">
        <v>136</v>
      </c>
      <c r="AD78" s="48" t="s">
        <v>136</v>
      </c>
      <c r="AE78" s="49" t="s">
        <v>136</v>
      </c>
    </row>
    <row r="79" spans="1:31" x14ac:dyDescent="0.25">
      <c r="A79" t="s">
        <v>327</v>
      </c>
      <c r="B79" s="35" t="s">
        <v>136</v>
      </c>
      <c r="C79" s="44" t="s">
        <v>136</v>
      </c>
      <c r="D79" s="45" t="s">
        <v>136</v>
      </c>
      <c r="E79" s="46" t="s">
        <v>136</v>
      </c>
      <c r="F79" s="45" t="s">
        <v>136</v>
      </c>
      <c r="G79" s="47" t="s">
        <v>136</v>
      </c>
      <c r="H79" s="48" t="s">
        <v>136</v>
      </c>
      <c r="I79" s="49" t="s">
        <v>136</v>
      </c>
      <c r="J79" s="35">
        <v>29</v>
      </c>
      <c r="K79" s="42" t="s">
        <v>182</v>
      </c>
      <c r="L79" s="46">
        <v>0.4342324918615682</v>
      </c>
      <c r="M79" s="50" t="s">
        <v>137</v>
      </c>
      <c r="N79" s="50" t="s">
        <v>137</v>
      </c>
      <c r="O79" s="46">
        <v>0.5657675081384318</v>
      </c>
      <c r="P79" s="46" t="s">
        <v>137</v>
      </c>
      <c r="Q79" s="46" t="s">
        <v>137</v>
      </c>
      <c r="R79" s="46">
        <v>3.4160962175692762E-2</v>
      </c>
      <c r="S79" s="46" t="s">
        <v>1</v>
      </c>
      <c r="T79" s="46" t="s">
        <v>137</v>
      </c>
      <c r="U79" s="47">
        <v>13812.944795354053</v>
      </c>
      <c r="V79" s="47">
        <v>6908.5985500000024</v>
      </c>
      <c r="W79" s="49">
        <v>0.50015392462320496</v>
      </c>
      <c r="X79" s="35" t="s">
        <v>136</v>
      </c>
      <c r="Y79" s="44" t="s">
        <v>136</v>
      </c>
      <c r="Z79" s="46" t="s">
        <v>136</v>
      </c>
      <c r="AA79" s="46" t="s">
        <v>136</v>
      </c>
      <c r="AB79" s="46" t="s">
        <v>136</v>
      </c>
      <c r="AC79" s="47" t="s">
        <v>136</v>
      </c>
      <c r="AD79" s="48" t="s">
        <v>136</v>
      </c>
      <c r="AE79" s="49" t="s">
        <v>136</v>
      </c>
    </row>
    <row r="80" spans="1:31" x14ac:dyDescent="0.25">
      <c r="A80" t="s">
        <v>328</v>
      </c>
      <c r="B80" s="35" t="s">
        <v>136</v>
      </c>
      <c r="C80" s="44" t="s">
        <v>136</v>
      </c>
      <c r="D80" s="45" t="s">
        <v>136</v>
      </c>
      <c r="E80" s="46" t="s">
        <v>136</v>
      </c>
      <c r="F80" s="45" t="s">
        <v>136</v>
      </c>
      <c r="G80" s="47" t="s">
        <v>136</v>
      </c>
      <c r="H80" s="48" t="s">
        <v>136</v>
      </c>
      <c r="I80" s="49" t="s">
        <v>136</v>
      </c>
      <c r="J80" s="35">
        <v>30</v>
      </c>
      <c r="K80" s="42" t="s">
        <v>184</v>
      </c>
      <c r="L80" s="46">
        <v>0.29133913901977632</v>
      </c>
      <c r="M80" s="50" t="s">
        <v>137</v>
      </c>
      <c r="N80" s="50" t="s">
        <v>135</v>
      </c>
      <c r="O80" s="46">
        <v>0.70866086098022363</v>
      </c>
      <c r="P80" s="46" t="s">
        <v>137</v>
      </c>
      <c r="Q80" s="46" t="s">
        <v>135</v>
      </c>
      <c r="R80" s="46">
        <v>0.56975974131462803</v>
      </c>
      <c r="S80" s="46" t="s">
        <v>137</v>
      </c>
      <c r="T80" s="46" t="s">
        <v>137</v>
      </c>
      <c r="U80" s="47">
        <v>9191.7584720282448</v>
      </c>
      <c r="V80" s="47">
        <v>3940.331000000001</v>
      </c>
      <c r="W80" s="49">
        <v>0.42868086797438787</v>
      </c>
      <c r="X80" s="35" t="s">
        <v>136</v>
      </c>
      <c r="Y80" s="44" t="s">
        <v>136</v>
      </c>
      <c r="Z80" s="46" t="s">
        <v>136</v>
      </c>
      <c r="AA80" s="46" t="s">
        <v>136</v>
      </c>
      <c r="AB80" s="46" t="s">
        <v>136</v>
      </c>
      <c r="AC80" s="47" t="s">
        <v>136</v>
      </c>
      <c r="AD80" s="48" t="s">
        <v>136</v>
      </c>
      <c r="AE80" s="49" t="s">
        <v>136</v>
      </c>
    </row>
    <row r="81" spans="1:31" x14ac:dyDescent="0.25">
      <c r="A81" t="s">
        <v>329</v>
      </c>
      <c r="B81" s="35" t="s">
        <v>136</v>
      </c>
      <c r="C81" s="44" t="s">
        <v>136</v>
      </c>
      <c r="D81" s="45" t="s">
        <v>136</v>
      </c>
      <c r="E81" s="46" t="s">
        <v>136</v>
      </c>
      <c r="F81" s="45" t="s">
        <v>136</v>
      </c>
      <c r="G81" s="47" t="s">
        <v>136</v>
      </c>
      <c r="H81" s="48" t="s">
        <v>136</v>
      </c>
      <c r="I81" s="49" t="s">
        <v>136</v>
      </c>
      <c r="J81" s="35">
        <v>31</v>
      </c>
      <c r="K81" s="42" t="s">
        <v>187</v>
      </c>
      <c r="L81" s="46">
        <v>0.50419401882041803</v>
      </c>
      <c r="M81" s="50" t="s">
        <v>137</v>
      </c>
      <c r="N81" s="50" t="s">
        <v>137</v>
      </c>
      <c r="O81" s="46">
        <v>0.49580598117958202</v>
      </c>
      <c r="P81" s="46" t="s">
        <v>137</v>
      </c>
      <c r="Q81" s="46" t="s">
        <v>137</v>
      </c>
      <c r="R81" s="46">
        <v>2.1922460275189758E-2</v>
      </c>
      <c r="S81" s="46" t="s">
        <v>1</v>
      </c>
      <c r="T81" s="46" t="s">
        <v>137</v>
      </c>
      <c r="U81" s="47">
        <v>10471.237063063256</v>
      </c>
      <c r="V81" s="47">
        <v>5794.5184499999996</v>
      </c>
      <c r="W81" s="49">
        <v>0.55337477464242135</v>
      </c>
      <c r="X81" s="35" t="s">
        <v>136</v>
      </c>
      <c r="Y81" s="44" t="s">
        <v>136</v>
      </c>
      <c r="Z81" s="46" t="s">
        <v>136</v>
      </c>
      <c r="AA81" s="46" t="s">
        <v>136</v>
      </c>
      <c r="AB81" s="46" t="s">
        <v>136</v>
      </c>
      <c r="AC81" s="47" t="s">
        <v>136</v>
      </c>
      <c r="AD81" s="48" t="s">
        <v>136</v>
      </c>
      <c r="AE81" s="49" t="s">
        <v>136</v>
      </c>
    </row>
    <row r="82" spans="1:31" x14ac:dyDescent="0.25">
      <c r="A82" t="s">
        <v>330</v>
      </c>
      <c r="B82" s="35" t="s">
        <v>136</v>
      </c>
      <c r="C82" s="44" t="s">
        <v>136</v>
      </c>
      <c r="D82" s="45" t="s">
        <v>136</v>
      </c>
      <c r="E82" s="46" t="s">
        <v>136</v>
      </c>
      <c r="F82" s="45" t="s">
        <v>136</v>
      </c>
      <c r="G82" s="47" t="s">
        <v>136</v>
      </c>
      <c r="H82" s="48" t="s">
        <v>136</v>
      </c>
      <c r="I82" s="49" t="s">
        <v>136</v>
      </c>
      <c r="J82" s="35">
        <v>32</v>
      </c>
      <c r="K82" s="42" t="s">
        <v>188</v>
      </c>
      <c r="L82" s="46">
        <v>9.5969473322170581E-2</v>
      </c>
      <c r="M82" s="50" t="s">
        <v>137</v>
      </c>
      <c r="N82" s="50" t="s">
        <v>135</v>
      </c>
      <c r="O82" s="46">
        <v>0.90403052667782935</v>
      </c>
      <c r="P82" s="46" t="s">
        <v>137</v>
      </c>
      <c r="Q82" s="46" t="s">
        <v>135</v>
      </c>
      <c r="R82" s="46">
        <v>3.739634469907438E-2</v>
      </c>
      <c r="S82" s="46" t="s">
        <v>1</v>
      </c>
      <c r="T82" s="46" t="s">
        <v>137</v>
      </c>
      <c r="U82" s="47">
        <v>2738.1713332986242</v>
      </c>
      <c r="V82" s="47">
        <v>1411.2655499999998</v>
      </c>
      <c r="W82" s="49">
        <v>0.51540439885471834</v>
      </c>
      <c r="X82" s="35" t="s">
        <v>136</v>
      </c>
      <c r="Y82" s="44" t="s">
        <v>136</v>
      </c>
      <c r="Z82" s="46" t="s">
        <v>136</v>
      </c>
      <c r="AA82" s="46" t="s">
        <v>136</v>
      </c>
      <c r="AB82" s="46" t="s">
        <v>136</v>
      </c>
      <c r="AC82" s="47" t="s">
        <v>136</v>
      </c>
      <c r="AD82" s="48" t="s">
        <v>136</v>
      </c>
      <c r="AE82" s="49" t="s">
        <v>136</v>
      </c>
    </row>
    <row r="83" spans="1:31" x14ac:dyDescent="0.25">
      <c r="A83" t="s">
        <v>331</v>
      </c>
      <c r="B83" s="35" t="s">
        <v>136</v>
      </c>
      <c r="C83" s="44" t="s">
        <v>136</v>
      </c>
      <c r="D83" s="45" t="s">
        <v>136</v>
      </c>
      <c r="E83" s="46" t="s">
        <v>136</v>
      </c>
      <c r="F83" s="45" t="s">
        <v>136</v>
      </c>
      <c r="G83" s="47" t="s">
        <v>136</v>
      </c>
      <c r="H83" s="48" t="s">
        <v>136</v>
      </c>
      <c r="I83" s="49" t="s">
        <v>136</v>
      </c>
      <c r="J83" s="35" t="s">
        <v>136</v>
      </c>
      <c r="K83" s="42" t="s">
        <v>136</v>
      </c>
      <c r="L83" s="46" t="s">
        <v>136</v>
      </c>
      <c r="M83" s="50" t="s">
        <v>136</v>
      </c>
      <c r="N83" s="50" t="s">
        <v>136</v>
      </c>
      <c r="O83" s="46" t="s">
        <v>136</v>
      </c>
      <c r="P83" s="46" t="s">
        <v>136</v>
      </c>
      <c r="Q83" s="46" t="s">
        <v>136</v>
      </c>
      <c r="R83" s="46" t="s">
        <v>136</v>
      </c>
      <c r="S83" s="46" t="s">
        <v>136</v>
      </c>
      <c r="T83" s="46" t="s">
        <v>136</v>
      </c>
      <c r="U83" s="47" t="s">
        <v>136</v>
      </c>
      <c r="V83" s="47" t="s">
        <v>136</v>
      </c>
      <c r="W83" s="49" t="s">
        <v>136</v>
      </c>
      <c r="X83" s="35" t="s">
        <v>136</v>
      </c>
      <c r="Y83" s="44" t="s">
        <v>136</v>
      </c>
      <c r="Z83" s="46" t="s">
        <v>136</v>
      </c>
      <c r="AA83" s="46" t="s">
        <v>136</v>
      </c>
      <c r="AB83" s="46" t="s">
        <v>136</v>
      </c>
      <c r="AC83" s="47" t="s">
        <v>136</v>
      </c>
      <c r="AD83" s="48" t="s">
        <v>136</v>
      </c>
      <c r="AE83" s="49" t="s">
        <v>136</v>
      </c>
    </row>
    <row r="84" spans="1:31" x14ac:dyDescent="0.25">
      <c r="A84" t="s">
        <v>332</v>
      </c>
      <c r="B84" s="35" t="s">
        <v>136</v>
      </c>
      <c r="C84" s="44" t="s">
        <v>136</v>
      </c>
      <c r="D84" s="45" t="s">
        <v>136</v>
      </c>
      <c r="E84" s="46" t="s">
        <v>136</v>
      </c>
      <c r="F84" s="45" t="s">
        <v>136</v>
      </c>
      <c r="G84" s="47" t="s">
        <v>136</v>
      </c>
      <c r="H84" s="48" t="s">
        <v>136</v>
      </c>
      <c r="I84" s="49" t="s">
        <v>136</v>
      </c>
      <c r="J84" s="35" t="s">
        <v>136</v>
      </c>
      <c r="K84" s="42" t="s">
        <v>136</v>
      </c>
      <c r="L84" s="46" t="s">
        <v>136</v>
      </c>
      <c r="M84" s="50" t="s">
        <v>136</v>
      </c>
      <c r="N84" s="50" t="s">
        <v>136</v>
      </c>
      <c r="O84" s="46" t="s">
        <v>136</v>
      </c>
      <c r="P84" s="46" t="s">
        <v>136</v>
      </c>
      <c r="Q84" s="46" t="s">
        <v>136</v>
      </c>
      <c r="R84" s="46" t="s">
        <v>136</v>
      </c>
      <c r="S84" s="46" t="s">
        <v>136</v>
      </c>
      <c r="T84" s="46" t="s">
        <v>136</v>
      </c>
      <c r="U84" s="47" t="s">
        <v>136</v>
      </c>
      <c r="V84" s="47" t="s">
        <v>136</v>
      </c>
      <c r="W84" s="49" t="s">
        <v>136</v>
      </c>
      <c r="X84" s="35" t="s">
        <v>136</v>
      </c>
      <c r="Y84" s="44" t="s">
        <v>136</v>
      </c>
      <c r="Z84" s="46" t="s">
        <v>136</v>
      </c>
      <c r="AA84" s="46" t="s">
        <v>136</v>
      </c>
      <c r="AB84" s="46" t="s">
        <v>136</v>
      </c>
      <c r="AC84" s="47" t="s">
        <v>136</v>
      </c>
      <c r="AD84" s="48" t="s">
        <v>136</v>
      </c>
      <c r="AE84" s="49" t="s">
        <v>136</v>
      </c>
    </row>
    <row r="85" spans="1:31" x14ac:dyDescent="0.25">
      <c r="A85" t="s">
        <v>333</v>
      </c>
      <c r="B85" s="35" t="s">
        <v>136</v>
      </c>
      <c r="C85" s="44" t="s">
        <v>136</v>
      </c>
      <c r="D85" s="45" t="s">
        <v>136</v>
      </c>
      <c r="E85" s="46" t="s">
        <v>136</v>
      </c>
      <c r="F85" s="45" t="s">
        <v>136</v>
      </c>
      <c r="G85" s="47" t="s">
        <v>136</v>
      </c>
      <c r="H85" s="48" t="s">
        <v>136</v>
      </c>
      <c r="I85" s="49" t="s">
        <v>136</v>
      </c>
      <c r="J85" s="35" t="s">
        <v>136</v>
      </c>
      <c r="K85" s="42" t="s">
        <v>136</v>
      </c>
      <c r="L85" s="46" t="s">
        <v>136</v>
      </c>
      <c r="M85" s="50" t="s">
        <v>136</v>
      </c>
      <c r="N85" s="50" t="s">
        <v>136</v>
      </c>
      <c r="O85" s="46" t="s">
        <v>136</v>
      </c>
      <c r="P85" s="46" t="s">
        <v>136</v>
      </c>
      <c r="Q85" s="46" t="s">
        <v>136</v>
      </c>
      <c r="R85" s="46" t="s">
        <v>136</v>
      </c>
      <c r="S85" s="46" t="s">
        <v>136</v>
      </c>
      <c r="T85" s="46" t="s">
        <v>136</v>
      </c>
      <c r="U85" s="47" t="s">
        <v>136</v>
      </c>
      <c r="V85" s="47" t="s">
        <v>136</v>
      </c>
      <c r="W85" s="49" t="s">
        <v>136</v>
      </c>
      <c r="X85" s="35" t="s">
        <v>136</v>
      </c>
      <c r="Y85" s="44" t="s">
        <v>136</v>
      </c>
      <c r="Z85" s="46" t="s">
        <v>136</v>
      </c>
      <c r="AA85" s="46" t="s">
        <v>136</v>
      </c>
      <c r="AB85" s="46" t="s">
        <v>136</v>
      </c>
      <c r="AC85" s="47" t="s">
        <v>136</v>
      </c>
      <c r="AD85" s="48" t="s">
        <v>136</v>
      </c>
      <c r="AE85" s="49" t="s">
        <v>136</v>
      </c>
    </row>
    <row r="86" spans="1:31" x14ac:dyDescent="0.25">
      <c r="A86" t="s">
        <v>334</v>
      </c>
      <c r="B86" s="35" t="s">
        <v>136</v>
      </c>
      <c r="C86" s="44" t="s">
        <v>136</v>
      </c>
      <c r="D86" s="45" t="s">
        <v>136</v>
      </c>
      <c r="E86" s="46" t="s">
        <v>136</v>
      </c>
      <c r="F86" s="45" t="s">
        <v>136</v>
      </c>
      <c r="G86" s="47" t="s">
        <v>136</v>
      </c>
      <c r="H86" s="48" t="s">
        <v>136</v>
      </c>
      <c r="I86" s="49" t="s">
        <v>136</v>
      </c>
      <c r="J86" s="35" t="s">
        <v>136</v>
      </c>
      <c r="K86" s="42" t="s">
        <v>136</v>
      </c>
      <c r="L86" s="46" t="s">
        <v>136</v>
      </c>
      <c r="M86" s="50" t="s">
        <v>136</v>
      </c>
      <c r="N86" s="50" t="s">
        <v>136</v>
      </c>
      <c r="O86" s="46" t="s">
        <v>136</v>
      </c>
      <c r="P86" s="46" t="s">
        <v>136</v>
      </c>
      <c r="Q86" s="46" t="s">
        <v>136</v>
      </c>
      <c r="R86" s="46" t="s">
        <v>136</v>
      </c>
      <c r="S86" s="46" t="s">
        <v>136</v>
      </c>
      <c r="T86" s="46" t="s">
        <v>136</v>
      </c>
      <c r="U86" s="47" t="s">
        <v>136</v>
      </c>
      <c r="V86" s="47" t="s">
        <v>136</v>
      </c>
      <c r="W86" s="49" t="s">
        <v>136</v>
      </c>
      <c r="X86" s="35" t="s">
        <v>136</v>
      </c>
      <c r="Y86" s="44" t="s">
        <v>136</v>
      </c>
      <c r="Z86" s="46" t="s">
        <v>136</v>
      </c>
      <c r="AA86" s="46" t="s">
        <v>136</v>
      </c>
      <c r="AB86" s="46" t="s">
        <v>136</v>
      </c>
      <c r="AC86" s="47" t="s">
        <v>136</v>
      </c>
      <c r="AD86" s="48" t="s">
        <v>136</v>
      </c>
      <c r="AE86" s="49" t="s">
        <v>136</v>
      </c>
    </row>
    <row r="87" spans="1:31" x14ac:dyDescent="0.25">
      <c r="A87" t="s">
        <v>335</v>
      </c>
      <c r="B87" s="35" t="s">
        <v>136</v>
      </c>
      <c r="C87" s="44" t="s">
        <v>136</v>
      </c>
      <c r="D87" s="45" t="s">
        <v>136</v>
      </c>
      <c r="E87" s="46" t="s">
        <v>136</v>
      </c>
      <c r="F87" s="45" t="s">
        <v>136</v>
      </c>
      <c r="G87" s="47" t="s">
        <v>136</v>
      </c>
      <c r="H87" s="48" t="s">
        <v>136</v>
      </c>
      <c r="I87" s="49" t="s">
        <v>136</v>
      </c>
      <c r="J87" s="35" t="s">
        <v>136</v>
      </c>
      <c r="K87" s="42" t="s">
        <v>136</v>
      </c>
      <c r="L87" s="46" t="s">
        <v>136</v>
      </c>
      <c r="M87" s="50" t="s">
        <v>136</v>
      </c>
      <c r="N87" s="50" t="s">
        <v>136</v>
      </c>
      <c r="O87" s="46" t="s">
        <v>136</v>
      </c>
      <c r="P87" s="46" t="s">
        <v>136</v>
      </c>
      <c r="Q87" s="46" t="s">
        <v>136</v>
      </c>
      <c r="R87" s="46" t="s">
        <v>136</v>
      </c>
      <c r="S87" s="46" t="s">
        <v>136</v>
      </c>
      <c r="T87" s="46" t="s">
        <v>136</v>
      </c>
      <c r="U87" s="47" t="s">
        <v>136</v>
      </c>
      <c r="V87" s="47" t="s">
        <v>136</v>
      </c>
      <c r="W87" s="49" t="s">
        <v>136</v>
      </c>
      <c r="X87" s="35" t="s">
        <v>136</v>
      </c>
      <c r="Y87" s="44" t="s">
        <v>136</v>
      </c>
      <c r="Z87" s="46" t="s">
        <v>136</v>
      </c>
      <c r="AA87" s="46" t="s">
        <v>136</v>
      </c>
      <c r="AB87" s="46" t="s">
        <v>136</v>
      </c>
      <c r="AC87" s="47" t="s">
        <v>136</v>
      </c>
      <c r="AD87" s="48" t="s">
        <v>136</v>
      </c>
      <c r="AE87" s="49" t="s">
        <v>136</v>
      </c>
    </row>
    <row r="88" spans="1:31" x14ac:dyDescent="0.25">
      <c r="A88" t="s">
        <v>336</v>
      </c>
      <c r="B88" s="35" t="s">
        <v>136</v>
      </c>
      <c r="C88" s="44" t="s">
        <v>136</v>
      </c>
      <c r="D88" s="45" t="s">
        <v>136</v>
      </c>
      <c r="E88" s="46" t="s">
        <v>136</v>
      </c>
      <c r="F88" s="45" t="s">
        <v>136</v>
      </c>
      <c r="G88" s="47" t="s">
        <v>136</v>
      </c>
      <c r="H88" s="48" t="s">
        <v>136</v>
      </c>
      <c r="I88" s="49" t="s">
        <v>136</v>
      </c>
      <c r="J88" s="35" t="s">
        <v>136</v>
      </c>
      <c r="K88" s="42" t="s">
        <v>136</v>
      </c>
      <c r="L88" s="46" t="s">
        <v>136</v>
      </c>
      <c r="M88" s="50" t="s">
        <v>136</v>
      </c>
      <c r="N88" s="50" t="s">
        <v>136</v>
      </c>
      <c r="O88" s="46" t="s">
        <v>136</v>
      </c>
      <c r="P88" s="46" t="s">
        <v>136</v>
      </c>
      <c r="Q88" s="46" t="s">
        <v>136</v>
      </c>
      <c r="R88" s="46" t="s">
        <v>136</v>
      </c>
      <c r="S88" s="46" t="s">
        <v>136</v>
      </c>
      <c r="T88" s="46" t="s">
        <v>136</v>
      </c>
      <c r="U88" s="47" t="s">
        <v>136</v>
      </c>
      <c r="V88" s="47" t="s">
        <v>136</v>
      </c>
      <c r="W88" s="49" t="s">
        <v>136</v>
      </c>
      <c r="X88" s="35" t="s">
        <v>136</v>
      </c>
      <c r="Y88" s="44" t="s">
        <v>136</v>
      </c>
      <c r="Z88" s="46" t="s">
        <v>136</v>
      </c>
      <c r="AA88" s="46" t="s">
        <v>136</v>
      </c>
      <c r="AB88" s="46" t="s">
        <v>136</v>
      </c>
      <c r="AC88" s="47" t="s">
        <v>136</v>
      </c>
      <c r="AD88" s="48" t="s">
        <v>136</v>
      </c>
      <c r="AE88" s="49" t="s">
        <v>136</v>
      </c>
    </row>
    <row r="89" spans="1:31" ht="15.75" thickBot="1" x14ac:dyDescent="0.3">
      <c r="A89" t="s">
        <v>337</v>
      </c>
      <c r="B89" s="35" t="s">
        <v>136</v>
      </c>
      <c r="C89" s="51" t="s">
        <v>136</v>
      </c>
      <c r="D89" s="52" t="s">
        <v>136</v>
      </c>
      <c r="E89" s="53" t="s">
        <v>136</v>
      </c>
      <c r="F89" s="52" t="s">
        <v>136</v>
      </c>
      <c r="G89" s="54" t="s">
        <v>136</v>
      </c>
      <c r="H89" s="55" t="s">
        <v>136</v>
      </c>
      <c r="I89" s="56" t="s">
        <v>136</v>
      </c>
      <c r="J89" s="35" t="s">
        <v>136</v>
      </c>
      <c r="K89" s="42" t="s">
        <v>136</v>
      </c>
      <c r="L89" s="25" t="s">
        <v>136</v>
      </c>
      <c r="M89" s="57" t="s">
        <v>136</v>
      </c>
      <c r="N89" s="57" t="s">
        <v>136</v>
      </c>
      <c r="O89" s="53" t="s">
        <v>136</v>
      </c>
      <c r="P89" s="25" t="s">
        <v>136</v>
      </c>
      <c r="Q89" s="25" t="s">
        <v>136</v>
      </c>
      <c r="R89" s="53" t="s">
        <v>136</v>
      </c>
      <c r="S89" s="46" t="s">
        <v>136</v>
      </c>
      <c r="T89" s="25" t="s">
        <v>136</v>
      </c>
      <c r="U89" s="54" t="s">
        <v>136</v>
      </c>
      <c r="V89" s="54" t="s">
        <v>136</v>
      </c>
      <c r="W89" s="56" t="s">
        <v>136</v>
      </c>
      <c r="X89" s="35" t="s">
        <v>136</v>
      </c>
      <c r="Y89" s="51" t="s">
        <v>136</v>
      </c>
      <c r="Z89" s="53" t="s">
        <v>136</v>
      </c>
      <c r="AA89" s="53" t="s">
        <v>136</v>
      </c>
      <c r="AB89" s="53" t="s">
        <v>136</v>
      </c>
      <c r="AC89" s="54" t="s">
        <v>136</v>
      </c>
      <c r="AD89" s="55" t="s">
        <v>136</v>
      </c>
      <c r="AE89" s="56" t="s">
        <v>136</v>
      </c>
    </row>
    <row r="90" spans="1:31" x14ac:dyDescent="0.25">
      <c r="A90" t="s">
        <v>338</v>
      </c>
      <c r="B90" s="293" t="s">
        <v>2237</v>
      </c>
      <c r="C90" s="294"/>
      <c r="D90" s="58">
        <v>0.66834501187088202</v>
      </c>
      <c r="E90" s="58">
        <v>0.33165498812911792</v>
      </c>
      <c r="F90" s="58">
        <v>0.21085285164715775</v>
      </c>
      <c r="G90" s="59"/>
      <c r="H90" s="60"/>
      <c r="I90" s="61"/>
      <c r="J90" s="62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 t="s">
        <v>136</v>
      </c>
      <c r="V90" s="37" t="s">
        <v>136</v>
      </c>
      <c r="W90" s="63" t="s">
        <v>136</v>
      </c>
      <c r="X90" s="293" t="s">
        <v>2237</v>
      </c>
      <c r="Y90" s="294">
        <v>0</v>
      </c>
      <c r="Z90" s="58">
        <v>0.36303619263157627</v>
      </c>
      <c r="AA90" s="58">
        <v>0.63696380736842362</v>
      </c>
      <c r="AB90" s="58">
        <v>0.61589909874567339</v>
      </c>
      <c r="AC90" s="59"/>
      <c r="AD90" s="60"/>
      <c r="AE90" s="61"/>
    </row>
    <row r="91" spans="1:31" ht="15.75" thickBot="1" x14ac:dyDescent="0.3">
      <c r="A91" t="s">
        <v>339</v>
      </c>
      <c r="B91" s="295" t="s">
        <v>5</v>
      </c>
      <c r="C91" s="296"/>
      <c r="D91" s="25"/>
      <c r="E91" s="25"/>
      <c r="F91" s="25"/>
      <c r="G91" s="26">
        <v>141970.68186184118</v>
      </c>
      <c r="H91" s="26">
        <v>65056.512150000002</v>
      </c>
      <c r="I91" s="27">
        <v>0.45823906243762197</v>
      </c>
      <c r="J91" s="33" t="s">
        <v>5</v>
      </c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6">
        <v>434429.06381979852</v>
      </c>
      <c r="V91" s="26">
        <v>168426.69859999997</v>
      </c>
      <c r="W91" s="27">
        <v>0.38769666356821719</v>
      </c>
      <c r="X91" s="295" t="s">
        <v>5</v>
      </c>
      <c r="Y91" s="296">
        <v>0</v>
      </c>
      <c r="Z91" s="25"/>
      <c r="AA91" s="25"/>
      <c r="AB91" s="25"/>
      <c r="AC91" s="26">
        <v>233231.9282838346</v>
      </c>
      <c r="AD91" s="26">
        <v>156180.71844999999</v>
      </c>
      <c r="AE91" s="27">
        <v>0.66963695579420779</v>
      </c>
    </row>
    <row r="92" spans="1:31" ht="15.75" thickBot="1" x14ac:dyDescent="0.3">
      <c r="A92" t="s">
        <v>340</v>
      </c>
      <c r="B92" s="29" t="s">
        <v>2238</v>
      </c>
      <c r="C92" s="30"/>
      <c r="D92" s="30"/>
      <c r="E92" s="30"/>
      <c r="F92" s="30"/>
      <c r="G92" s="31">
        <v>2.5614851727290207</v>
      </c>
      <c r="H92" s="32">
        <v>2.2178692008626486</v>
      </c>
      <c r="I92" s="64"/>
      <c r="J92" s="29" t="s">
        <v>2240</v>
      </c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1">
        <v>2.3704696838236008</v>
      </c>
      <c r="V92" s="32">
        <v>2.0668537541032355</v>
      </c>
      <c r="W92" s="64"/>
      <c r="X92" s="29" t="s">
        <v>2239</v>
      </c>
      <c r="Y92" s="30"/>
      <c r="Z92" s="30"/>
      <c r="AA92" s="30"/>
      <c r="AB92" s="30"/>
      <c r="AC92" s="31">
        <v>2.4385414749837162</v>
      </c>
      <c r="AD92" s="32">
        <v>2.4092293742697173</v>
      </c>
      <c r="AE92" s="64"/>
    </row>
    <row r="93" spans="1:31" ht="15.75" thickBot="1" x14ac:dyDescent="0.3">
      <c r="A93" t="s">
        <v>341</v>
      </c>
      <c r="B93" s="358" t="s">
        <v>2231</v>
      </c>
      <c r="C93" s="358"/>
      <c r="D93" s="358"/>
      <c r="E93" s="358"/>
      <c r="F93" s="358"/>
      <c r="G93" s="358"/>
      <c r="H93" s="358"/>
      <c r="I93" s="20"/>
      <c r="J93" s="20"/>
      <c r="K93" s="20"/>
      <c r="L93" s="20" t="s">
        <v>2243</v>
      </c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</row>
    <row r="94" spans="1:31" x14ac:dyDescent="0.25">
      <c r="A94" t="s">
        <v>342</v>
      </c>
      <c r="B94" s="301" t="s">
        <v>6</v>
      </c>
      <c r="C94" s="302"/>
      <c r="D94" s="302"/>
      <c r="E94" s="302"/>
      <c r="F94" s="302"/>
      <c r="G94" s="302"/>
      <c r="H94" s="302"/>
      <c r="I94" s="303"/>
      <c r="J94" s="301" t="s">
        <v>73</v>
      </c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3"/>
      <c r="X94" s="301" t="s">
        <v>7</v>
      </c>
      <c r="Y94" s="302"/>
      <c r="Z94" s="302"/>
      <c r="AA94" s="302"/>
      <c r="AB94" s="302"/>
      <c r="AC94" s="302"/>
      <c r="AD94" s="302"/>
      <c r="AE94" s="303"/>
    </row>
    <row r="95" spans="1:31" ht="75" x14ac:dyDescent="0.25">
      <c r="A95" t="s">
        <v>343</v>
      </c>
      <c r="B95" s="305"/>
      <c r="C95" s="306"/>
      <c r="D95" s="34" t="s">
        <v>2232</v>
      </c>
      <c r="E95" s="34" t="s">
        <v>2233</v>
      </c>
      <c r="F95" s="34" t="s">
        <v>2234</v>
      </c>
      <c r="G95" s="269" t="s">
        <v>196</v>
      </c>
      <c r="H95" s="34" t="s">
        <v>197</v>
      </c>
      <c r="I95" s="21" t="s">
        <v>5</v>
      </c>
      <c r="J95" s="305"/>
      <c r="K95" s="306"/>
      <c r="L95" s="307" t="s">
        <v>2232</v>
      </c>
      <c r="M95" s="308"/>
      <c r="N95" s="309"/>
      <c r="O95" s="307" t="s">
        <v>2233</v>
      </c>
      <c r="P95" s="308"/>
      <c r="Q95" s="309"/>
      <c r="R95" s="307" t="s">
        <v>2234</v>
      </c>
      <c r="S95" s="308"/>
      <c r="T95" s="309"/>
      <c r="U95" s="269" t="s">
        <v>196</v>
      </c>
      <c r="V95" s="34" t="s">
        <v>197</v>
      </c>
      <c r="W95" s="21" t="s">
        <v>5</v>
      </c>
      <c r="X95" s="305"/>
      <c r="Y95" s="306"/>
      <c r="Z95" s="34" t="s">
        <v>2232</v>
      </c>
      <c r="AA95" s="34" t="s">
        <v>2233</v>
      </c>
      <c r="AB95" s="34" t="s">
        <v>2234</v>
      </c>
      <c r="AC95" s="269" t="s">
        <v>196</v>
      </c>
      <c r="AD95" s="34" t="s">
        <v>197</v>
      </c>
      <c r="AE95" s="21" t="s">
        <v>5</v>
      </c>
    </row>
    <row r="96" spans="1:31" ht="15.75" thickBot="1" x14ac:dyDescent="0.3">
      <c r="A96" t="s">
        <v>344</v>
      </c>
      <c r="B96" s="291" t="s">
        <v>2236</v>
      </c>
      <c r="C96" s="292"/>
      <c r="D96" s="22" t="s">
        <v>11</v>
      </c>
      <c r="E96" s="22" t="s">
        <v>12</v>
      </c>
      <c r="F96" s="22" t="s">
        <v>12</v>
      </c>
      <c r="G96" s="23"/>
      <c r="H96" s="23"/>
      <c r="I96" s="24"/>
      <c r="J96" s="297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9"/>
      <c r="X96" s="291" t="s">
        <v>2236</v>
      </c>
      <c r="Y96" s="292"/>
      <c r="Z96" s="22" t="s">
        <v>12</v>
      </c>
      <c r="AA96" s="22" t="s">
        <v>11</v>
      </c>
      <c r="AB96" s="22" t="s">
        <v>11</v>
      </c>
      <c r="AC96" s="23"/>
      <c r="AD96" s="23"/>
      <c r="AE96" s="24"/>
    </row>
    <row r="97" spans="1:31" x14ac:dyDescent="0.25">
      <c r="A97" t="s">
        <v>345</v>
      </c>
      <c r="B97" s="35">
        <v>1</v>
      </c>
      <c r="C97" s="36" t="s">
        <v>147</v>
      </c>
      <c r="D97" s="37">
        <v>0.62366478865149277</v>
      </c>
      <c r="E97" s="38">
        <v>0.37633521134850711</v>
      </c>
      <c r="F97" s="37">
        <v>0.14385593972201144</v>
      </c>
      <c r="G97" s="39">
        <v>11567.957916532179</v>
      </c>
      <c r="H97" s="40">
        <v>3184.3235380039564</v>
      </c>
      <c r="I97" s="41">
        <v>0.27527101680177507</v>
      </c>
      <c r="J97" s="35">
        <v>1</v>
      </c>
      <c r="K97" s="42" t="s">
        <v>149</v>
      </c>
      <c r="L97" s="38">
        <v>0.45801376494847695</v>
      </c>
      <c r="M97" s="43" t="s">
        <v>137</v>
      </c>
      <c r="N97" s="43" t="s">
        <v>137</v>
      </c>
      <c r="O97" s="38">
        <v>0.5419862350515231</v>
      </c>
      <c r="P97" s="38" t="s">
        <v>137</v>
      </c>
      <c r="Q97" s="38" t="s">
        <v>137</v>
      </c>
      <c r="R97" s="38">
        <v>0.34697177788099265</v>
      </c>
      <c r="S97" s="38" t="s">
        <v>1</v>
      </c>
      <c r="T97" s="38" t="s">
        <v>137</v>
      </c>
      <c r="U97" s="39">
        <v>121.52227101482246</v>
      </c>
      <c r="V97" s="39">
        <v>51.856851994245631</v>
      </c>
      <c r="W97" s="41">
        <v>0.42672714689409058</v>
      </c>
      <c r="X97" s="35">
        <v>1</v>
      </c>
      <c r="Y97" s="36" t="s">
        <v>143</v>
      </c>
      <c r="Z97" s="38">
        <v>0.30668337713709515</v>
      </c>
      <c r="AA97" s="38">
        <v>0.69331662286290485</v>
      </c>
      <c r="AB97" s="38">
        <v>0.68244075330208165</v>
      </c>
      <c r="AC97" s="39">
        <v>60327.052146386108</v>
      </c>
      <c r="AD97" s="40">
        <v>41109.901099999995</v>
      </c>
      <c r="AE97" s="41">
        <v>0.68145052074225521</v>
      </c>
    </row>
    <row r="98" spans="1:31" x14ac:dyDescent="0.25">
      <c r="A98" t="s">
        <v>346</v>
      </c>
      <c r="B98" s="35">
        <v>2</v>
      </c>
      <c r="C98" s="44" t="s">
        <v>148</v>
      </c>
      <c r="D98" s="45">
        <v>0.64491301903215914</v>
      </c>
      <c r="E98" s="46">
        <v>0.35508698096784069</v>
      </c>
      <c r="F98" s="45">
        <v>0.12905514144653082</v>
      </c>
      <c r="G98" s="47">
        <v>524.35056557633129</v>
      </c>
      <c r="H98" s="48">
        <v>109.24831000179825</v>
      </c>
      <c r="I98" s="49">
        <v>0.20834975143341319</v>
      </c>
      <c r="J98" s="35">
        <v>2</v>
      </c>
      <c r="K98" s="42" t="s">
        <v>151</v>
      </c>
      <c r="L98" s="46">
        <v>0.32964745256589351</v>
      </c>
      <c r="M98" s="50" t="s">
        <v>137</v>
      </c>
      <c r="N98" s="50" t="s">
        <v>135</v>
      </c>
      <c r="O98" s="46">
        <v>0.67035254743410655</v>
      </c>
      <c r="P98" s="46" t="s">
        <v>137</v>
      </c>
      <c r="Q98" s="46" t="s">
        <v>135</v>
      </c>
      <c r="R98" s="46">
        <v>0.23763782404785966</v>
      </c>
      <c r="S98" s="46" t="s">
        <v>1</v>
      </c>
      <c r="T98" s="46" t="s">
        <v>137</v>
      </c>
      <c r="U98" s="47">
        <v>51912.732929067541</v>
      </c>
      <c r="V98" s="47">
        <v>10108.689349999988</v>
      </c>
      <c r="W98" s="49">
        <v>0.19472466155484988</v>
      </c>
      <c r="X98" s="35">
        <v>2</v>
      </c>
      <c r="Y98" s="44" t="s">
        <v>201</v>
      </c>
      <c r="Z98" s="46">
        <v>9.6074859570692964E-2</v>
      </c>
      <c r="AA98" s="46">
        <v>0.90392514042930694</v>
      </c>
      <c r="AB98" s="46">
        <v>0.81317867149709633</v>
      </c>
      <c r="AC98" s="47">
        <v>51889.217407787226</v>
      </c>
      <c r="AD98" s="48">
        <v>38050.099899999994</v>
      </c>
      <c r="AE98" s="49">
        <v>0.73329492717093203</v>
      </c>
    </row>
    <row r="99" spans="1:31" x14ac:dyDescent="0.25">
      <c r="A99" t="s">
        <v>347</v>
      </c>
      <c r="B99" s="35">
        <v>3</v>
      </c>
      <c r="C99" s="44" t="s">
        <v>150</v>
      </c>
      <c r="D99" s="45">
        <v>0.95180342572724319</v>
      </c>
      <c r="E99" s="46">
        <v>4.8196574272756691E-2</v>
      </c>
      <c r="F99" s="45">
        <v>9.442970696242255E-3</v>
      </c>
      <c r="G99" s="47">
        <v>803.07825151027077</v>
      </c>
      <c r="H99" s="48">
        <v>291.34005000000002</v>
      </c>
      <c r="I99" s="49">
        <v>0.36277915564530017</v>
      </c>
      <c r="J99" s="35">
        <v>3</v>
      </c>
      <c r="K99" s="42" t="s">
        <v>152</v>
      </c>
      <c r="L99" s="46">
        <v>0.21051724576420699</v>
      </c>
      <c r="M99" s="50" t="s">
        <v>137</v>
      </c>
      <c r="N99" s="50" t="s">
        <v>135</v>
      </c>
      <c r="O99" s="46">
        <v>0.78948275423579295</v>
      </c>
      <c r="P99" s="46" t="s">
        <v>137</v>
      </c>
      <c r="Q99" s="46" t="s">
        <v>135</v>
      </c>
      <c r="R99" s="46">
        <v>0.32244917723822192</v>
      </c>
      <c r="S99" s="46" t="s">
        <v>1</v>
      </c>
      <c r="T99" s="46" t="s">
        <v>137</v>
      </c>
      <c r="U99" s="47">
        <v>6599.9881172840887</v>
      </c>
      <c r="V99" s="47">
        <v>1840.5038999999988</v>
      </c>
      <c r="W99" s="49">
        <v>0.2788647293439932</v>
      </c>
      <c r="X99" s="35">
        <v>3</v>
      </c>
      <c r="Y99" s="44" t="s">
        <v>144</v>
      </c>
      <c r="Z99" s="46">
        <v>9.0303872371199551E-2</v>
      </c>
      <c r="AA99" s="46">
        <v>0.90969612762880048</v>
      </c>
      <c r="AB99" s="46">
        <v>0.82389289663601306</v>
      </c>
      <c r="AC99" s="47">
        <v>39496.703482649194</v>
      </c>
      <c r="AD99" s="48">
        <v>33632.305999999997</v>
      </c>
      <c r="AE99" s="49">
        <v>0.85152184953295118</v>
      </c>
    </row>
    <row r="100" spans="1:31" x14ac:dyDescent="0.25">
      <c r="A100" t="s">
        <v>348</v>
      </c>
      <c r="B100" s="35">
        <v>4</v>
      </c>
      <c r="C100" s="44" t="s">
        <v>155</v>
      </c>
      <c r="D100" s="45">
        <v>0.81328340004654009</v>
      </c>
      <c r="E100" s="46">
        <v>0.18671659995345999</v>
      </c>
      <c r="F100" s="45">
        <v>2.7160873034859319E-2</v>
      </c>
      <c r="G100" s="47">
        <v>4212.2667969717322</v>
      </c>
      <c r="H100" s="48">
        <v>1413.016535585781</v>
      </c>
      <c r="I100" s="49">
        <v>0.3354527630115029</v>
      </c>
      <c r="J100" s="35">
        <v>4</v>
      </c>
      <c r="K100" s="42" t="s">
        <v>153</v>
      </c>
      <c r="L100" s="46">
        <v>0.56644938887876062</v>
      </c>
      <c r="M100" s="50" t="s">
        <v>137</v>
      </c>
      <c r="N100" s="50" t="s">
        <v>137</v>
      </c>
      <c r="O100" s="46">
        <v>0.43355061112123944</v>
      </c>
      <c r="P100" s="46" t="s">
        <v>137</v>
      </c>
      <c r="Q100" s="46" t="s">
        <v>137</v>
      </c>
      <c r="R100" s="46">
        <v>7.1095925059547357E-2</v>
      </c>
      <c r="S100" s="46" t="s">
        <v>1</v>
      </c>
      <c r="T100" s="46" t="s">
        <v>137</v>
      </c>
      <c r="U100" s="47">
        <v>4022.5082035509158</v>
      </c>
      <c r="V100" s="47">
        <v>951.82828687966798</v>
      </c>
      <c r="W100" s="49">
        <v>0.23662556760963979</v>
      </c>
      <c r="X100" s="35">
        <v>4</v>
      </c>
      <c r="Y100" s="44" t="s">
        <v>191</v>
      </c>
      <c r="Z100" s="46">
        <v>0.10671512024919579</v>
      </c>
      <c r="AA100" s="46">
        <v>0.89328487975080428</v>
      </c>
      <c r="AB100" s="46">
        <v>0.88681937294164859</v>
      </c>
      <c r="AC100" s="47">
        <v>61561.361917842754</v>
      </c>
      <c r="AD100" s="48">
        <v>36088.303950000001</v>
      </c>
      <c r="AE100" s="49">
        <v>0.58621678965065716</v>
      </c>
    </row>
    <row r="101" spans="1:31" x14ac:dyDescent="0.25">
      <c r="A101" t="s">
        <v>349</v>
      </c>
      <c r="B101" s="35">
        <v>5</v>
      </c>
      <c r="C101" s="44" t="s">
        <v>169</v>
      </c>
      <c r="D101" s="45">
        <v>0.683530985201518</v>
      </c>
      <c r="E101" s="46">
        <v>0.31646901479848211</v>
      </c>
      <c r="F101" s="45">
        <v>4.5363481431204895E-2</v>
      </c>
      <c r="G101" s="47">
        <v>5245.8427885610463</v>
      </c>
      <c r="H101" s="48">
        <v>2055.7349048275919</v>
      </c>
      <c r="I101" s="49">
        <v>0.39187886249856285</v>
      </c>
      <c r="J101" s="35">
        <v>5</v>
      </c>
      <c r="K101" s="42" t="s">
        <v>154</v>
      </c>
      <c r="L101" s="46">
        <v>0.56220835985716355</v>
      </c>
      <c r="M101" s="50" t="s">
        <v>137</v>
      </c>
      <c r="N101" s="50" t="s">
        <v>137</v>
      </c>
      <c r="O101" s="46">
        <v>0.43779164014283634</v>
      </c>
      <c r="P101" s="46" t="s">
        <v>137</v>
      </c>
      <c r="Q101" s="46" t="s">
        <v>137</v>
      </c>
      <c r="R101" s="46">
        <v>5.7690503731576318E-2</v>
      </c>
      <c r="S101" s="46" t="s">
        <v>1</v>
      </c>
      <c r="T101" s="46" t="s">
        <v>137</v>
      </c>
      <c r="U101" s="47">
        <v>5908.1926421998578</v>
      </c>
      <c r="V101" s="47">
        <v>1311.8094772340207</v>
      </c>
      <c r="W101" s="49">
        <v>0.22203227901952455</v>
      </c>
      <c r="X101" s="35">
        <v>5</v>
      </c>
      <c r="Y101" s="44" t="s">
        <v>192</v>
      </c>
      <c r="Z101" s="46">
        <v>0.32032312585787226</v>
      </c>
      <c r="AA101" s="46">
        <v>0.67967687414212763</v>
      </c>
      <c r="AB101" s="46">
        <v>0.61705007282624724</v>
      </c>
      <c r="AC101" s="47">
        <v>23200.259848336766</v>
      </c>
      <c r="AD101" s="48">
        <v>10165.681999999999</v>
      </c>
      <c r="AE101" s="49">
        <v>0.43817104060275341</v>
      </c>
    </row>
    <row r="102" spans="1:31" x14ac:dyDescent="0.25">
      <c r="A102" t="s">
        <v>350</v>
      </c>
      <c r="B102" s="35">
        <v>6</v>
      </c>
      <c r="C102" s="44" t="s">
        <v>172</v>
      </c>
      <c r="D102" s="45">
        <v>0.65330608691763681</v>
      </c>
      <c r="E102" s="46">
        <v>0.34669391308236319</v>
      </c>
      <c r="F102" s="45">
        <v>0.16181961318037258</v>
      </c>
      <c r="G102" s="47">
        <v>11597.51741370838</v>
      </c>
      <c r="H102" s="48">
        <v>3334.557969448002</v>
      </c>
      <c r="I102" s="49">
        <v>0.28752342854915847</v>
      </c>
      <c r="J102" s="35">
        <v>6</v>
      </c>
      <c r="K102" s="42" t="s">
        <v>156</v>
      </c>
      <c r="L102" s="46">
        <v>0.32378136795966189</v>
      </c>
      <c r="M102" s="50" t="s">
        <v>137</v>
      </c>
      <c r="N102" s="50" t="s">
        <v>135</v>
      </c>
      <c r="O102" s="46">
        <v>0.67621863204033816</v>
      </c>
      <c r="P102" s="46" t="s">
        <v>137</v>
      </c>
      <c r="Q102" s="46" t="s">
        <v>135</v>
      </c>
      <c r="R102" s="46">
        <v>7.5244595080111568E-2</v>
      </c>
      <c r="S102" s="46" t="s">
        <v>1</v>
      </c>
      <c r="T102" s="46" t="s">
        <v>137</v>
      </c>
      <c r="U102" s="47">
        <v>47951.812237064521</v>
      </c>
      <c r="V102" s="47">
        <v>1290.5048999999922</v>
      </c>
      <c r="W102" s="49">
        <v>2.6912536561078955E-2</v>
      </c>
      <c r="X102" s="35">
        <v>6</v>
      </c>
      <c r="Y102" s="44" t="s">
        <v>193</v>
      </c>
      <c r="Z102" s="46">
        <v>6.1984067868638788E-3</v>
      </c>
      <c r="AA102" s="46">
        <v>0.9938015932131361</v>
      </c>
      <c r="AB102" s="46">
        <v>0.98911543729205575</v>
      </c>
      <c r="AC102" s="47">
        <v>525.09325000000001</v>
      </c>
      <c r="AD102" s="48">
        <v>524.09325000000001</v>
      </c>
      <c r="AE102" s="49">
        <v>0.99809557635715185</v>
      </c>
    </row>
    <row r="103" spans="1:31" x14ac:dyDescent="0.25">
      <c r="A103" t="s">
        <v>351</v>
      </c>
      <c r="B103" s="35">
        <v>7</v>
      </c>
      <c r="C103" s="44" t="s">
        <v>2229</v>
      </c>
      <c r="D103" s="45">
        <v>0.62048296006758408</v>
      </c>
      <c r="E103" s="46">
        <v>0.37951703993241587</v>
      </c>
      <c r="F103" s="45">
        <v>0.18328006128129343</v>
      </c>
      <c r="G103" s="47">
        <v>23076.47106340477</v>
      </c>
      <c r="H103" s="48">
        <v>9260.8988629738051</v>
      </c>
      <c r="I103" s="49">
        <v>0.40131347802394118</v>
      </c>
      <c r="J103" s="35">
        <v>7</v>
      </c>
      <c r="K103" s="42" t="s">
        <v>157</v>
      </c>
      <c r="L103" s="46">
        <v>0.40780203000228538</v>
      </c>
      <c r="M103" s="50" t="s">
        <v>137</v>
      </c>
      <c r="N103" s="50" t="s">
        <v>137</v>
      </c>
      <c r="O103" s="46">
        <v>0.59219796999771457</v>
      </c>
      <c r="P103" s="46" t="s">
        <v>137</v>
      </c>
      <c r="Q103" s="46" t="s">
        <v>137</v>
      </c>
      <c r="R103" s="46">
        <v>2.7277721745659272E-2</v>
      </c>
      <c r="S103" s="46" t="s">
        <v>1</v>
      </c>
      <c r="T103" s="46" t="s">
        <v>137</v>
      </c>
      <c r="U103" s="47">
        <v>43897.360268271288</v>
      </c>
      <c r="V103" s="47">
        <v>10090.62175</v>
      </c>
      <c r="W103" s="49">
        <v>0.22986853169149291</v>
      </c>
      <c r="X103" s="35" t="s">
        <v>136</v>
      </c>
      <c r="Y103" s="44" t="s">
        <v>136</v>
      </c>
      <c r="Z103" s="46" t="s">
        <v>136</v>
      </c>
      <c r="AA103" s="46" t="s">
        <v>136</v>
      </c>
      <c r="AB103" s="46" t="s">
        <v>136</v>
      </c>
      <c r="AC103" s="47" t="s">
        <v>136</v>
      </c>
      <c r="AD103" s="48" t="s">
        <v>136</v>
      </c>
      <c r="AE103" s="49" t="s">
        <v>136</v>
      </c>
    </row>
    <row r="104" spans="1:31" x14ac:dyDescent="0.25">
      <c r="A104" t="s">
        <v>352</v>
      </c>
      <c r="B104" s="35">
        <v>8</v>
      </c>
      <c r="C104" s="44" t="s">
        <v>141</v>
      </c>
      <c r="D104" s="45">
        <v>0.6466149126801034</v>
      </c>
      <c r="E104" s="46">
        <v>0.35338508731989648</v>
      </c>
      <c r="F104" s="45">
        <v>7.67731399448945E-2</v>
      </c>
      <c r="G104" s="47">
        <v>4120.0578407013872</v>
      </c>
      <c r="H104" s="48">
        <v>549.71574167494714</v>
      </c>
      <c r="I104" s="49">
        <v>0.13342427774784954</v>
      </c>
      <c r="J104" s="35">
        <v>8</v>
      </c>
      <c r="K104" s="42" t="s">
        <v>158</v>
      </c>
      <c r="L104" s="46">
        <v>0.28563668472119047</v>
      </c>
      <c r="M104" s="50" t="s">
        <v>137</v>
      </c>
      <c r="N104" s="50" t="s">
        <v>135</v>
      </c>
      <c r="O104" s="46">
        <v>0.71436331527880959</v>
      </c>
      <c r="P104" s="46" t="s">
        <v>137</v>
      </c>
      <c r="Q104" s="46" t="s">
        <v>135</v>
      </c>
      <c r="R104" s="46">
        <v>0.1082235112387305</v>
      </c>
      <c r="S104" s="46" t="s">
        <v>1</v>
      </c>
      <c r="T104" s="46" t="s">
        <v>137</v>
      </c>
      <c r="U104" s="47">
        <v>19415.363303954568</v>
      </c>
      <c r="V104" s="47">
        <v>8237.6299500000005</v>
      </c>
      <c r="W104" s="49">
        <v>0.42428410022706814</v>
      </c>
      <c r="X104" s="35" t="s">
        <v>136</v>
      </c>
      <c r="Y104" s="44" t="s">
        <v>136</v>
      </c>
      <c r="Z104" s="46" t="s">
        <v>136</v>
      </c>
      <c r="AA104" s="46" t="s">
        <v>136</v>
      </c>
      <c r="AB104" s="46" t="s">
        <v>136</v>
      </c>
      <c r="AC104" s="47" t="s">
        <v>136</v>
      </c>
      <c r="AD104" s="48" t="s">
        <v>136</v>
      </c>
      <c r="AE104" s="49" t="s">
        <v>136</v>
      </c>
    </row>
    <row r="105" spans="1:31" x14ac:dyDescent="0.25">
      <c r="A105" t="s">
        <v>353</v>
      </c>
      <c r="B105" s="35">
        <v>9</v>
      </c>
      <c r="C105" s="44" t="s">
        <v>178</v>
      </c>
      <c r="D105" s="45">
        <v>0.82401793883707553</v>
      </c>
      <c r="E105" s="46">
        <v>0.17598206116292453</v>
      </c>
      <c r="F105" s="45">
        <v>5.2837282552009097E-2</v>
      </c>
      <c r="G105" s="47">
        <v>5023.1128743142781</v>
      </c>
      <c r="H105" s="48">
        <v>2784.1500947152144</v>
      </c>
      <c r="I105" s="49">
        <v>0.5542678742004753</v>
      </c>
      <c r="J105" s="35">
        <v>9</v>
      </c>
      <c r="K105" s="42" t="s">
        <v>159</v>
      </c>
      <c r="L105" s="46">
        <v>0.46747951728253517</v>
      </c>
      <c r="M105" s="50" t="s">
        <v>137</v>
      </c>
      <c r="N105" s="50" t="s">
        <v>137</v>
      </c>
      <c r="O105" s="46">
        <v>0.53252048271746477</v>
      </c>
      <c r="P105" s="46" t="s">
        <v>137</v>
      </c>
      <c r="Q105" s="46" t="s">
        <v>137</v>
      </c>
      <c r="R105" s="46">
        <v>5.9227980731655659E-2</v>
      </c>
      <c r="S105" s="46" t="s">
        <v>1</v>
      </c>
      <c r="T105" s="46" t="s">
        <v>137</v>
      </c>
      <c r="U105" s="47">
        <v>7159.6100054412291</v>
      </c>
      <c r="V105" s="47">
        <v>2558.6911458693553</v>
      </c>
      <c r="W105" s="49">
        <v>0.35737856446437399</v>
      </c>
      <c r="X105" s="35" t="s">
        <v>136</v>
      </c>
      <c r="Y105" s="44" t="s">
        <v>136</v>
      </c>
      <c r="Z105" s="46" t="s">
        <v>136</v>
      </c>
      <c r="AA105" s="46" t="s">
        <v>136</v>
      </c>
      <c r="AB105" s="46" t="s">
        <v>136</v>
      </c>
      <c r="AC105" s="47" t="s">
        <v>136</v>
      </c>
      <c r="AD105" s="48" t="s">
        <v>136</v>
      </c>
      <c r="AE105" s="49" t="s">
        <v>136</v>
      </c>
    </row>
    <row r="106" spans="1:31" x14ac:dyDescent="0.25">
      <c r="A106" t="s">
        <v>354</v>
      </c>
      <c r="B106" s="35">
        <v>10</v>
      </c>
      <c r="C106" s="44" t="s">
        <v>183</v>
      </c>
      <c r="D106" s="45">
        <v>0.61031231776085282</v>
      </c>
      <c r="E106" s="46">
        <v>0.38968768223914702</v>
      </c>
      <c r="F106" s="45">
        <v>0.19257473474033127</v>
      </c>
      <c r="G106" s="47">
        <v>33258.698368071106</v>
      </c>
      <c r="H106" s="48">
        <v>19068.225593712232</v>
      </c>
      <c r="I106" s="49">
        <v>0.57333048283146404</v>
      </c>
      <c r="J106" s="35">
        <v>10</v>
      </c>
      <c r="K106" s="42" t="s">
        <v>160</v>
      </c>
      <c r="L106" s="46">
        <v>0.58463840065860273</v>
      </c>
      <c r="M106" s="50" t="s">
        <v>137</v>
      </c>
      <c r="N106" s="50" t="s">
        <v>137</v>
      </c>
      <c r="O106" s="46">
        <v>0.41536159934139721</v>
      </c>
      <c r="P106" s="46" t="s">
        <v>137</v>
      </c>
      <c r="Q106" s="46" t="s">
        <v>137</v>
      </c>
      <c r="R106" s="46">
        <v>6.0148072469885662E-2</v>
      </c>
      <c r="S106" s="46" t="s">
        <v>1</v>
      </c>
      <c r="T106" s="46" t="s">
        <v>137</v>
      </c>
      <c r="U106" s="47">
        <v>9616.9772519464641</v>
      </c>
      <c r="V106" s="47">
        <v>2937.9498711478518</v>
      </c>
      <c r="W106" s="49">
        <v>0.3054961859822653</v>
      </c>
      <c r="X106" s="35" t="s">
        <v>136</v>
      </c>
      <c r="Y106" s="44" t="s">
        <v>136</v>
      </c>
      <c r="Z106" s="46" t="s">
        <v>136</v>
      </c>
      <c r="AA106" s="46" t="s">
        <v>136</v>
      </c>
      <c r="AB106" s="46" t="s">
        <v>136</v>
      </c>
      <c r="AC106" s="47" t="s">
        <v>136</v>
      </c>
      <c r="AD106" s="48" t="s">
        <v>136</v>
      </c>
      <c r="AE106" s="49" t="s">
        <v>136</v>
      </c>
    </row>
    <row r="107" spans="1:31" x14ac:dyDescent="0.25">
      <c r="A107" t="s">
        <v>355</v>
      </c>
      <c r="B107" s="35">
        <v>11</v>
      </c>
      <c r="C107" s="44" t="s">
        <v>185</v>
      </c>
      <c r="D107" s="45">
        <v>0.69549864486898794</v>
      </c>
      <c r="E107" s="46">
        <v>0.30450135513101223</v>
      </c>
      <c r="F107" s="45">
        <v>0.13393877588906972</v>
      </c>
      <c r="G107" s="47">
        <v>11100.049629657364</v>
      </c>
      <c r="H107" s="48">
        <v>4748.0080493724927</v>
      </c>
      <c r="I107" s="49">
        <v>0.42774656040155506</v>
      </c>
      <c r="J107" s="35">
        <v>11</v>
      </c>
      <c r="K107" s="42" t="s">
        <v>2228</v>
      </c>
      <c r="L107" s="46">
        <v>0.4439872279249063</v>
      </c>
      <c r="M107" s="50" t="s">
        <v>137</v>
      </c>
      <c r="N107" s="50" t="s">
        <v>137</v>
      </c>
      <c r="O107" s="46">
        <v>0.55601277207509381</v>
      </c>
      <c r="P107" s="46" t="s">
        <v>137</v>
      </c>
      <c r="Q107" s="46" t="s">
        <v>137</v>
      </c>
      <c r="R107" s="46">
        <v>7.6278804652209807E-3</v>
      </c>
      <c r="S107" s="46" t="s">
        <v>1</v>
      </c>
      <c r="T107" s="46" t="s">
        <v>137</v>
      </c>
      <c r="U107" s="47">
        <v>24997.989398789101</v>
      </c>
      <c r="V107" s="47">
        <v>3321.4924930761567</v>
      </c>
      <c r="W107" s="49">
        <v>0.1328703856973813</v>
      </c>
      <c r="X107" s="35" t="s">
        <v>136</v>
      </c>
      <c r="Y107" s="44" t="s">
        <v>136</v>
      </c>
      <c r="Z107" s="46" t="s">
        <v>136</v>
      </c>
      <c r="AA107" s="46" t="s">
        <v>136</v>
      </c>
      <c r="AB107" s="46" t="s">
        <v>136</v>
      </c>
      <c r="AC107" s="47" t="s">
        <v>136</v>
      </c>
      <c r="AD107" s="48" t="s">
        <v>136</v>
      </c>
      <c r="AE107" s="49" t="s">
        <v>136</v>
      </c>
    </row>
    <row r="108" spans="1:31" x14ac:dyDescent="0.25">
      <c r="A108" t="s">
        <v>356</v>
      </c>
      <c r="B108" s="35">
        <v>12</v>
      </c>
      <c r="C108" s="44" t="s">
        <v>186</v>
      </c>
      <c r="D108" s="45">
        <v>0.73740018314021349</v>
      </c>
      <c r="E108" s="46">
        <v>0.26259981685978656</v>
      </c>
      <c r="F108" s="45">
        <v>1.2555684508038007E-2</v>
      </c>
      <c r="G108" s="47">
        <v>64274.064841350009</v>
      </c>
      <c r="H108" s="48">
        <v>34298.195308110451</v>
      </c>
      <c r="I108" s="49">
        <v>0.53362418251856203</v>
      </c>
      <c r="J108" s="35">
        <v>12</v>
      </c>
      <c r="K108" s="42" t="s">
        <v>162</v>
      </c>
      <c r="L108" s="46">
        <v>0.46249345052003005</v>
      </c>
      <c r="M108" s="50" t="s">
        <v>137</v>
      </c>
      <c r="N108" s="50" t="s">
        <v>137</v>
      </c>
      <c r="O108" s="46">
        <v>0.53750654947997001</v>
      </c>
      <c r="P108" s="46" t="s">
        <v>137</v>
      </c>
      <c r="Q108" s="46" t="s">
        <v>137</v>
      </c>
      <c r="R108" s="46">
        <v>2.6836506475139178E-2</v>
      </c>
      <c r="S108" s="46" t="s">
        <v>1</v>
      </c>
      <c r="T108" s="46" t="s">
        <v>137</v>
      </c>
      <c r="U108" s="47">
        <v>15307.462295714857</v>
      </c>
      <c r="V108" s="47">
        <v>4927.4182496736876</v>
      </c>
      <c r="W108" s="49">
        <v>0.32189648123798159</v>
      </c>
      <c r="X108" s="35" t="s">
        <v>136</v>
      </c>
      <c r="Y108" s="44" t="s">
        <v>136</v>
      </c>
      <c r="Z108" s="46" t="s">
        <v>136</v>
      </c>
      <c r="AA108" s="46" t="s">
        <v>136</v>
      </c>
      <c r="AB108" s="46" t="s">
        <v>136</v>
      </c>
      <c r="AC108" s="47" t="s">
        <v>136</v>
      </c>
      <c r="AD108" s="48" t="s">
        <v>136</v>
      </c>
      <c r="AE108" s="49" t="s">
        <v>136</v>
      </c>
    </row>
    <row r="109" spans="1:31" x14ac:dyDescent="0.25">
      <c r="A109" t="s">
        <v>357</v>
      </c>
      <c r="B109" s="35">
        <v>13</v>
      </c>
      <c r="C109" s="44" t="s">
        <v>187</v>
      </c>
      <c r="D109" s="45">
        <v>0.67670307635936466</v>
      </c>
      <c r="E109" s="46">
        <v>0.32329692364063528</v>
      </c>
      <c r="F109" s="45">
        <v>2.5965216271165881E-2</v>
      </c>
      <c r="G109" s="47">
        <v>13079.809311519042</v>
      </c>
      <c r="H109" s="48">
        <v>5075.2389706873055</v>
      </c>
      <c r="I109" s="49">
        <v>0.38802086863893931</v>
      </c>
      <c r="J109" s="35">
        <v>13</v>
      </c>
      <c r="K109" s="42" t="s">
        <v>163</v>
      </c>
      <c r="L109" s="46">
        <v>0.35381328501113091</v>
      </c>
      <c r="M109" s="50" t="s">
        <v>137</v>
      </c>
      <c r="N109" s="50" t="s">
        <v>135</v>
      </c>
      <c r="O109" s="46">
        <v>0.64618671498886904</v>
      </c>
      <c r="P109" s="46" t="s">
        <v>137</v>
      </c>
      <c r="Q109" s="46" t="s">
        <v>135</v>
      </c>
      <c r="R109" s="46">
        <v>8.5495097927008379E-2</v>
      </c>
      <c r="S109" s="46" t="s">
        <v>1</v>
      </c>
      <c r="T109" s="46" t="s">
        <v>137</v>
      </c>
      <c r="U109" s="47">
        <v>4232.0695881895135</v>
      </c>
      <c r="V109" s="47">
        <v>1608.4149500000001</v>
      </c>
      <c r="W109" s="49">
        <v>0.38005399402897877</v>
      </c>
      <c r="X109" s="35" t="s">
        <v>136</v>
      </c>
      <c r="Y109" s="44" t="s">
        <v>136</v>
      </c>
      <c r="Z109" s="46" t="s">
        <v>136</v>
      </c>
      <c r="AA109" s="46" t="s">
        <v>136</v>
      </c>
      <c r="AB109" s="46" t="s">
        <v>136</v>
      </c>
      <c r="AC109" s="47" t="s">
        <v>136</v>
      </c>
      <c r="AD109" s="48" t="s">
        <v>136</v>
      </c>
      <c r="AE109" s="49" t="s">
        <v>136</v>
      </c>
    </row>
    <row r="110" spans="1:31" x14ac:dyDescent="0.25">
      <c r="A110" t="s">
        <v>358</v>
      </c>
      <c r="B110" s="35">
        <v>14</v>
      </c>
      <c r="C110" s="44" t="s">
        <v>189</v>
      </c>
      <c r="D110" s="45">
        <v>0.76181996967503296</v>
      </c>
      <c r="E110" s="46">
        <v>0.23818003032496704</v>
      </c>
      <c r="F110" s="45">
        <v>0.11526046164162081</v>
      </c>
      <c r="G110" s="47">
        <v>3231.4581881647937</v>
      </c>
      <c r="H110" s="48">
        <v>1196.6488139106073</v>
      </c>
      <c r="I110" s="49">
        <v>0.37031233091405302</v>
      </c>
      <c r="J110" s="35">
        <v>14</v>
      </c>
      <c r="K110" s="42" t="s">
        <v>164</v>
      </c>
      <c r="L110" s="46">
        <v>0.34170558858052391</v>
      </c>
      <c r="M110" s="50" t="s">
        <v>137</v>
      </c>
      <c r="N110" s="50" t="s">
        <v>135</v>
      </c>
      <c r="O110" s="46">
        <v>0.65829441141947609</v>
      </c>
      <c r="P110" s="46" t="s">
        <v>137</v>
      </c>
      <c r="Q110" s="46" t="s">
        <v>135</v>
      </c>
      <c r="R110" s="46">
        <v>0.11241008675920143</v>
      </c>
      <c r="S110" s="46" t="s">
        <v>1</v>
      </c>
      <c r="T110" s="46" t="s">
        <v>137</v>
      </c>
      <c r="U110" s="47">
        <v>4946.005577797654</v>
      </c>
      <c r="V110" s="47">
        <v>1805.2986500000006</v>
      </c>
      <c r="W110" s="49">
        <v>0.36500133726170603</v>
      </c>
      <c r="X110" s="35" t="s">
        <v>136</v>
      </c>
      <c r="Y110" s="44" t="s">
        <v>136</v>
      </c>
      <c r="Z110" s="46" t="s">
        <v>136</v>
      </c>
      <c r="AA110" s="46" t="s">
        <v>136</v>
      </c>
      <c r="AB110" s="46" t="s">
        <v>136</v>
      </c>
      <c r="AC110" s="47" t="s">
        <v>136</v>
      </c>
      <c r="AD110" s="48" t="s">
        <v>136</v>
      </c>
      <c r="AE110" s="49" t="s">
        <v>136</v>
      </c>
    </row>
    <row r="111" spans="1:31" x14ac:dyDescent="0.25">
      <c r="A111" t="s">
        <v>359</v>
      </c>
      <c r="B111" s="35">
        <v>15</v>
      </c>
      <c r="C111" s="44" t="s">
        <v>2227</v>
      </c>
      <c r="D111" s="45">
        <v>0.69053826121962048</v>
      </c>
      <c r="E111" s="46">
        <v>0.30946173878037958</v>
      </c>
      <c r="F111" s="45">
        <v>0.16014884869535617</v>
      </c>
      <c r="G111" s="47">
        <v>40067.560402866176</v>
      </c>
      <c r="H111" s="48">
        <v>20105.2533</v>
      </c>
      <c r="I111" s="49">
        <v>0.50178381458337551</v>
      </c>
      <c r="J111" s="35">
        <v>15</v>
      </c>
      <c r="K111" s="42" t="s">
        <v>165</v>
      </c>
      <c r="L111" s="46">
        <v>0.26266905161163567</v>
      </c>
      <c r="M111" s="50" t="s">
        <v>137</v>
      </c>
      <c r="N111" s="50" t="s">
        <v>135</v>
      </c>
      <c r="O111" s="46">
        <v>0.73733094838836433</v>
      </c>
      <c r="P111" s="46" t="s">
        <v>137</v>
      </c>
      <c r="Q111" s="46" t="s">
        <v>135</v>
      </c>
      <c r="R111" s="46">
        <v>2.4737784481525433E-2</v>
      </c>
      <c r="S111" s="46" t="s">
        <v>1</v>
      </c>
      <c r="T111" s="46" t="s">
        <v>137</v>
      </c>
      <c r="U111" s="47">
        <v>12512.211946015897</v>
      </c>
      <c r="V111" s="47">
        <v>4605.9095000000034</v>
      </c>
      <c r="W111" s="49">
        <v>0.36811312978650462</v>
      </c>
      <c r="X111" s="35" t="s">
        <v>136</v>
      </c>
      <c r="Y111" s="44" t="s">
        <v>136</v>
      </c>
      <c r="Z111" s="46" t="s">
        <v>136</v>
      </c>
      <c r="AA111" s="46" t="s">
        <v>136</v>
      </c>
      <c r="AB111" s="46" t="s">
        <v>136</v>
      </c>
      <c r="AC111" s="47" t="s">
        <v>136</v>
      </c>
      <c r="AD111" s="48" t="s">
        <v>136</v>
      </c>
      <c r="AE111" s="49" t="s">
        <v>136</v>
      </c>
    </row>
    <row r="112" spans="1:31" x14ac:dyDescent="0.25">
      <c r="A112" t="s">
        <v>360</v>
      </c>
      <c r="B112" s="35" t="s">
        <v>136</v>
      </c>
      <c r="C112" s="44" t="s">
        <v>136</v>
      </c>
      <c r="D112" s="45" t="s">
        <v>136</v>
      </c>
      <c r="E112" s="46" t="s">
        <v>136</v>
      </c>
      <c r="F112" s="45" t="s">
        <v>136</v>
      </c>
      <c r="G112" s="47" t="s">
        <v>136</v>
      </c>
      <c r="H112" s="48" t="s">
        <v>136</v>
      </c>
      <c r="I112" s="49" t="s">
        <v>136</v>
      </c>
      <c r="J112" s="35">
        <v>16</v>
      </c>
      <c r="K112" s="42" t="s">
        <v>166</v>
      </c>
      <c r="L112" s="46">
        <v>0.23251288938316533</v>
      </c>
      <c r="M112" s="50" t="s">
        <v>137</v>
      </c>
      <c r="N112" s="50" t="s">
        <v>135</v>
      </c>
      <c r="O112" s="46">
        <v>0.76748711061683483</v>
      </c>
      <c r="P112" s="46" t="s">
        <v>137</v>
      </c>
      <c r="Q112" s="46" t="s">
        <v>135</v>
      </c>
      <c r="R112" s="46">
        <v>0.11201118103791556</v>
      </c>
      <c r="S112" s="46" t="s">
        <v>1</v>
      </c>
      <c r="T112" s="46" t="s">
        <v>137</v>
      </c>
      <c r="U112" s="47">
        <v>22193.46808417618</v>
      </c>
      <c r="V112" s="47">
        <v>3779.4678192948995</v>
      </c>
      <c r="W112" s="49">
        <v>0.17029640455290712</v>
      </c>
      <c r="X112" s="35" t="s">
        <v>136</v>
      </c>
      <c r="Y112" s="44" t="s">
        <v>136</v>
      </c>
      <c r="Z112" s="46" t="s">
        <v>136</v>
      </c>
      <c r="AA112" s="46" t="s">
        <v>136</v>
      </c>
      <c r="AB112" s="46" t="s">
        <v>136</v>
      </c>
      <c r="AC112" s="47" t="s">
        <v>136</v>
      </c>
      <c r="AD112" s="48" t="s">
        <v>136</v>
      </c>
      <c r="AE112" s="49" t="s">
        <v>136</v>
      </c>
    </row>
    <row r="113" spans="1:31" x14ac:dyDescent="0.25">
      <c r="A113" t="s">
        <v>361</v>
      </c>
      <c r="B113" s="35" t="s">
        <v>136</v>
      </c>
      <c r="C113" s="44" t="s">
        <v>136</v>
      </c>
      <c r="D113" s="45" t="s">
        <v>136</v>
      </c>
      <c r="E113" s="46" t="s">
        <v>136</v>
      </c>
      <c r="F113" s="45" t="s">
        <v>136</v>
      </c>
      <c r="G113" s="47" t="s">
        <v>136</v>
      </c>
      <c r="H113" s="48" t="s">
        <v>136</v>
      </c>
      <c r="I113" s="49" t="s">
        <v>136</v>
      </c>
      <c r="J113" s="35">
        <v>17</v>
      </c>
      <c r="K113" s="42" t="s">
        <v>167</v>
      </c>
      <c r="L113" s="46">
        <v>0.2123541149946562</v>
      </c>
      <c r="M113" s="50" t="s">
        <v>137</v>
      </c>
      <c r="N113" s="50" t="s">
        <v>135</v>
      </c>
      <c r="O113" s="46">
        <v>0.78764588500534383</v>
      </c>
      <c r="P113" s="46" t="s">
        <v>137</v>
      </c>
      <c r="Q113" s="46" t="s">
        <v>135</v>
      </c>
      <c r="R113" s="46">
        <v>0.12049073617609715</v>
      </c>
      <c r="S113" s="46" t="s">
        <v>1</v>
      </c>
      <c r="T113" s="46" t="s">
        <v>137</v>
      </c>
      <c r="U113" s="47">
        <v>2700.6168203291827</v>
      </c>
      <c r="V113" s="47">
        <v>1033.3561949963648</v>
      </c>
      <c r="W113" s="49">
        <v>0.38263710246402421</v>
      </c>
      <c r="X113" s="35" t="s">
        <v>136</v>
      </c>
      <c r="Y113" s="44" t="s">
        <v>136</v>
      </c>
      <c r="Z113" s="46" t="s">
        <v>136</v>
      </c>
      <c r="AA113" s="46" t="s">
        <v>136</v>
      </c>
      <c r="AB113" s="46" t="s">
        <v>136</v>
      </c>
      <c r="AC113" s="47" t="s">
        <v>136</v>
      </c>
      <c r="AD113" s="48" t="s">
        <v>136</v>
      </c>
      <c r="AE113" s="49" t="s">
        <v>136</v>
      </c>
    </row>
    <row r="114" spans="1:31" x14ac:dyDescent="0.25">
      <c r="A114" t="s">
        <v>362</v>
      </c>
      <c r="B114" s="35" t="s">
        <v>136</v>
      </c>
      <c r="C114" s="44" t="s">
        <v>136</v>
      </c>
      <c r="D114" s="45" t="s">
        <v>136</v>
      </c>
      <c r="E114" s="46" t="s">
        <v>136</v>
      </c>
      <c r="F114" s="45" t="s">
        <v>136</v>
      </c>
      <c r="G114" s="47" t="s">
        <v>136</v>
      </c>
      <c r="H114" s="48" t="s">
        <v>136</v>
      </c>
      <c r="I114" s="49" t="s">
        <v>136</v>
      </c>
      <c r="J114" s="35">
        <v>18</v>
      </c>
      <c r="K114" s="42" t="s">
        <v>168</v>
      </c>
      <c r="L114" s="46">
        <v>0.18994185498458413</v>
      </c>
      <c r="M114" s="50" t="s">
        <v>137</v>
      </c>
      <c r="N114" s="50" t="s">
        <v>135</v>
      </c>
      <c r="O114" s="46">
        <v>0.81005814501541584</v>
      </c>
      <c r="P114" s="46" t="s">
        <v>137</v>
      </c>
      <c r="Q114" s="46" t="s">
        <v>135</v>
      </c>
      <c r="R114" s="46">
        <v>0.2582741289976756</v>
      </c>
      <c r="S114" s="46" t="s">
        <v>1</v>
      </c>
      <c r="T114" s="46" t="s">
        <v>137</v>
      </c>
      <c r="U114" s="47">
        <v>4763.0883169743684</v>
      </c>
      <c r="V114" s="47">
        <v>1678.8858714146158</v>
      </c>
      <c r="W114" s="49">
        <v>0.35247842569526106</v>
      </c>
      <c r="X114" s="35" t="s">
        <v>136</v>
      </c>
      <c r="Y114" s="44" t="s">
        <v>136</v>
      </c>
      <c r="Z114" s="46" t="s">
        <v>136</v>
      </c>
      <c r="AA114" s="46" t="s">
        <v>136</v>
      </c>
      <c r="AB114" s="46" t="s">
        <v>136</v>
      </c>
      <c r="AC114" s="47" t="s">
        <v>136</v>
      </c>
      <c r="AD114" s="48" t="s">
        <v>136</v>
      </c>
      <c r="AE114" s="49" t="s">
        <v>136</v>
      </c>
    </row>
    <row r="115" spans="1:31" x14ac:dyDescent="0.25">
      <c r="A115" t="s">
        <v>363</v>
      </c>
      <c r="B115" s="35" t="s">
        <v>136</v>
      </c>
      <c r="C115" s="44" t="s">
        <v>136</v>
      </c>
      <c r="D115" s="45" t="s">
        <v>136</v>
      </c>
      <c r="E115" s="46" t="s">
        <v>136</v>
      </c>
      <c r="F115" s="45" t="s">
        <v>136</v>
      </c>
      <c r="G115" s="47" t="s">
        <v>136</v>
      </c>
      <c r="H115" s="48" t="s">
        <v>136</v>
      </c>
      <c r="I115" s="49" t="s">
        <v>136</v>
      </c>
      <c r="J115" s="35">
        <v>19</v>
      </c>
      <c r="K115" s="42" t="s">
        <v>170</v>
      </c>
      <c r="L115" s="46">
        <v>0.55347392604859003</v>
      </c>
      <c r="M115" s="50" t="s">
        <v>137</v>
      </c>
      <c r="N115" s="50" t="s">
        <v>137</v>
      </c>
      <c r="O115" s="46">
        <v>0.44652607395140986</v>
      </c>
      <c r="P115" s="46" t="s">
        <v>137</v>
      </c>
      <c r="Q115" s="46" t="s">
        <v>137</v>
      </c>
      <c r="R115" s="46">
        <v>0.25775040937199101</v>
      </c>
      <c r="S115" s="46" t="s">
        <v>1</v>
      </c>
      <c r="T115" s="46" t="s">
        <v>137</v>
      </c>
      <c r="U115" s="47">
        <v>18774.362211309304</v>
      </c>
      <c r="V115" s="47">
        <v>7981.2294500000016</v>
      </c>
      <c r="W115" s="49">
        <v>0.4251132134433982</v>
      </c>
      <c r="X115" s="35" t="s">
        <v>136</v>
      </c>
      <c r="Y115" s="44" t="s">
        <v>136</v>
      </c>
      <c r="Z115" s="46" t="s">
        <v>136</v>
      </c>
      <c r="AA115" s="46" t="s">
        <v>136</v>
      </c>
      <c r="AB115" s="46" t="s">
        <v>136</v>
      </c>
      <c r="AC115" s="47" t="s">
        <v>136</v>
      </c>
      <c r="AD115" s="48" t="s">
        <v>136</v>
      </c>
      <c r="AE115" s="49" t="s">
        <v>136</v>
      </c>
    </row>
    <row r="116" spans="1:31" x14ac:dyDescent="0.25">
      <c r="A116" t="s">
        <v>364</v>
      </c>
      <c r="B116" s="35" t="s">
        <v>136</v>
      </c>
      <c r="C116" s="44" t="s">
        <v>136</v>
      </c>
      <c r="D116" s="45" t="s">
        <v>136</v>
      </c>
      <c r="E116" s="46" t="s">
        <v>136</v>
      </c>
      <c r="F116" s="45" t="s">
        <v>136</v>
      </c>
      <c r="G116" s="47" t="s">
        <v>136</v>
      </c>
      <c r="H116" s="48" t="s">
        <v>136</v>
      </c>
      <c r="I116" s="49" t="s">
        <v>136</v>
      </c>
      <c r="J116" s="35">
        <v>20</v>
      </c>
      <c r="K116" s="42" t="s">
        <v>171</v>
      </c>
      <c r="L116" s="46">
        <v>0.44562321748436312</v>
      </c>
      <c r="M116" s="50" t="s">
        <v>137</v>
      </c>
      <c r="N116" s="50" t="s">
        <v>137</v>
      </c>
      <c r="O116" s="46">
        <v>0.55437678251563705</v>
      </c>
      <c r="P116" s="46" t="s">
        <v>137</v>
      </c>
      <c r="Q116" s="46" t="s">
        <v>137</v>
      </c>
      <c r="R116" s="46">
        <v>0.43992154715222059</v>
      </c>
      <c r="S116" s="46" t="s">
        <v>137</v>
      </c>
      <c r="T116" s="46" t="s">
        <v>137</v>
      </c>
      <c r="U116" s="47">
        <v>3254.8470624974229</v>
      </c>
      <c r="V116" s="47">
        <v>1285.433630551996</v>
      </c>
      <c r="W116" s="49">
        <v>0.39492904147873881</v>
      </c>
      <c r="X116" s="35" t="s">
        <v>136</v>
      </c>
      <c r="Y116" s="44" t="s">
        <v>136</v>
      </c>
      <c r="Z116" s="46" t="s">
        <v>136</v>
      </c>
      <c r="AA116" s="46" t="s">
        <v>136</v>
      </c>
      <c r="AB116" s="46" t="s">
        <v>136</v>
      </c>
      <c r="AC116" s="47" t="s">
        <v>136</v>
      </c>
      <c r="AD116" s="48" t="s">
        <v>136</v>
      </c>
      <c r="AE116" s="49" t="s">
        <v>136</v>
      </c>
    </row>
    <row r="117" spans="1:31" x14ac:dyDescent="0.25">
      <c r="A117" t="s">
        <v>365</v>
      </c>
      <c r="B117" s="35" t="s">
        <v>136</v>
      </c>
      <c r="C117" s="44" t="s">
        <v>136</v>
      </c>
      <c r="D117" s="45" t="s">
        <v>136</v>
      </c>
      <c r="E117" s="46" t="s">
        <v>136</v>
      </c>
      <c r="F117" s="45" t="s">
        <v>136</v>
      </c>
      <c r="G117" s="47" t="s">
        <v>136</v>
      </c>
      <c r="H117" s="48" t="s">
        <v>136</v>
      </c>
      <c r="I117" s="49" t="s">
        <v>136</v>
      </c>
      <c r="J117" s="35">
        <v>21</v>
      </c>
      <c r="K117" s="42" t="s">
        <v>139</v>
      </c>
      <c r="L117" s="46">
        <v>0.40555280982923286</v>
      </c>
      <c r="M117" s="50" t="s">
        <v>137</v>
      </c>
      <c r="N117" s="50" t="s">
        <v>137</v>
      </c>
      <c r="O117" s="46">
        <v>0.59444719017076697</v>
      </c>
      <c r="P117" s="46" t="s">
        <v>137</v>
      </c>
      <c r="Q117" s="46" t="s">
        <v>137</v>
      </c>
      <c r="R117" s="46">
        <v>1.307714596400399E-2</v>
      </c>
      <c r="S117" s="46" t="s">
        <v>1</v>
      </c>
      <c r="T117" s="46" t="s">
        <v>137</v>
      </c>
      <c r="U117" s="47">
        <v>90431.659063223633</v>
      </c>
      <c r="V117" s="47">
        <v>26993.525799999992</v>
      </c>
      <c r="W117" s="49">
        <v>0.29849641242485625</v>
      </c>
      <c r="X117" s="35" t="s">
        <v>136</v>
      </c>
      <c r="Y117" s="44" t="s">
        <v>136</v>
      </c>
      <c r="Z117" s="46" t="s">
        <v>136</v>
      </c>
      <c r="AA117" s="46" t="s">
        <v>136</v>
      </c>
      <c r="AB117" s="46" t="s">
        <v>136</v>
      </c>
      <c r="AC117" s="47" t="s">
        <v>136</v>
      </c>
      <c r="AD117" s="48" t="s">
        <v>136</v>
      </c>
      <c r="AE117" s="49" t="s">
        <v>136</v>
      </c>
    </row>
    <row r="118" spans="1:31" x14ac:dyDescent="0.25">
      <c r="A118" t="s">
        <v>366</v>
      </c>
      <c r="B118" s="35" t="s">
        <v>136</v>
      </c>
      <c r="C118" s="44" t="s">
        <v>136</v>
      </c>
      <c r="D118" s="45" t="s">
        <v>136</v>
      </c>
      <c r="E118" s="46" t="s">
        <v>136</v>
      </c>
      <c r="F118" s="45" t="s">
        <v>136</v>
      </c>
      <c r="G118" s="47" t="s">
        <v>136</v>
      </c>
      <c r="H118" s="48" t="s">
        <v>136</v>
      </c>
      <c r="I118" s="49" t="s">
        <v>136</v>
      </c>
      <c r="J118" s="35">
        <v>22</v>
      </c>
      <c r="K118" s="42" t="s">
        <v>2230</v>
      </c>
      <c r="L118" s="46">
        <v>0.28771494221114069</v>
      </c>
      <c r="M118" s="50" t="s">
        <v>137</v>
      </c>
      <c r="N118" s="50" t="s">
        <v>135</v>
      </c>
      <c r="O118" s="46">
        <v>0.7122850577888592</v>
      </c>
      <c r="P118" s="46" t="s">
        <v>137</v>
      </c>
      <c r="Q118" s="46" t="s">
        <v>135</v>
      </c>
      <c r="R118" s="46">
        <v>0.32751828634257024</v>
      </c>
      <c r="S118" s="46" t="s">
        <v>1</v>
      </c>
      <c r="T118" s="46" t="s">
        <v>137</v>
      </c>
      <c r="U118" s="47">
        <v>14761.2560767213</v>
      </c>
      <c r="V118" s="47">
        <v>7742.5745305917981</v>
      </c>
      <c r="W118" s="49">
        <v>0.52452003341381925</v>
      </c>
      <c r="X118" s="35" t="s">
        <v>136</v>
      </c>
      <c r="Y118" s="44" t="s">
        <v>136</v>
      </c>
      <c r="Z118" s="46" t="s">
        <v>136</v>
      </c>
      <c r="AA118" s="46" t="s">
        <v>136</v>
      </c>
      <c r="AB118" s="46" t="s">
        <v>136</v>
      </c>
      <c r="AC118" s="47" t="s">
        <v>136</v>
      </c>
      <c r="AD118" s="48" t="s">
        <v>136</v>
      </c>
      <c r="AE118" s="49" t="s">
        <v>136</v>
      </c>
    </row>
    <row r="119" spans="1:31" x14ac:dyDescent="0.25">
      <c r="A119" t="s">
        <v>367</v>
      </c>
      <c r="B119" s="35" t="s">
        <v>136</v>
      </c>
      <c r="C119" s="44" t="s">
        <v>136</v>
      </c>
      <c r="D119" s="45" t="s">
        <v>136</v>
      </c>
      <c r="E119" s="46" t="s">
        <v>136</v>
      </c>
      <c r="F119" s="45" t="s">
        <v>136</v>
      </c>
      <c r="G119" s="47" t="s">
        <v>136</v>
      </c>
      <c r="H119" s="48" t="s">
        <v>136</v>
      </c>
      <c r="I119" s="49" t="s">
        <v>136</v>
      </c>
      <c r="J119" s="35">
        <v>23</v>
      </c>
      <c r="K119" s="42" t="s">
        <v>174</v>
      </c>
      <c r="L119" s="46">
        <v>0.36948121217367819</v>
      </c>
      <c r="M119" s="50" t="s">
        <v>137</v>
      </c>
      <c r="N119" s="50" t="s">
        <v>135</v>
      </c>
      <c r="O119" s="46">
        <v>0.63051878782632187</v>
      </c>
      <c r="P119" s="46" t="s">
        <v>137</v>
      </c>
      <c r="Q119" s="46" t="s">
        <v>135</v>
      </c>
      <c r="R119" s="46">
        <v>0.28530650365295718</v>
      </c>
      <c r="S119" s="46" t="s">
        <v>1</v>
      </c>
      <c r="T119" s="46" t="s">
        <v>137</v>
      </c>
      <c r="U119" s="47">
        <v>66068.892371065114</v>
      </c>
      <c r="V119" s="47">
        <v>29689.804791449489</v>
      </c>
      <c r="W119" s="49">
        <v>0.44937645730007947</v>
      </c>
      <c r="X119" s="35" t="s">
        <v>136</v>
      </c>
      <c r="Y119" s="44" t="s">
        <v>136</v>
      </c>
      <c r="Z119" s="46" t="s">
        <v>136</v>
      </c>
      <c r="AA119" s="46" t="s">
        <v>136</v>
      </c>
      <c r="AB119" s="46" t="s">
        <v>136</v>
      </c>
      <c r="AC119" s="47" t="s">
        <v>136</v>
      </c>
      <c r="AD119" s="48" t="s">
        <v>136</v>
      </c>
      <c r="AE119" s="49" t="s">
        <v>136</v>
      </c>
    </row>
    <row r="120" spans="1:31" x14ac:dyDescent="0.25">
      <c r="A120" t="s">
        <v>368</v>
      </c>
      <c r="B120" s="35" t="s">
        <v>136</v>
      </c>
      <c r="C120" s="44" t="s">
        <v>136</v>
      </c>
      <c r="D120" s="45" t="s">
        <v>136</v>
      </c>
      <c r="E120" s="46" t="s">
        <v>136</v>
      </c>
      <c r="F120" s="45" t="s">
        <v>136</v>
      </c>
      <c r="G120" s="47" t="s">
        <v>136</v>
      </c>
      <c r="H120" s="48" t="s">
        <v>136</v>
      </c>
      <c r="I120" s="49" t="s">
        <v>136</v>
      </c>
      <c r="J120" s="35">
        <v>24</v>
      </c>
      <c r="K120" s="42" t="s">
        <v>175</v>
      </c>
      <c r="L120" s="46">
        <v>0.29668694882433577</v>
      </c>
      <c r="M120" s="50" t="s">
        <v>137</v>
      </c>
      <c r="N120" s="50" t="s">
        <v>135</v>
      </c>
      <c r="O120" s="46">
        <v>0.70331305117566423</v>
      </c>
      <c r="P120" s="46" t="s">
        <v>137</v>
      </c>
      <c r="Q120" s="46" t="s">
        <v>135</v>
      </c>
      <c r="R120" s="46">
        <v>0.35343104615456561</v>
      </c>
      <c r="S120" s="46" t="s">
        <v>1</v>
      </c>
      <c r="T120" s="46" t="s">
        <v>137</v>
      </c>
      <c r="U120" s="47">
        <v>36231.692046980141</v>
      </c>
      <c r="V120" s="47">
        <v>21788.03232795871</v>
      </c>
      <c r="W120" s="49">
        <v>0.60135287912325674</v>
      </c>
      <c r="X120" s="35" t="s">
        <v>136</v>
      </c>
      <c r="Y120" s="44" t="s">
        <v>136</v>
      </c>
      <c r="Z120" s="46" t="s">
        <v>136</v>
      </c>
      <c r="AA120" s="46" t="s">
        <v>136</v>
      </c>
      <c r="AB120" s="46" t="s">
        <v>136</v>
      </c>
      <c r="AC120" s="47" t="s">
        <v>136</v>
      </c>
      <c r="AD120" s="48" t="s">
        <v>136</v>
      </c>
      <c r="AE120" s="49" t="s">
        <v>136</v>
      </c>
    </row>
    <row r="121" spans="1:31" x14ac:dyDescent="0.25">
      <c r="A121" t="s">
        <v>369</v>
      </c>
      <c r="B121" s="35" t="s">
        <v>136</v>
      </c>
      <c r="C121" s="44" t="s">
        <v>136</v>
      </c>
      <c r="D121" s="45" t="s">
        <v>136</v>
      </c>
      <c r="E121" s="46" t="s">
        <v>136</v>
      </c>
      <c r="F121" s="45" t="s">
        <v>136</v>
      </c>
      <c r="G121" s="47" t="s">
        <v>136</v>
      </c>
      <c r="H121" s="48" t="s">
        <v>136</v>
      </c>
      <c r="I121" s="49" t="s">
        <v>136</v>
      </c>
      <c r="J121" s="35">
        <v>25</v>
      </c>
      <c r="K121" s="42" t="s">
        <v>140</v>
      </c>
      <c r="L121" s="46">
        <v>0.43029761297358965</v>
      </c>
      <c r="M121" s="50" t="s">
        <v>137</v>
      </c>
      <c r="N121" s="50" t="s">
        <v>137</v>
      </c>
      <c r="O121" s="46">
        <v>0.56970238702641041</v>
      </c>
      <c r="P121" s="46" t="s">
        <v>137</v>
      </c>
      <c r="Q121" s="46" t="s">
        <v>137</v>
      </c>
      <c r="R121" s="46">
        <v>1.8085779003084133E-2</v>
      </c>
      <c r="S121" s="46" t="s">
        <v>1</v>
      </c>
      <c r="T121" s="46" t="s">
        <v>137</v>
      </c>
      <c r="U121" s="47">
        <v>2564.9128296335357</v>
      </c>
      <c r="V121" s="47">
        <v>522.01993902609047</v>
      </c>
      <c r="W121" s="49">
        <v>0.20352346208220828</v>
      </c>
      <c r="X121" s="35" t="s">
        <v>136</v>
      </c>
      <c r="Y121" s="44" t="s">
        <v>136</v>
      </c>
      <c r="Z121" s="46" t="s">
        <v>136</v>
      </c>
      <c r="AA121" s="46" t="s">
        <v>136</v>
      </c>
      <c r="AB121" s="46" t="s">
        <v>136</v>
      </c>
      <c r="AC121" s="47" t="s">
        <v>136</v>
      </c>
      <c r="AD121" s="48" t="s">
        <v>136</v>
      </c>
      <c r="AE121" s="49" t="s">
        <v>136</v>
      </c>
    </row>
    <row r="122" spans="1:31" x14ac:dyDescent="0.25">
      <c r="A122" t="s">
        <v>370</v>
      </c>
      <c r="B122" s="35" t="s">
        <v>136</v>
      </c>
      <c r="C122" s="44" t="s">
        <v>136</v>
      </c>
      <c r="D122" s="45" t="s">
        <v>136</v>
      </c>
      <c r="E122" s="46" t="s">
        <v>136</v>
      </c>
      <c r="F122" s="45" t="s">
        <v>136</v>
      </c>
      <c r="G122" s="47" t="s">
        <v>136</v>
      </c>
      <c r="H122" s="48" t="s">
        <v>136</v>
      </c>
      <c r="I122" s="49" t="s">
        <v>136</v>
      </c>
      <c r="J122" s="35">
        <v>26</v>
      </c>
      <c r="K122" s="42" t="s">
        <v>177</v>
      </c>
      <c r="L122" s="46">
        <v>0.49409641114485608</v>
      </c>
      <c r="M122" s="50" t="s">
        <v>137</v>
      </c>
      <c r="N122" s="50" t="s">
        <v>137</v>
      </c>
      <c r="O122" s="46">
        <v>0.50590358885514386</v>
      </c>
      <c r="P122" s="46" t="s">
        <v>137</v>
      </c>
      <c r="Q122" s="46" t="s">
        <v>137</v>
      </c>
      <c r="R122" s="46">
        <v>0.18143323413107959</v>
      </c>
      <c r="S122" s="46" t="s">
        <v>1</v>
      </c>
      <c r="T122" s="46" t="s">
        <v>137</v>
      </c>
      <c r="U122" s="47">
        <v>32721.047516061317</v>
      </c>
      <c r="V122" s="47">
        <v>12772.35911160996</v>
      </c>
      <c r="W122" s="49">
        <v>0.39034077699806441</v>
      </c>
      <c r="X122" s="35" t="s">
        <v>136</v>
      </c>
      <c r="Y122" s="44" t="s">
        <v>136</v>
      </c>
      <c r="Z122" s="46" t="s">
        <v>136</v>
      </c>
      <c r="AA122" s="46" t="s">
        <v>136</v>
      </c>
      <c r="AB122" s="46" t="s">
        <v>136</v>
      </c>
      <c r="AC122" s="47" t="s">
        <v>136</v>
      </c>
      <c r="AD122" s="48" t="s">
        <v>136</v>
      </c>
      <c r="AE122" s="49" t="s">
        <v>136</v>
      </c>
    </row>
    <row r="123" spans="1:31" x14ac:dyDescent="0.25">
      <c r="A123" t="s">
        <v>371</v>
      </c>
      <c r="B123" s="35" t="s">
        <v>136</v>
      </c>
      <c r="C123" s="44" t="s">
        <v>136</v>
      </c>
      <c r="D123" s="45" t="s">
        <v>136</v>
      </c>
      <c r="E123" s="46" t="s">
        <v>136</v>
      </c>
      <c r="F123" s="45" t="s">
        <v>136</v>
      </c>
      <c r="G123" s="47" t="s">
        <v>136</v>
      </c>
      <c r="H123" s="48" t="s">
        <v>136</v>
      </c>
      <c r="I123" s="49" t="s">
        <v>136</v>
      </c>
      <c r="J123" s="35">
        <v>27</v>
      </c>
      <c r="K123" s="42" t="s">
        <v>179</v>
      </c>
      <c r="L123" s="46">
        <v>0.33893303852630752</v>
      </c>
      <c r="M123" s="50" t="s">
        <v>137</v>
      </c>
      <c r="N123" s="50" t="s">
        <v>135</v>
      </c>
      <c r="O123" s="46">
        <v>0.66106696147369248</v>
      </c>
      <c r="P123" s="46" t="s">
        <v>137</v>
      </c>
      <c r="Q123" s="46" t="s">
        <v>135</v>
      </c>
      <c r="R123" s="46">
        <v>0.57963427857153593</v>
      </c>
      <c r="S123" s="46" t="s">
        <v>137</v>
      </c>
      <c r="T123" s="46" t="s">
        <v>137</v>
      </c>
      <c r="U123" s="47">
        <v>21185.589997642219</v>
      </c>
      <c r="V123" s="47">
        <v>8982.1213500000067</v>
      </c>
      <c r="W123" s="49">
        <v>0.42397315113714756</v>
      </c>
      <c r="X123" s="35" t="s">
        <v>136</v>
      </c>
      <c r="Y123" s="44" t="s">
        <v>136</v>
      </c>
      <c r="Z123" s="46" t="s">
        <v>136</v>
      </c>
      <c r="AA123" s="46" t="s">
        <v>136</v>
      </c>
      <c r="AB123" s="46" t="s">
        <v>136</v>
      </c>
      <c r="AC123" s="47" t="s">
        <v>136</v>
      </c>
      <c r="AD123" s="48" t="s">
        <v>136</v>
      </c>
      <c r="AE123" s="49" t="s">
        <v>136</v>
      </c>
    </row>
    <row r="124" spans="1:31" x14ac:dyDescent="0.25">
      <c r="A124" t="s">
        <v>372</v>
      </c>
      <c r="B124" s="35" t="s">
        <v>136</v>
      </c>
      <c r="C124" s="44" t="s">
        <v>136</v>
      </c>
      <c r="D124" s="45" t="s">
        <v>136</v>
      </c>
      <c r="E124" s="46" t="s">
        <v>136</v>
      </c>
      <c r="F124" s="45" t="s">
        <v>136</v>
      </c>
      <c r="G124" s="47" t="s">
        <v>136</v>
      </c>
      <c r="H124" s="48" t="s">
        <v>136</v>
      </c>
      <c r="I124" s="49" t="s">
        <v>136</v>
      </c>
      <c r="J124" s="35">
        <v>28</v>
      </c>
      <c r="K124" s="42" t="s">
        <v>180</v>
      </c>
      <c r="L124" s="46">
        <v>0.50144787493889886</v>
      </c>
      <c r="M124" s="50" t="s">
        <v>137</v>
      </c>
      <c r="N124" s="50" t="s">
        <v>137</v>
      </c>
      <c r="O124" s="46">
        <v>0.49855212506110125</v>
      </c>
      <c r="P124" s="46" t="s">
        <v>137</v>
      </c>
      <c r="Q124" s="46" t="s">
        <v>137</v>
      </c>
      <c r="R124" s="46">
        <v>0.19773060465671471</v>
      </c>
      <c r="S124" s="46" t="s">
        <v>1</v>
      </c>
      <c r="T124" s="46" t="s">
        <v>137</v>
      </c>
      <c r="U124" s="47">
        <v>3822.2901032591544</v>
      </c>
      <c r="V124" s="47">
        <v>1406.9843524647179</v>
      </c>
      <c r="W124" s="49">
        <v>0.36809983398827412</v>
      </c>
      <c r="X124" s="35" t="s">
        <v>136</v>
      </c>
      <c r="Y124" s="44" t="s">
        <v>136</v>
      </c>
      <c r="Z124" s="46" t="s">
        <v>136</v>
      </c>
      <c r="AA124" s="46" t="s">
        <v>136</v>
      </c>
      <c r="AB124" s="46" t="s">
        <v>136</v>
      </c>
      <c r="AC124" s="47" t="s">
        <v>136</v>
      </c>
      <c r="AD124" s="48" t="s">
        <v>136</v>
      </c>
      <c r="AE124" s="49" t="s">
        <v>136</v>
      </c>
    </row>
    <row r="125" spans="1:31" x14ac:dyDescent="0.25">
      <c r="A125" t="s">
        <v>373</v>
      </c>
      <c r="B125" s="35" t="s">
        <v>136</v>
      </c>
      <c r="C125" s="44" t="s">
        <v>136</v>
      </c>
      <c r="D125" s="45" t="s">
        <v>136</v>
      </c>
      <c r="E125" s="46" t="s">
        <v>136</v>
      </c>
      <c r="F125" s="45" t="s">
        <v>136</v>
      </c>
      <c r="G125" s="47" t="s">
        <v>136</v>
      </c>
      <c r="H125" s="48" t="s">
        <v>136</v>
      </c>
      <c r="I125" s="49" t="s">
        <v>136</v>
      </c>
      <c r="J125" s="35">
        <v>29</v>
      </c>
      <c r="K125" s="42" t="s">
        <v>181</v>
      </c>
      <c r="L125" s="46">
        <v>0.52860894694993554</v>
      </c>
      <c r="M125" s="50" t="s">
        <v>137</v>
      </c>
      <c r="N125" s="50" t="s">
        <v>137</v>
      </c>
      <c r="O125" s="46">
        <v>0.47139105305006457</v>
      </c>
      <c r="P125" s="46" t="s">
        <v>137</v>
      </c>
      <c r="Q125" s="46" t="s">
        <v>137</v>
      </c>
      <c r="R125" s="46">
        <v>0.28565525108796214</v>
      </c>
      <c r="S125" s="46" t="s">
        <v>1</v>
      </c>
      <c r="T125" s="46" t="s">
        <v>137</v>
      </c>
      <c r="U125" s="47">
        <v>5227.4519084985877</v>
      </c>
      <c r="V125" s="47">
        <v>2446.32989753528</v>
      </c>
      <c r="W125" s="49">
        <v>0.46797750421350259</v>
      </c>
      <c r="X125" s="35" t="s">
        <v>136</v>
      </c>
      <c r="Y125" s="44" t="s">
        <v>136</v>
      </c>
      <c r="Z125" s="46" t="s">
        <v>136</v>
      </c>
      <c r="AA125" s="46" t="s">
        <v>136</v>
      </c>
      <c r="AB125" s="46" t="s">
        <v>136</v>
      </c>
      <c r="AC125" s="47" t="s">
        <v>136</v>
      </c>
      <c r="AD125" s="48" t="s">
        <v>136</v>
      </c>
      <c r="AE125" s="49" t="s">
        <v>136</v>
      </c>
    </row>
    <row r="126" spans="1:31" x14ac:dyDescent="0.25">
      <c r="A126" t="s">
        <v>374</v>
      </c>
      <c r="B126" s="35" t="s">
        <v>136</v>
      </c>
      <c r="C126" s="44" t="s">
        <v>136</v>
      </c>
      <c r="D126" s="45" t="s">
        <v>136</v>
      </c>
      <c r="E126" s="46" t="s">
        <v>136</v>
      </c>
      <c r="F126" s="45" t="s">
        <v>136</v>
      </c>
      <c r="G126" s="47" t="s">
        <v>136</v>
      </c>
      <c r="H126" s="48" t="s">
        <v>136</v>
      </c>
      <c r="I126" s="49" t="s">
        <v>136</v>
      </c>
      <c r="J126" s="35">
        <v>30</v>
      </c>
      <c r="K126" s="42" t="s">
        <v>142</v>
      </c>
      <c r="L126" s="46">
        <v>0.51888654977403725</v>
      </c>
      <c r="M126" s="50" t="s">
        <v>137</v>
      </c>
      <c r="N126" s="50" t="s">
        <v>137</v>
      </c>
      <c r="O126" s="46">
        <v>0.4811134502259628</v>
      </c>
      <c r="P126" s="46" t="s">
        <v>137</v>
      </c>
      <c r="Q126" s="46" t="s">
        <v>137</v>
      </c>
      <c r="R126" s="46">
        <v>0.25615473304423486</v>
      </c>
      <c r="S126" s="46" t="s">
        <v>1</v>
      </c>
      <c r="T126" s="46" t="s">
        <v>137</v>
      </c>
      <c r="U126" s="47">
        <v>15803.171807013485</v>
      </c>
      <c r="V126" s="47">
        <v>6725.1326999999983</v>
      </c>
      <c r="W126" s="49">
        <v>0.42555588094127844</v>
      </c>
      <c r="X126" s="35" t="s">
        <v>136</v>
      </c>
      <c r="Y126" s="44" t="s">
        <v>136</v>
      </c>
      <c r="Z126" s="46" t="s">
        <v>136</v>
      </c>
      <c r="AA126" s="46" t="s">
        <v>136</v>
      </c>
      <c r="AB126" s="46" t="s">
        <v>136</v>
      </c>
      <c r="AC126" s="47" t="s">
        <v>136</v>
      </c>
      <c r="AD126" s="48" t="s">
        <v>136</v>
      </c>
      <c r="AE126" s="49" t="s">
        <v>136</v>
      </c>
    </row>
    <row r="127" spans="1:31" x14ac:dyDescent="0.25">
      <c r="A127" t="s">
        <v>375</v>
      </c>
      <c r="B127" s="35" t="s">
        <v>136</v>
      </c>
      <c r="C127" s="44" t="s">
        <v>136</v>
      </c>
      <c r="D127" s="45" t="s">
        <v>136</v>
      </c>
      <c r="E127" s="46" t="s">
        <v>136</v>
      </c>
      <c r="F127" s="45" t="s">
        <v>136</v>
      </c>
      <c r="G127" s="47" t="s">
        <v>136</v>
      </c>
      <c r="H127" s="48" t="s">
        <v>136</v>
      </c>
      <c r="I127" s="49" t="s">
        <v>136</v>
      </c>
      <c r="J127" s="35">
        <v>31</v>
      </c>
      <c r="K127" s="42" t="s">
        <v>182</v>
      </c>
      <c r="L127" s="46">
        <v>0.5080081903312651</v>
      </c>
      <c r="M127" s="50" t="s">
        <v>137</v>
      </c>
      <c r="N127" s="50" t="s">
        <v>137</v>
      </c>
      <c r="O127" s="46">
        <v>0.49199180966873479</v>
      </c>
      <c r="P127" s="46" t="s">
        <v>137</v>
      </c>
      <c r="Q127" s="46" t="s">
        <v>137</v>
      </c>
      <c r="R127" s="46">
        <v>3.2392165026803664E-2</v>
      </c>
      <c r="S127" s="46" t="s">
        <v>1</v>
      </c>
      <c r="T127" s="46" t="s">
        <v>137</v>
      </c>
      <c r="U127" s="47">
        <v>18809.035681720612</v>
      </c>
      <c r="V127" s="47">
        <v>9151.5051000000003</v>
      </c>
      <c r="W127" s="49">
        <v>0.48654834064107849</v>
      </c>
      <c r="X127" s="35" t="s">
        <v>136</v>
      </c>
      <c r="Y127" s="44" t="s">
        <v>136</v>
      </c>
      <c r="Z127" s="46" t="s">
        <v>136</v>
      </c>
      <c r="AA127" s="46" t="s">
        <v>136</v>
      </c>
      <c r="AB127" s="46" t="s">
        <v>136</v>
      </c>
      <c r="AC127" s="47" t="s">
        <v>136</v>
      </c>
      <c r="AD127" s="48" t="s">
        <v>136</v>
      </c>
      <c r="AE127" s="49" t="s">
        <v>136</v>
      </c>
    </row>
    <row r="128" spans="1:31" x14ac:dyDescent="0.25">
      <c r="A128" t="s">
        <v>376</v>
      </c>
      <c r="B128" s="35" t="s">
        <v>136</v>
      </c>
      <c r="C128" s="44" t="s">
        <v>136</v>
      </c>
      <c r="D128" s="45" t="s">
        <v>136</v>
      </c>
      <c r="E128" s="46" t="s">
        <v>136</v>
      </c>
      <c r="F128" s="45" t="s">
        <v>136</v>
      </c>
      <c r="G128" s="47" t="s">
        <v>136</v>
      </c>
      <c r="H128" s="48" t="s">
        <v>136</v>
      </c>
      <c r="I128" s="49" t="s">
        <v>136</v>
      </c>
      <c r="J128" s="35">
        <v>32</v>
      </c>
      <c r="K128" s="42" t="s">
        <v>184</v>
      </c>
      <c r="L128" s="46">
        <v>0.37381681977778503</v>
      </c>
      <c r="M128" s="50" t="s">
        <v>137</v>
      </c>
      <c r="N128" s="50" t="s">
        <v>135</v>
      </c>
      <c r="O128" s="46">
        <v>0.62618318022221497</v>
      </c>
      <c r="P128" s="46" t="s">
        <v>137</v>
      </c>
      <c r="Q128" s="46" t="s">
        <v>135</v>
      </c>
      <c r="R128" s="46">
        <v>0.5166907214899793</v>
      </c>
      <c r="S128" s="46" t="s">
        <v>137</v>
      </c>
      <c r="T128" s="46" t="s">
        <v>137</v>
      </c>
      <c r="U128" s="47">
        <v>12930.290250929502</v>
      </c>
      <c r="V128" s="47">
        <v>5582.4085569152749</v>
      </c>
      <c r="W128" s="49">
        <v>0.43173110955602717</v>
      </c>
      <c r="X128" s="35" t="s">
        <v>136</v>
      </c>
      <c r="Y128" s="44" t="s">
        <v>136</v>
      </c>
      <c r="Z128" s="46" t="s">
        <v>136</v>
      </c>
      <c r="AA128" s="46" t="s">
        <v>136</v>
      </c>
      <c r="AB128" s="46" t="s">
        <v>136</v>
      </c>
      <c r="AC128" s="47" t="s">
        <v>136</v>
      </c>
      <c r="AD128" s="48" t="s">
        <v>136</v>
      </c>
      <c r="AE128" s="49" t="s">
        <v>136</v>
      </c>
    </row>
    <row r="129" spans="1:31" x14ac:dyDescent="0.25">
      <c r="A129" t="s">
        <v>377</v>
      </c>
      <c r="B129" s="35" t="s">
        <v>136</v>
      </c>
      <c r="C129" s="44" t="s">
        <v>136</v>
      </c>
      <c r="D129" s="45" t="s">
        <v>136</v>
      </c>
      <c r="E129" s="46" t="s">
        <v>136</v>
      </c>
      <c r="F129" s="45" t="s">
        <v>136</v>
      </c>
      <c r="G129" s="47" t="s">
        <v>136</v>
      </c>
      <c r="H129" s="48" t="s">
        <v>136</v>
      </c>
      <c r="I129" s="49" t="s">
        <v>136</v>
      </c>
      <c r="J129" s="35">
        <v>33</v>
      </c>
      <c r="K129" s="42" t="s">
        <v>188</v>
      </c>
      <c r="L129" s="46">
        <v>0.15895801696852022</v>
      </c>
      <c r="M129" s="50" t="s">
        <v>137</v>
      </c>
      <c r="N129" s="50" t="s">
        <v>135</v>
      </c>
      <c r="O129" s="46">
        <v>0.8410419830314797</v>
      </c>
      <c r="P129" s="46" t="s">
        <v>137</v>
      </c>
      <c r="Q129" s="46" t="s">
        <v>135</v>
      </c>
      <c r="R129" s="46">
        <v>0.11348586356327296</v>
      </c>
      <c r="S129" s="46" t="s">
        <v>1</v>
      </c>
      <c r="T129" s="46" t="s">
        <v>137</v>
      </c>
      <c r="U129" s="47">
        <v>3962.5169913636464</v>
      </c>
      <c r="V129" s="47">
        <v>1935.8902000000003</v>
      </c>
      <c r="W129" s="49">
        <v>0.48855063693589107</v>
      </c>
      <c r="X129" s="35" t="s">
        <v>136</v>
      </c>
      <c r="Y129" s="44" t="s">
        <v>136</v>
      </c>
      <c r="Z129" s="46" t="s">
        <v>136</v>
      </c>
      <c r="AA129" s="46" t="s">
        <v>136</v>
      </c>
      <c r="AB129" s="46" t="s">
        <v>136</v>
      </c>
      <c r="AC129" s="47" t="s">
        <v>136</v>
      </c>
      <c r="AD129" s="48" t="s">
        <v>136</v>
      </c>
      <c r="AE129" s="49" t="s">
        <v>136</v>
      </c>
    </row>
    <row r="130" spans="1:31" x14ac:dyDescent="0.25">
      <c r="A130" t="s">
        <v>378</v>
      </c>
      <c r="B130" s="35" t="s">
        <v>136</v>
      </c>
      <c r="C130" s="44" t="s">
        <v>136</v>
      </c>
      <c r="D130" s="45" t="s">
        <v>136</v>
      </c>
      <c r="E130" s="46" t="s">
        <v>136</v>
      </c>
      <c r="F130" s="45" t="s">
        <v>136</v>
      </c>
      <c r="G130" s="47" t="s">
        <v>136</v>
      </c>
      <c r="H130" s="48" t="s">
        <v>136</v>
      </c>
      <c r="I130" s="49" t="s">
        <v>136</v>
      </c>
      <c r="J130" s="35">
        <v>34</v>
      </c>
      <c r="K130" s="42" t="s">
        <v>13</v>
      </c>
      <c r="L130" s="46">
        <v>0.54191190795443289</v>
      </c>
      <c r="M130" s="50" t="s">
        <v>137</v>
      </c>
      <c r="N130" s="50" t="s">
        <v>137</v>
      </c>
      <c r="O130" s="46">
        <v>0.45808809204556716</v>
      </c>
      <c r="P130" s="46" t="s">
        <v>137</v>
      </c>
      <c r="Q130" s="46" t="s">
        <v>137</v>
      </c>
      <c r="R130" s="46">
        <v>6.1028812833068009E-3</v>
      </c>
      <c r="S130" s="46" t="s">
        <v>1</v>
      </c>
      <c r="T130" s="46" t="s">
        <v>137</v>
      </c>
      <c r="U130" s="47">
        <v>7767.490732941842</v>
      </c>
      <c r="V130" s="47">
        <v>1954.9362072916338</v>
      </c>
      <c r="W130" s="49">
        <v>0.25168182035940784</v>
      </c>
      <c r="X130" s="35" t="s">
        <v>136</v>
      </c>
      <c r="Y130" s="44" t="s">
        <v>136</v>
      </c>
      <c r="Z130" s="46" t="s">
        <v>136</v>
      </c>
      <c r="AA130" s="46" t="s">
        <v>136</v>
      </c>
      <c r="AB130" s="46" t="s">
        <v>136</v>
      </c>
      <c r="AC130" s="47" t="s">
        <v>136</v>
      </c>
      <c r="AD130" s="48" t="s">
        <v>136</v>
      </c>
      <c r="AE130" s="49" t="s">
        <v>136</v>
      </c>
    </row>
    <row r="131" spans="1:31" x14ac:dyDescent="0.25">
      <c r="A131" t="s">
        <v>379</v>
      </c>
      <c r="B131" s="35" t="s">
        <v>136</v>
      </c>
      <c r="C131" s="44" t="s">
        <v>136</v>
      </c>
      <c r="D131" s="45" t="s">
        <v>136</v>
      </c>
      <c r="E131" s="46" t="s">
        <v>136</v>
      </c>
      <c r="F131" s="45" t="s">
        <v>136</v>
      </c>
      <c r="G131" s="47" t="s">
        <v>136</v>
      </c>
      <c r="H131" s="48" t="s">
        <v>136</v>
      </c>
      <c r="I131" s="49" t="s">
        <v>136</v>
      </c>
      <c r="J131" s="35" t="s">
        <v>136</v>
      </c>
      <c r="K131" s="42" t="s">
        <v>136</v>
      </c>
      <c r="L131" s="46" t="s">
        <v>136</v>
      </c>
      <c r="M131" s="50" t="s">
        <v>136</v>
      </c>
      <c r="N131" s="50" t="s">
        <v>136</v>
      </c>
      <c r="O131" s="46" t="s">
        <v>136</v>
      </c>
      <c r="P131" s="46" t="s">
        <v>136</v>
      </c>
      <c r="Q131" s="46" t="s">
        <v>136</v>
      </c>
      <c r="R131" s="46" t="s">
        <v>136</v>
      </c>
      <c r="S131" s="46" t="s">
        <v>136</v>
      </c>
      <c r="T131" s="46" t="s">
        <v>136</v>
      </c>
      <c r="U131" s="47" t="s">
        <v>136</v>
      </c>
      <c r="V131" s="47" t="s">
        <v>136</v>
      </c>
      <c r="W131" s="49" t="s">
        <v>136</v>
      </c>
      <c r="X131" s="35" t="s">
        <v>136</v>
      </c>
      <c r="Y131" s="44" t="s">
        <v>136</v>
      </c>
      <c r="Z131" s="46" t="s">
        <v>136</v>
      </c>
      <c r="AA131" s="46" t="s">
        <v>136</v>
      </c>
      <c r="AB131" s="46" t="s">
        <v>136</v>
      </c>
      <c r="AC131" s="47" t="s">
        <v>136</v>
      </c>
      <c r="AD131" s="48" t="s">
        <v>136</v>
      </c>
      <c r="AE131" s="49" t="s">
        <v>136</v>
      </c>
    </row>
    <row r="132" spans="1:31" x14ac:dyDescent="0.25">
      <c r="A132" t="s">
        <v>380</v>
      </c>
      <c r="B132" s="35" t="s">
        <v>136</v>
      </c>
      <c r="C132" s="44" t="s">
        <v>136</v>
      </c>
      <c r="D132" s="45" t="s">
        <v>136</v>
      </c>
      <c r="E132" s="46" t="s">
        <v>136</v>
      </c>
      <c r="F132" s="45" t="s">
        <v>136</v>
      </c>
      <c r="G132" s="47" t="s">
        <v>136</v>
      </c>
      <c r="H132" s="48" t="s">
        <v>136</v>
      </c>
      <c r="I132" s="49" t="s">
        <v>136</v>
      </c>
      <c r="J132" s="35" t="s">
        <v>136</v>
      </c>
      <c r="K132" s="42" t="s">
        <v>136</v>
      </c>
      <c r="L132" s="46" t="s">
        <v>136</v>
      </c>
      <c r="M132" s="50" t="s">
        <v>136</v>
      </c>
      <c r="N132" s="50" t="s">
        <v>136</v>
      </c>
      <c r="O132" s="46" t="s">
        <v>136</v>
      </c>
      <c r="P132" s="46" t="s">
        <v>136</v>
      </c>
      <c r="Q132" s="46" t="s">
        <v>136</v>
      </c>
      <c r="R132" s="46" t="s">
        <v>136</v>
      </c>
      <c r="S132" s="46" t="s">
        <v>136</v>
      </c>
      <c r="T132" s="46" t="s">
        <v>136</v>
      </c>
      <c r="U132" s="47" t="s">
        <v>136</v>
      </c>
      <c r="V132" s="47" t="s">
        <v>136</v>
      </c>
      <c r="W132" s="49" t="s">
        <v>136</v>
      </c>
      <c r="X132" s="35" t="s">
        <v>136</v>
      </c>
      <c r="Y132" s="44" t="s">
        <v>136</v>
      </c>
      <c r="Z132" s="46" t="s">
        <v>136</v>
      </c>
      <c r="AA132" s="46" t="s">
        <v>136</v>
      </c>
      <c r="AB132" s="46" t="s">
        <v>136</v>
      </c>
      <c r="AC132" s="47" t="s">
        <v>136</v>
      </c>
      <c r="AD132" s="48" t="s">
        <v>136</v>
      </c>
      <c r="AE132" s="49" t="s">
        <v>136</v>
      </c>
    </row>
    <row r="133" spans="1:31" x14ac:dyDescent="0.25">
      <c r="A133" t="s">
        <v>381</v>
      </c>
      <c r="B133" s="35" t="s">
        <v>136</v>
      </c>
      <c r="C133" s="44" t="s">
        <v>136</v>
      </c>
      <c r="D133" s="45" t="s">
        <v>136</v>
      </c>
      <c r="E133" s="46" t="s">
        <v>136</v>
      </c>
      <c r="F133" s="45" t="s">
        <v>136</v>
      </c>
      <c r="G133" s="47" t="s">
        <v>136</v>
      </c>
      <c r="H133" s="48" t="s">
        <v>136</v>
      </c>
      <c r="I133" s="49" t="s">
        <v>136</v>
      </c>
      <c r="J133" s="35" t="s">
        <v>136</v>
      </c>
      <c r="K133" s="42" t="s">
        <v>136</v>
      </c>
      <c r="L133" s="46" t="s">
        <v>136</v>
      </c>
      <c r="M133" s="50" t="s">
        <v>136</v>
      </c>
      <c r="N133" s="50" t="s">
        <v>136</v>
      </c>
      <c r="O133" s="46" t="s">
        <v>136</v>
      </c>
      <c r="P133" s="46" t="s">
        <v>136</v>
      </c>
      <c r="Q133" s="46" t="s">
        <v>136</v>
      </c>
      <c r="R133" s="46" t="s">
        <v>136</v>
      </c>
      <c r="S133" s="46" t="s">
        <v>136</v>
      </c>
      <c r="T133" s="46" t="s">
        <v>136</v>
      </c>
      <c r="U133" s="47" t="s">
        <v>136</v>
      </c>
      <c r="V133" s="47" t="s">
        <v>136</v>
      </c>
      <c r="W133" s="49" t="s">
        <v>136</v>
      </c>
      <c r="X133" s="35" t="s">
        <v>136</v>
      </c>
      <c r="Y133" s="44" t="s">
        <v>136</v>
      </c>
      <c r="Z133" s="46" t="s">
        <v>136</v>
      </c>
      <c r="AA133" s="46" t="s">
        <v>136</v>
      </c>
      <c r="AB133" s="46" t="s">
        <v>136</v>
      </c>
      <c r="AC133" s="47" t="s">
        <v>136</v>
      </c>
      <c r="AD133" s="48" t="s">
        <v>136</v>
      </c>
      <c r="AE133" s="49" t="s">
        <v>136</v>
      </c>
    </row>
    <row r="134" spans="1:31" x14ac:dyDescent="0.25">
      <c r="A134" t="s">
        <v>382</v>
      </c>
      <c r="B134" s="35" t="s">
        <v>136</v>
      </c>
      <c r="C134" s="44" t="s">
        <v>136</v>
      </c>
      <c r="D134" s="45" t="s">
        <v>136</v>
      </c>
      <c r="E134" s="46" t="s">
        <v>136</v>
      </c>
      <c r="F134" s="45" t="s">
        <v>136</v>
      </c>
      <c r="G134" s="47" t="s">
        <v>136</v>
      </c>
      <c r="H134" s="48" t="s">
        <v>136</v>
      </c>
      <c r="I134" s="49" t="s">
        <v>136</v>
      </c>
      <c r="J134" s="35" t="s">
        <v>136</v>
      </c>
      <c r="K134" s="42" t="s">
        <v>136</v>
      </c>
      <c r="L134" s="46" t="s">
        <v>136</v>
      </c>
      <c r="M134" s="50" t="s">
        <v>136</v>
      </c>
      <c r="N134" s="50" t="s">
        <v>136</v>
      </c>
      <c r="O134" s="46" t="s">
        <v>136</v>
      </c>
      <c r="P134" s="46" t="s">
        <v>136</v>
      </c>
      <c r="Q134" s="46" t="s">
        <v>136</v>
      </c>
      <c r="R134" s="46" t="s">
        <v>136</v>
      </c>
      <c r="S134" s="46" t="s">
        <v>136</v>
      </c>
      <c r="T134" s="46" t="s">
        <v>136</v>
      </c>
      <c r="U134" s="47" t="s">
        <v>136</v>
      </c>
      <c r="V134" s="47" t="s">
        <v>136</v>
      </c>
      <c r="W134" s="49" t="s">
        <v>136</v>
      </c>
      <c r="X134" s="35" t="s">
        <v>136</v>
      </c>
      <c r="Y134" s="44" t="s">
        <v>136</v>
      </c>
      <c r="Z134" s="46" t="s">
        <v>136</v>
      </c>
      <c r="AA134" s="46" t="s">
        <v>136</v>
      </c>
      <c r="AB134" s="46" t="s">
        <v>136</v>
      </c>
      <c r="AC134" s="47" t="s">
        <v>136</v>
      </c>
      <c r="AD134" s="48" t="s">
        <v>136</v>
      </c>
      <c r="AE134" s="49" t="s">
        <v>136</v>
      </c>
    </row>
    <row r="135" spans="1:31" ht="15.75" thickBot="1" x14ac:dyDescent="0.3">
      <c r="A135" t="s">
        <v>383</v>
      </c>
      <c r="B135" s="35" t="s">
        <v>136</v>
      </c>
      <c r="C135" s="51" t="s">
        <v>136</v>
      </c>
      <c r="D135" s="52" t="s">
        <v>136</v>
      </c>
      <c r="E135" s="53" t="s">
        <v>136</v>
      </c>
      <c r="F135" s="52" t="s">
        <v>136</v>
      </c>
      <c r="G135" s="54" t="s">
        <v>136</v>
      </c>
      <c r="H135" s="55" t="s">
        <v>136</v>
      </c>
      <c r="I135" s="56" t="s">
        <v>136</v>
      </c>
      <c r="J135" s="35" t="s">
        <v>136</v>
      </c>
      <c r="K135" s="42" t="s">
        <v>136</v>
      </c>
      <c r="L135" s="25" t="s">
        <v>136</v>
      </c>
      <c r="M135" s="57" t="s">
        <v>136</v>
      </c>
      <c r="N135" s="57" t="s">
        <v>136</v>
      </c>
      <c r="O135" s="53" t="s">
        <v>136</v>
      </c>
      <c r="P135" s="25" t="s">
        <v>136</v>
      </c>
      <c r="Q135" s="25" t="s">
        <v>136</v>
      </c>
      <c r="R135" s="53" t="s">
        <v>136</v>
      </c>
      <c r="S135" s="46" t="s">
        <v>136</v>
      </c>
      <c r="T135" s="25" t="s">
        <v>136</v>
      </c>
      <c r="U135" s="54" t="s">
        <v>136</v>
      </c>
      <c r="V135" s="54" t="s">
        <v>136</v>
      </c>
      <c r="W135" s="56" t="s">
        <v>136</v>
      </c>
      <c r="X135" s="35" t="s">
        <v>136</v>
      </c>
      <c r="Y135" s="51" t="s">
        <v>136</v>
      </c>
      <c r="Z135" s="53" t="s">
        <v>136</v>
      </c>
      <c r="AA135" s="53" t="s">
        <v>136</v>
      </c>
      <c r="AB135" s="53" t="s">
        <v>136</v>
      </c>
      <c r="AC135" s="54" t="s">
        <v>136</v>
      </c>
      <c r="AD135" s="55" t="s">
        <v>136</v>
      </c>
      <c r="AE135" s="56" t="s">
        <v>136</v>
      </c>
    </row>
    <row r="136" spans="1:31" x14ac:dyDescent="0.25">
      <c r="A136" t="s">
        <v>384</v>
      </c>
      <c r="B136" s="293" t="s">
        <v>2237</v>
      </c>
      <c r="C136" s="294"/>
      <c r="D136" s="58">
        <v>0.61031231776085282</v>
      </c>
      <c r="E136" s="58">
        <v>0.38968768223914702</v>
      </c>
      <c r="F136" s="58">
        <v>0.19257473474033127</v>
      </c>
      <c r="G136" s="59"/>
      <c r="H136" s="60"/>
      <c r="I136" s="61"/>
      <c r="J136" s="62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 t="s">
        <v>136</v>
      </c>
      <c r="V136" s="37" t="s">
        <v>136</v>
      </c>
      <c r="W136" s="63" t="s">
        <v>136</v>
      </c>
      <c r="X136" s="293" t="s">
        <v>2237</v>
      </c>
      <c r="Y136" s="294">
        <v>0</v>
      </c>
      <c r="Z136" s="58">
        <v>0.32032312585787226</v>
      </c>
      <c r="AA136" s="58">
        <v>0.67967687414212763</v>
      </c>
      <c r="AB136" s="58">
        <v>0.61705007282624724</v>
      </c>
      <c r="AC136" s="59"/>
      <c r="AD136" s="60"/>
      <c r="AE136" s="61"/>
    </row>
    <row r="137" spans="1:31" ht="15.75" thickBot="1" x14ac:dyDescent="0.3">
      <c r="A137" t="s">
        <v>385</v>
      </c>
      <c r="B137" s="295" t="s">
        <v>5</v>
      </c>
      <c r="C137" s="296"/>
      <c r="D137" s="25"/>
      <c r="E137" s="25"/>
      <c r="F137" s="25"/>
      <c r="G137" s="26">
        <v>231182.29625290888</v>
      </c>
      <c r="H137" s="26">
        <v>107474.55604302417</v>
      </c>
      <c r="I137" s="27">
        <v>0.46489094444087159</v>
      </c>
      <c r="J137" s="33" t="s">
        <v>5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6">
        <v>642575.48590864264</v>
      </c>
      <c r="V137" s="26">
        <v>209100.61715697579</v>
      </c>
      <c r="W137" s="27">
        <v>0.32541019964571821</v>
      </c>
      <c r="X137" s="295" t="s">
        <v>5</v>
      </c>
      <c r="Y137" s="296">
        <v>0</v>
      </c>
      <c r="Z137" s="25"/>
      <c r="AA137" s="25"/>
      <c r="AB137" s="25"/>
      <c r="AC137" s="26">
        <v>236999.68805300209</v>
      </c>
      <c r="AD137" s="26">
        <v>159570.38620000001</v>
      </c>
      <c r="AE137" s="27">
        <v>0.67329365498706495</v>
      </c>
    </row>
    <row r="138" spans="1:31" ht="15.75" thickBot="1" x14ac:dyDescent="0.3">
      <c r="A138" t="s">
        <v>386</v>
      </c>
      <c r="B138" s="29" t="s">
        <v>2238</v>
      </c>
      <c r="C138" s="30"/>
      <c r="D138" s="30"/>
      <c r="E138" s="30"/>
      <c r="F138" s="30"/>
      <c r="G138" s="31">
        <v>2.458469682292141</v>
      </c>
      <c r="H138" s="32">
        <v>2.3669476871929764</v>
      </c>
      <c r="I138" s="64"/>
      <c r="J138" s="29" t="s">
        <v>2240</v>
      </c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1">
        <v>2.0934530919602632</v>
      </c>
      <c r="V138" s="32">
        <v>2.0699453683512701</v>
      </c>
      <c r="W138" s="64"/>
      <c r="X138" s="29" t="s">
        <v>2239</v>
      </c>
      <c r="Y138" s="30"/>
      <c r="Z138" s="30"/>
      <c r="AA138" s="30"/>
      <c r="AB138" s="30"/>
      <c r="AC138" s="31">
        <v>2.6012008137430254</v>
      </c>
      <c r="AD138" s="32">
        <v>2.4011509648606877</v>
      </c>
      <c r="AE138" s="64"/>
    </row>
    <row r="139" spans="1:31" ht="15.75" thickBot="1" x14ac:dyDescent="0.3">
      <c r="A139" t="s">
        <v>387</v>
      </c>
      <c r="B139" s="358" t="s">
        <v>2231</v>
      </c>
      <c r="C139" s="358"/>
      <c r="D139" s="358"/>
      <c r="E139" s="358"/>
      <c r="F139" s="358"/>
      <c r="G139" s="358"/>
      <c r="H139" s="358"/>
      <c r="I139" s="20"/>
      <c r="J139" s="20"/>
      <c r="K139" s="20"/>
      <c r="L139" s="20" t="s">
        <v>2244</v>
      </c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</row>
    <row r="140" spans="1:31" x14ac:dyDescent="0.25">
      <c r="A140" t="s">
        <v>388</v>
      </c>
      <c r="B140" s="301" t="s">
        <v>6</v>
      </c>
      <c r="C140" s="302"/>
      <c r="D140" s="302"/>
      <c r="E140" s="302"/>
      <c r="F140" s="302"/>
      <c r="G140" s="302"/>
      <c r="H140" s="302"/>
      <c r="I140" s="303"/>
      <c r="J140" s="301" t="s">
        <v>73</v>
      </c>
      <c r="K140" s="302"/>
      <c r="L140" s="302"/>
      <c r="M140" s="302"/>
      <c r="N140" s="302"/>
      <c r="O140" s="302"/>
      <c r="P140" s="302"/>
      <c r="Q140" s="302"/>
      <c r="R140" s="302"/>
      <c r="S140" s="302"/>
      <c r="T140" s="302"/>
      <c r="U140" s="302"/>
      <c r="V140" s="302"/>
      <c r="W140" s="303"/>
      <c r="X140" s="301" t="s">
        <v>7</v>
      </c>
      <c r="Y140" s="302"/>
      <c r="Z140" s="302"/>
      <c r="AA140" s="302"/>
      <c r="AB140" s="302"/>
      <c r="AC140" s="302"/>
      <c r="AD140" s="302"/>
      <c r="AE140" s="303"/>
    </row>
    <row r="141" spans="1:31" ht="75" x14ac:dyDescent="0.25">
      <c r="A141" t="s">
        <v>389</v>
      </c>
      <c r="B141" s="305"/>
      <c r="C141" s="306"/>
      <c r="D141" s="34" t="s">
        <v>2232</v>
      </c>
      <c r="E141" s="34" t="s">
        <v>2233</v>
      </c>
      <c r="F141" s="34" t="s">
        <v>2234</v>
      </c>
      <c r="G141" s="269" t="s">
        <v>196</v>
      </c>
      <c r="H141" s="34" t="s">
        <v>197</v>
      </c>
      <c r="I141" s="21" t="s">
        <v>5</v>
      </c>
      <c r="J141" s="305"/>
      <c r="K141" s="306"/>
      <c r="L141" s="307" t="s">
        <v>2232</v>
      </c>
      <c r="M141" s="308"/>
      <c r="N141" s="309"/>
      <c r="O141" s="307" t="s">
        <v>2233</v>
      </c>
      <c r="P141" s="308"/>
      <c r="Q141" s="309"/>
      <c r="R141" s="307" t="s">
        <v>2234</v>
      </c>
      <c r="S141" s="308"/>
      <c r="T141" s="309"/>
      <c r="U141" s="269" t="s">
        <v>196</v>
      </c>
      <c r="V141" s="34" t="s">
        <v>197</v>
      </c>
      <c r="W141" s="21" t="s">
        <v>5</v>
      </c>
      <c r="X141" s="305"/>
      <c r="Y141" s="306"/>
      <c r="Z141" s="34" t="s">
        <v>2232</v>
      </c>
      <c r="AA141" s="34" t="s">
        <v>2233</v>
      </c>
      <c r="AB141" s="34" t="s">
        <v>2234</v>
      </c>
      <c r="AC141" s="269" t="s">
        <v>196</v>
      </c>
      <c r="AD141" s="34" t="s">
        <v>197</v>
      </c>
      <c r="AE141" s="21" t="s">
        <v>5</v>
      </c>
    </row>
    <row r="142" spans="1:31" ht="15.75" thickBot="1" x14ac:dyDescent="0.3">
      <c r="A142" t="s">
        <v>390</v>
      </c>
      <c r="B142" s="291" t="s">
        <v>2236</v>
      </c>
      <c r="C142" s="292"/>
      <c r="D142" s="22" t="s">
        <v>11</v>
      </c>
      <c r="E142" s="22" t="s">
        <v>12</v>
      </c>
      <c r="F142" s="22" t="s">
        <v>12</v>
      </c>
      <c r="G142" s="23"/>
      <c r="H142" s="23"/>
      <c r="I142" s="24"/>
      <c r="J142" s="297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9"/>
      <c r="X142" s="291" t="s">
        <v>2236</v>
      </c>
      <c r="Y142" s="292"/>
      <c r="Z142" s="22" t="s">
        <v>12</v>
      </c>
      <c r="AA142" s="22" t="s">
        <v>11</v>
      </c>
      <c r="AB142" s="22" t="s">
        <v>11</v>
      </c>
      <c r="AC142" s="23"/>
      <c r="AD142" s="23"/>
      <c r="AE142" s="24"/>
    </row>
    <row r="143" spans="1:31" x14ac:dyDescent="0.25">
      <c r="A143" t="s">
        <v>391</v>
      </c>
      <c r="B143" s="35">
        <v>1</v>
      </c>
      <c r="C143" s="36" t="s">
        <v>150</v>
      </c>
      <c r="D143" s="37">
        <v>0.85270072838738065</v>
      </c>
      <c r="E143" s="38">
        <v>0.14729927161261944</v>
      </c>
      <c r="F143" s="37">
        <v>5.1900873764464958E-3</v>
      </c>
      <c r="G143" s="39">
        <v>2039.0590049222337</v>
      </c>
      <c r="H143" s="40">
        <v>1293.504832663172</v>
      </c>
      <c r="I143" s="41">
        <v>0.63436361063641911</v>
      </c>
      <c r="J143" s="35">
        <v>1</v>
      </c>
      <c r="K143" s="42" t="s">
        <v>147</v>
      </c>
      <c r="L143" s="38">
        <v>0.4003901785655456</v>
      </c>
      <c r="M143" s="43" t="s">
        <v>137</v>
      </c>
      <c r="N143" s="43" t="s">
        <v>137</v>
      </c>
      <c r="O143" s="38">
        <v>0.5996098214344544</v>
      </c>
      <c r="P143" s="38" t="s">
        <v>137</v>
      </c>
      <c r="Q143" s="38" t="s">
        <v>137</v>
      </c>
      <c r="R143" s="38">
        <v>0.26780339064833958</v>
      </c>
      <c r="S143" s="38" t="s">
        <v>1</v>
      </c>
      <c r="T143" s="38" t="s">
        <v>137</v>
      </c>
      <c r="U143" s="39">
        <v>5746.9949788815893</v>
      </c>
      <c r="V143" s="39">
        <v>2309.5009900461046</v>
      </c>
      <c r="W143" s="41">
        <v>0.40186236433697942</v>
      </c>
      <c r="X143" s="35">
        <v>1</v>
      </c>
      <c r="Y143" s="36" t="s">
        <v>151</v>
      </c>
      <c r="Z143" s="38">
        <v>0.21126124621551531</v>
      </c>
      <c r="AA143" s="38">
        <v>0.78873875378448466</v>
      </c>
      <c r="AB143" s="38">
        <v>0.60060633786780504</v>
      </c>
      <c r="AC143" s="39">
        <v>6493.8704073469798</v>
      </c>
      <c r="AD143" s="40">
        <v>1727.3450509218824</v>
      </c>
      <c r="AE143" s="41">
        <v>0.26599623068665079</v>
      </c>
    </row>
    <row r="144" spans="1:31" x14ac:dyDescent="0.25">
      <c r="A144" t="s">
        <v>392</v>
      </c>
      <c r="B144" s="35">
        <v>2</v>
      </c>
      <c r="C144" s="44" t="s">
        <v>154</v>
      </c>
      <c r="D144" s="45">
        <v>0.64266777451599222</v>
      </c>
      <c r="E144" s="46">
        <v>0.35733222548400756</v>
      </c>
      <c r="F144" s="45">
        <v>0.13496900841458187</v>
      </c>
      <c r="G144" s="47">
        <v>664.76034659213815</v>
      </c>
      <c r="H144" s="48">
        <v>169.36270060692368</v>
      </c>
      <c r="I144" s="49">
        <v>0.25477256800161652</v>
      </c>
      <c r="J144" s="35">
        <v>2</v>
      </c>
      <c r="K144" s="42" t="s">
        <v>148</v>
      </c>
      <c r="L144" s="46">
        <v>0.59540901467246576</v>
      </c>
      <c r="M144" s="50" t="s">
        <v>137</v>
      </c>
      <c r="N144" s="50" t="s">
        <v>137</v>
      </c>
      <c r="O144" s="46">
        <v>0.40459098532753435</v>
      </c>
      <c r="P144" s="46" t="s">
        <v>137</v>
      </c>
      <c r="Q144" s="46" t="s">
        <v>137</v>
      </c>
      <c r="R144" s="46">
        <v>0.28701861644751026</v>
      </c>
      <c r="S144" s="46" t="s">
        <v>1</v>
      </c>
      <c r="T144" s="46" t="s">
        <v>137</v>
      </c>
      <c r="U144" s="47">
        <v>504.51629987503304</v>
      </c>
      <c r="V144" s="47">
        <v>257.81385047061542</v>
      </c>
      <c r="W144" s="49">
        <v>0.51101193466786909</v>
      </c>
      <c r="X144" s="35">
        <v>2</v>
      </c>
      <c r="Y144" s="44" t="s">
        <v>158</v>
      </c>
      <c r="Z144" s="46">
        <v>0.11550016329552906</v>
      </c>
      <c r="AA144" s="46">
        <v>0.88449983670447097</v>
      </c>
      <c r="AB144" s="46">
        <v>0.64631405836113887</v>
      </c>
      <c r="AC144" s="47">
        <v>644.69661403522446</v>
      </c>
      <c r="AD144" s="48">
        <v>219.04522625320675</v>
      </c>
      <c r="AE144" s="49">
        <v>0.33976481570483125</v>
      </c>
    </row>
    <row r="145" spans="1:31" x14ac:dyDescent="0.25">
      <c r="A145" t="s">
        <v>393</v>
      </c>
      <c r="B145" s="35">
        <v>3</v>
      </c>
      <c r="C145" s="44" t="s">
        <v>155</v>
      </c>
      <c r="D145" s="45">
        <v>0.84067014248827188</v>
      </c>
      <c r="E145" s="46">
        <v>0.1593298575117281</v>
      </c>
      <c r="F145" s="45">
        <v>0.11538081996211762</v>
      </c>
      <c r="G145" s="47">
        <v>468.9065160595801</v>
      </c>
      <c r="H145" s="48">
        <v>142.09551155143586</v>
      </c>
      <c r="I145" s="49">
        <v>0.3030359073393234</v>
      </c>
      <c r="J145" s="35">
        <v>3</v>
      </c>
      <c r="K145" s="42" t="s">
        <v>149</v>
      </c>
      <c r="L145" s="46">
        <v>0.31233278416598437</v>
      </c>
      <c r="M145" s="50" t="s">
        <v>137</v>
      </c>
      <c r="N145" s="50" t="s">
        <v>135</v>
      </c>
      <c r="O145" s="46">
        <v>0.68766721583401558</v>
      </c>
      <c r="P145" s="46" t="s">
        <v>137</v>
      </c>
      <c r="Q145" s="46" t="s">
        <v>135</v>
      </c>
      <c r="R145" s="46">
        <v>0.57428910756794416</v>
      </c>
      <c r="S145" s="46" t="s">
        <v>137</v>
      </c>
      <c r="T145" s="46" t="s">
        <v>137</v>
      </c>
      <c r="U145" s="47">
        <v>61.519919302787848</v>
      </c>
      <c r="V145" s="47">
        <v>30.433018874997515</v>
      </c>
      <c r="W145" s="49">
        <v>0.49468561109797177</v>
      </c>
      <c r="X145" s="35">
        <v>3</v>
      </c>
      <c r="Y145" s="44" t="s">
        <v>171</v>
      </c>
      <c r="Z145" s="46">
        <v>0.25282172521250512</v>
      </c>
      <c r="AA145" s="46">
        <v>0.74717827478749488</v>
      </c>
      <c r="AB145" s="46">
        <v>0.64010836606935673</v>
      </c>
      <c r="AC145" s="47">
        <v>423.06553496715679</v>
      </c>
      <c r="AD145" s="48">
        <v>258.33155193532781</v>
      </c>
      <c r="AE145" s="49">
        <v>0.61061828625530201</v>
      </c>
    </row>
    <row r="146" spans="1:31" x14ac:dyDescent="0.25">
      <c r="A146" t="s">
        <v>394</v>
      </c>
      <c r="B146" s="35">
        <v>4</v>
      </c>
      <c r="C146" s="44" t="s">
        <v>169</v>
      </c>
      <c r="D146" s="45">
        <v>0.64768725378131287</v>
      </c>
      <c r="E146" s="46">
        <v>0.3523127462186873</v>
      </c>
      <c r="F146" s="45">
        <v>4.0439808330083996E-2</v>
      </c>
      <c r="G146" s="47">
        <v>612.67436278537104</v>
      </c>
      <c r="H146" s="48">
        <v>263.81026834857443</v>
      </c>
      <c r="I146" s="49">
        <v>0.43058806500279673</v>
      </c>
      <c r="J146" s="35">
        <v>4</v>
      </c>
      <c r="K146" s="42" t="s">
        <v>152</v>
      </c>
      <c r="L146" s="46">
        <v>0.41763988237367233</v>
      </c>
      <c r="M146" s="50" t="s">
        <v>137</v>
      </c>
      <c r="N146" s="50" t="s">
        <v>137</v>
      </c>
      <c r="O146" s="46">
        <v>0.58236011762632756</v>
      </c>
      <c r="P146" s="46" t="s">
        <v>137</v>
      </c>
      <c r="Q146" s="46" t="s">
        <v>137</v>
      </c>
      <c r="R146" s="46">
        <v>0.25105115801848954</v>
      </c>
      <c r="S146" s="46" t="s">
        <v>1</v>
      </c>
      <c r="T146" s="46" t="s">
        <v>137</v>
      </c>
      <c r="U146" s="47">
        <v>2670.6013318448577</v>
      </c>
      <c r="V146" s="47">
        <v>1004.2637465917568</v>
      </c>
      <c r="W146" s="49">
        <v>0.37604405218281273</v>
      </c>
      <c r="X146" s="35">
        <v>4</v>
      </c>
      <c r="Y146" s="44" t="s">
        <v>179</v>
      </c>
      <c r="Z146" s="46">
        <v>8.2893261570447671E-2</v>
      </c>
      <c r="AA146" s="46">
        <v>0.91710673842955248</v>
      </c>
      <c r="AB146" s="46">
        <v>0.88900403482815538</v>
      </c>
      <c r="AC146" s="47">
        <v>2384.5271008361251</v>
      </c>
      <c r="AD146" s="48">
        <v>1157.7902117711865</v>
      </c>
      <c r="AE146" s="49">
        <v>0.48554290339799949</v>
      </c>
    </row>
    <row r="147" spans="1:31" x14ac:dyDescent="0.25">
      <c r="A147" t="s">
        <v>395</v>
      </c>
      <c r="B147" s="35">
        <v>5</v>
      </c>
      <c r="C147" s="44" t="s">
        <v>170</v>
      </c>
      <c r="D147" s="45">
        <v>0.61583631724433852</v>
      </c>
      <c r="E147" s="46">
        <v>0.38416368275566148</v>
      </c>
      <c r="F147" s="45">
        <v>0.23768968398446252</v>
      </c>
      <c r="G147" s="47">
        <v>4981.6499264444219</v>
      </c>
      <c r="H147" s="48">
        <v>1916.2691229771697</v>
      </c>
      <c r="I147" s="49">
        <v>0.38466555283319115</v>
      </c>
      <c r="J147" s="35">
        <v>5</v>
      </c>
      <c r="K147" s="42" t="s">
        <v>153</v>
      </c>
      <c r="L147" s="46">
        <v>0.48625048045158359</v>
      </c>
      <c r="M147" s="50" t="s">
        <v>137</v>
      </c>
      <c r="N147" s="50" t="s">
        <v>137</v>
      </c>
      <c r="O147" s="46">
        <v>0.51374951954841641</v>
      </c>
      <c r="P147" s="46" t="s">
        <v>137</v>
      </c>
      <c r="Q147" s="46" t="s">
        <v>137</v>
      </c>
      <c r="R147" s="46">
        <v>0.19639162992443698</v>
      </c>
      <c r="S147" s="46" t="s">
        <v>1</v>
      </c>
      <c r="T147" s="46" t="s">
        <v>137</v>
      </c>
      <c r="U147" s="47">
        <v>605.10066744874757</v>
      </c>
      <c r="V147" s="47">
        <v>140.39136693262643</v>
      </c>
      <c r="W147" s="49">
        <v>0.23201324091171602</v>
      </c>
      <c r="X147" s="35">
        <v>5</v>
      </c>
      <c r="Y147" s="44" t="s">
        <v>143</v>
      </c>
      <c r="Z147" s="46">
        <v>0.34094253469027264</v>
      </c>
      <c r="AA147" s="46">
        <v>0.65905746530972742</v>
      </c>
      <c r="AB147" s="46">
        <v>0.63078588646969824</v>
      </c>
      <c r="AC147" s="47">
        <v>6718.8230157120643</v>
      </c>
      <c r="AD147" s="48">
        <v>5089.1521339075953</v>
      </c>
      <c r="AE147" s="49">
        <v>0.75744696980505954</v>
      </c>
    </row>
    <row r="148" spans="1:31" x14ac:dyDescent="0.25">
      <c r="A148" t="s">
        <v>396</v>
      </c>
      <c r="B148" s="35">
        <v>6</v>
      </c>
      <c r="C148" s="44" t="s">
        <v>140</v>
      </c>
      <c r="D148" s="45">
        <v>0.89581128014648648</v>
      </c>
      <c r="E148" s="46">
        <v>0.10418871985351352</v>
      </c>
      <c r="F148" s="45">
        <v>4.7328118590258914E-2</v>
      </c>
      <c r="G148" s="47">
        <v>404.19768165845892</v>
      </c>
      <c r="H148" s="48">
        <v>233.75112870203117</v>
      </c>
      <c r="I148" s="49">
        <v>0.57830892978635995</v>
      </c>
      <c r="J148" s="35">
        <v>6</v>
      </c>
      <c r="K148" s="42" t="s">
        <v>156</v>
      </c>
      <c r="L148" s="46">
        <v>0.5064922965580515</v>
      </c>
      <c r="M148" s="50" t="s">
        <v>137</v>
      </c>
      <c r="N148" s="50" t="s">
        <v>137</v>
      </c>
      <c r="O148" s="46">
        <v>0.49350770344194844</v>
      </c>
      <c r="P148" s="46" t="s">
        <v>137</v>
      </c>
      <c r="Q148" s="46" t="s">
        <v>137</v>
      </c>
      <c r="R148" s="46">
        <v>0.2188169277411747</v>
      </c>
      <c r="S148" s="46" t="s">
        <v>1</v>
      </c>
      <c r="T148" s="46" t="s">
        <v>137</v>
      </c>
      <c r="U148" s="47">
        <v>4596.9843511431836</v>
      </c>
      <c r="V148" s="47">
        <v>-203.94872075799785</v>
      </c>
      <c r="W148" s="49">
        <v>-4.4365763548287834E-2</v>
      </c>
      <c r="X148" s="35">
        <v>6</v>
      </c>
      <c r="Y148" s="44" t="s">
        <v>201</v>
      </c>
      <c r="Z148" s="46">
        <v>3.9854611102965849E-2</v>
      </c>
      <c r="AA148" s="46">
        <v>0.96014538889703416</v>
      </c>
      <c r="AB148" s="46">
        <v>0.9546632048036432</v>
      </c>
      <c r="AC148" s="47">
        <v>4675.2463221478183</v>
      </c>
      <c r="AD148" s="48">
        <v>3460.7316691094561</v>
      </c>
      <c r="AE148" s="49">
        <v>0.74022445677676907</v>
      </c>
    </row>
    <row r="149" spans="1:31" x14ac:dyDescent="0.25">
      <c r="A149" t="s">
        <v>397</v>
      </c>
      <c r="B149" s="35">
        <v>7</v>
      </c>
      <c r="C149" s="44" t="s">
        <v>183</v>
      </c>
      <c r="D149" s="45">
        <v>0.83747085367577745</v>
      </c>
      <c r="E149" s="46">
        <v>0.16252914632422255</v>
      </c>
      <c r="F149" s="45">
        <v>0.109409288267074</v>
      </c>
      <c r="G149" s="47">
        <v>3861.2703617937045</v>
      </c>
      <c r="H149" s="48">
        <v>2857.9871731434332</v>
      </c>
      <c r="I149" s="49">
        <v>0.74016758873517241</v>
      </c>
      <c r="J149" s="35">
        <v>7</v>
      </c>
      <c r="K149" s="42" t="s">
        <v>157</v>
      </c>
      <c r="L149" s="46">
        <v>0.59011739264881813</v>
      </c>
      <c r="M149" s="50" t="s">
        <v>137</v>
      </c>
      <c r="N149" s="50" t="s">
        <v>137</v>
      </c>
      <c r="O149" s="46">
        <v>0.40988260735118182</v>
      </c>
      <c r="P149" s="46" t="s">
        <v>137</v>
      </c>
      <c r="Q149" s="46" t="s">
        <v>137</v>
      </c>
      <c r="R149" s="46">
        <v>0.11071543488233648</v>
      </c>
      <c r="S149" s="46" t="s">
        <v>1</v>
      </c>
      <c r="T149" s="46" t="s">
        <v>137</v>
      </c>
      <c r="U149" s="47">
        <v>1695.1853119883322</v>
      </c>
      <c r="V149" s="47">
        <v>439.88574936900488</v>
      </c>
      <c r="W149" s="49">
        <v>0.25949124633049708</v>
      </c>
      <c r="X149" s="35">
        <v>7</v>
      </c>
      <c r="Y149" s="44" t="s">
        <v>144</v>
      </c>
      <c r="Z149" s="46">
        <v>0.14798286013677117</v>
      </c>
      <c r="AA149" s="46">
        <v>0.85201713986322891</v>
      </c>
      <c r="AB149" s="46">
        <v>0.8139705748181606</v>
      </c>
      <c r="AC149" s="47">
        <v>2900.4704130238551</v>
      </c>
      <c r="AD149" s="48">
        <v>2099.7834840591504</v>
      </c>
      <c r="AE149" s="49">
        <v>0.72394583810632396</v>
      </c>
    </row>
    <row r="150" spans="1:31" x14ac:dyDescent="0.25">
      <c r="A150" t="s">
        <v>398</v>
      </c>
      <c r="B150" s="35">
        <v>8</v>
      </c>
      <c r="C150" s="44" t="s">
        <v>184</v>
      </c>
      <c r="D150" s="45">
        <v>0.76460646874719773</v>
      </c>
      <c r="E150" s="46">
        <v>0.23539353125280224</v>
      </c>
      <c r="F150" s="45">
        <v>0.16015648266105081</v>
      </c>
      <c r="G150" s="47">
        <v>1016.872072147564</v>
      </c>
      <c r="H150" s="48">
        <v>521.60726939731899</v>
      </c>
      <c r="I150" s="49">
        <v>0.51295269452697256</v>
      </c>
      <c r="J150" s="35">
        <v>8</v>
      </c>
      <c r="K150" s="42" t="s">
        <v>159</v>
      </c>
      <c r="L150" s="46">
        <v>0.57222985253928904</v>
      </c>
      <c r="M150" s="50" t="s">
        <v>137</v>
      </c>
      <c r="N150" s="50" t="s">
        <v>137</v>
      </c>
      <c r="O150" s="46">
        <v>0.4277701474607109</v>
      </c>
      <c r="P150" s="46" t="s">
        <v>137</v>
      </c>
      <c r="Q150" s="46" t="s">
        <v>137</v>
      </c>
      <c r="R150" s="46">
        <v>0.12475071395284916</v>
      </c>
      <c r="S150" s="46" t="s">
        <v>1</v>
      </c>
      <c r="T150" s="46" t="s">
        <v>137</v>
      </c>
      <c r="U150" s="47">
        <v>1616.6577918333319</v>
      </c>
      <c r="V150" s="47">
        <v>351.92582011469773</v>
      </c>
      <c r="W150" s="49">
        <v>0.21768726931109195</v>
      </c>
      <c r="X150" s="35">
        <v>8</v>
      </c>
      <c r="Y150" s="44" t="s">
        <v>191</v>
      </c>
      <c r="Z150" s="46">
        <v>0.24105306353985703</v>
      </c>
      <c r="AA150" s="46">
        <v>0.75894693646014288</v>
      </c>
      <c r="AB150" s="46">
        <v>0.74395223339751149</v>
      </c>
      <c r="AC150" s="47">
        <v>3203.9508786703032</v>
      </c>
      <c r="AD150" s="48">
        <v>1792.8181962991705</v>
      </c>
      <c r="AE150" s="49">
        <v>0.55956481987115303</v>
      </c>
    </row>
    <row r="151" spans="1:31" x14ac:dyDescent="0.25">
      <c r="A151" t="s">
        <v>399</v>
      </c>
      <c r="B151" s="35">
        <v>9</v>
      </c>
      <c r="C151" s="44" t="s">
        <v>185</v>
      </c>
      <c r="D151" s="45">
        <v>0.87740745961348576</v>
      </c>
      <c r="E151" s="46">
        <v>0.12259254038651404</v>
      </c>
      <c r="F151" s="45">
        <v>8.0106634640693911E-2</v>
      </c>
      <c r="G151" s="47">
        <v>314.37597289052394</v>
      </c>
      <c r="H151" s="48">
        <v>181.79167232380198</v>
      </c>
      <c r="I151" s="49">
        <v>0.57826197928652712</v>
      </c>
      <c r="J151" s="35">
        <v>9</v>
      </c>
      <c r="K151" s="42" t="s">
        <v>160</v>
      </c>
      <c r="L151" s="46">
        <v>0.52357592007600984</v>
      </c>
      <c r="M151" s="50" t="s">
        <v>137</v>
      </c>
      <c r="N151" s="50" t="s">
        <v>137</v>
      </c>
      <c r="O151" s="46">
        <v>0.47642407992399011</v>
      </c>
      <c r="P151" s="46" t="s">
        <v>137</v>
      </c>
      <c r="Q151" s="46" t="s">
        <v>137</v>
      </c>
      <c r="R151" s="46">
        <v>0.12982270765519877</v>
      </c>
      <c r="S151" s="46" t="s">
        <v>1</v>
      </c>
      <c r="T151" s="46" t="s">
        <v>137</v>
      </c>
      <c r="U151" s="47">
        <v>1645.8897098867531</v>
      </c>
      <c r="V151" s="47">
        <v>472.29285873834971</v>
      </c>
      <c r="W151" s="49">
        <v>0.28695292029673497</v>
      </c>
      <c r="X151" s="35" t="s">
        <v>136</v>
      </c>
      <c r="Y151" s="44" t="s">
        <v>136</v>
      </c>
      <c r="Z151" s="46" t="s">
        <v>136</v>
      </c>
      <c r="AA151" s="46" t="s">
        <v>136</v>
      </c>
      <c r="AB151" s="46" t="s">
        <v>136</v>
      </c>
      <c r="AC151" s="47" t="s">
        <v>136</v>
      </c>
      <c r="AD151" s="48" t="s">
        <v>136</v>
      </c>
      <c r="AE151" s="49" t="s">
        <v>136</v>
      </c>
    </row>
    <row r="152" spans="1:31" x14ac:dyDescent="0.25">
      <c r="A152" t="s">
        <v>400</v>
      </c>
      <c r="B152" s="35">
        <v>10</v>
      </c>
      <c r="C152" s="44" t="s">
        <v>186</v>
      </c>
      <c r="D152" s="45">
        <v>0.75133866070011746</v>
      </c>
      <c r="E152" s="46">
        <v>0.24866133929988268</v>
      </c>
      <c r="F152" s="45">
        <v>8.2404450467483362E-2</v>
      </c>
      <c r="G152" s="47">
        <v>1195.5853591383898</v>
      </c>
      <c r="H152" s="48">
        <v>542.4947757267837</v>
      </c>
      <c r="I152" s="49">
        <v>0.45374825944484454</v>
      </c>
      <c r="J152" s="35">
        <v>10</v>
      </c>
      <c r="K152" s="42" t="s">
        <v>2228</v>
      </c>
      <c r="L152" s="46">
        <v>0.47401587801998102</v>
      </c>
      <c r="M152" s="50" t="s">
        <v>137</v>
      </c>
      <c r="N152" s="50" t="s">
        <v>137</v>
      </c>
      <c r="O152" s="46">
        <v>0.52598412198001909</v>
      </c>
      <c r="P152" s="46" t="s">
        <v>137</v>
      </c>
      <c r="Q152" s="46" t="s">
        <v>137</v>
      </c>
      <c r="R152" s="46">
        <v>4.3285924173919466E-3</v>
      </c>
      <c r="S152" s="46" t="s">
        <v>1</v>
      </c>
      <c r="T152" s="46" t="s">
        <v>137</v>
      </c>
      <c r="U152" s="47">
        <v>5034.5330787356752</v>
      </c>
      <c r="V152" s="47">
        <v>366.31704462237252</v>
      </c>
      <c r="W152" s="49">
        <v>7.2760877502142843E-2</v>
      </c>
      <c r="X152" s="35" t="s">
        <v>136</v>
      </c>
      <c r="Y152" s="44" t="s">
        <v>136</v>
      </c>
      <c r="Z152" s="46" t="s">
        <v>136</v>
      </c>
      <c r="AA152" s="46" t="s">
        <v>136</v>
      </c>
      <c r="AB152" s="46" t="s">
        <v>136</v>
      </c>
      <c r="AC152" s="47" t="s">
        <v>136</v>
      </c>
      <c r="AD152" s="48" t="s">
        <v>136</v>
      </c>
      <c r="AE152" s="49" t="s">
        <v>136</v>
      </c>
    </row>
    <row r="153" spans="1:31" x14ac:dyDescent="0.25">
      <c r="A153" t="s">
        <v>401</v>
      </c>
      <c r="B153" s="35">
        <v>11</v>
      </c>
      <c r="C153" s="44" t="s">
        <v>187</v>
      </c>
      <c r="D153" s="45">
        <v>0.71082057575306523</v>
      </c>
      <c r="E153" s="46">
        <v>0.28917942424693482</v>
      </c>
      <c r="F153" s="45">
        <v>4.1923796650476575E-2</v>
      </c>
      <c r="G153" s="47">
        <v>855.96364372610367</v>
      </c>
      <c r="H153" s="48">
        <v>354.58775752744396</v>
      </c>
      <c r="I153" s="49">
        <v>0.41425562887681133</v>
      </c>
      <c r="J153" s="35">
        <v>11</v>
      </c>
      <c r="K153" s="42" t="s">
        <v>162</v>
      </c>
      <c r="L153" s="46">
        <v>0.52157611322980402</v>
      </c>
      <c r="M153" s="50" t="s">
        <v>137</v>
      </c>
      <c r="N153" s="50" t="s">
        <v>137</v>
      </c>
      <c r="O153" s="46">
        <v>0.47842388677019593</v>
      </c>
      <c r="P153" s="46" t="s">
        <v>137</v>
      </c>
      <c r="Q153" s="46" t="s">
        <v>137</v>
      </c>
      <c r="R153" s="46">
        <v>7.882137782680039E-2</v>
      </c>
      <c r="S153" s="46" t="s">
        <v>1</v>
      </c>
      <c r="T153" s="46" t="s">
        <v>137</v>
      </c>
      <c r="U153" s="47">
        <v>2072.6757490571604</v>
      </c>
      <c r="V153" s="47">
        <v>683.99468638165138</v>
      </c>
      <c r="W153" s="49">
        <v>0.33000563966302676</v>
      </c>
      <c r="X153" s="35" t="s">
        <v>136</v>
      </c>
      <c r="Y153" s="44" t="s">
        <v>136</v>
      </c>
      <c r="Z153" s="46" t="s">
        <v>136</v>
      </c>
      <c r="AA153" s="46" t="s">
        <v>136</v>
      </c>
      <c r="AB153" s="46" t="s">
        <v>136</v>
      </c>
      <c r="AC153" s="47" t="s">
        <v>136</v>
      </c>
      <c r="AD153" s="48" t="s">
        <v>136</v>
      </c>
      <c r="AE153" s="49" t="s">
        <v>136</v>
      </c>
    </row>
    <row r="154" spans="1:31" x14ac:dyDescent="0.25">
      <c r="A154" t="s">
        <v>402</v>
      </c>
      <c r="B154" s="35">
        <v>12</v>
      </c>
      <c r="C154" s="44" t="s">
        <v>13</v>
      </c>
      <c r="D154" s="45">
        <v>0.72123751135863212</v>
      </c>
      <c r="E154" s="46">
        <v>0.27876248864136788</v>
      </c>
      <c r="F154" s="45">
        <v>5.3041026366620787E-2</v>
      </c>
      <c r="G154" s="47">
        <v>830.05354361326795</v>
      </c>
      <c r="H154" s="48">
        <v>218.01359991833939</v>
      </c>
      <c r="I154" s="49">
        <v>0.26265004419993726</v>
      </c>
      <c r="J154" s="35">
        <v>12</v>
      </c>
      <c r="K154" s="42" t="s">
        <v>163</v>
      </c>
      <c r="L154" s="46">
        <v>0.29801833818567386</v>
      </c>
      <c r="M154" s="50" t="s">
        <v>137</v>
      </c>
      <c r="N154" s="50" t="s">
        <v>135</v>
      </c>
      <c r="O154" s="46">
        <v>0.70198166181432631</v>
      </c>
      <c r="P154" s="46" t="s">
        <v>137</v>
      </c>
      <c r="Q154" s="46" t="s">
        <v>135</v>
      </c>
      <c r="R154" s="46">
        <v>0.2260558433221658</v>
      </c>
      <c r="S154" s="46" t="s">
        <v>1</v>
      </c>
      <c r="T154" s="46" t="s">
        <v>137</v>
      </c>
      <c r="U154" s="47">
        <v>515.54472806959404</v>
      </c>
      <c r="V154" s="47">
        <v>211.18537759453736</v>
      </c>
      <c r="W154" s="49">
        <v>0.40963541298404893</v>
      </c>
      <c r="X154" s="35" t="s">
        <v>136</v>
      </c>
      <c r="Y154" s="44" t="s">
        <v>136</v>
      </c>
      <c r="Z154" s="46" t="s">
        <v>136</v>
      </c>
      <c r="AA154" s="46" t="s">
        <v>136</v>
      </c>
      <c r="AB154" s="46" t="s">
        <v>136</v>
      </c>
      <c r="AC154" s="47" t="s">
        <v>136</v>
      </c>
      <c r="AD154" s="48" t="s">
        <v>136</v>
      </c>
      <c r="AE154" s="49" t="s">
        <v>136</v>
      </c>
    </row>
    <row r="155" spans="1:31" x14ac:dyDescent="0.25">
      <c r="A155" t="s">
        <v>403</v>
      </c>
      <c r="B155" s="35">
        <v>13</v>
      </c>
      <c r="C155" s="44" t="s">
        <v>189</v>
      </c>
      <c r="D155" s="45">
        <v>0.66827358854892427</v>
      </c>
      <c r="E155" s="46">
        <v>0.33172641145107573</v>
      </c>
      <c r="F155" s="45">
        <v>0.23115962433779078</v>
      </c>
      <c r="G155" s="47">
        <v>589.02309337015845</v>
      </c>
      <c r="H155" s="48">
        <v>251.84979063359691</v>
      </c>
      <c r="I155" s="49">
        <v>0.42757201452427185</v>
      </c>
      <c r="J155" s="35">
        <v>13</v>
      </c>
      <c r="K155" s="42" t="s">
        <v>164</v>
      </c>
      <c r="L155" s="46">
        <v>0.2535952769714831</v>
      </c>
      <c r="M155" s="50" t="s">
        <v>137</v>
      </c>
      <c r="N155" s="50" t="s">
        <v>135</v>
      </c>
      <c r="O155" s="46">
        <v>0.74640472302851679</v>
      </c>
      <c r="P155" s="46" t="s">
        <v>137</v>
      </c>
      <c r="Q155" s="46" t="s">
        <v>135</v>
      </c>
      <c r="R155" s="46">
        <v>0.20758809780818058</v>
      </c>
      <c r="S155" s="46" t="s">
        <v>1</v>
      </c>
      <c r="T155" s="46" t="s">
        <v>137</v>
      </c>
      <c r="U155" s="47">
        <v>1586.0971667106048</v>
      </c>
      <c r="V155" s="47">
        <v>333.9859527173391</v>
      </c>
      <c r="W155" s="49">
        <v>0.21057092826790058</v>
      </c>
      <c r="X155" s="35" t="s">
        <v>136</v>
      </c>
      <c r="Y155" s="44" t="s">
        <v>136</v>
      </c>
      <c r="Z155" s="46" t="s">
        <v>136</v>
      </c>
      <c r="AA155" s="46" t="s">
        <v>136</v>
      </c>
      <c r="AB155" s="46" t="s">
        <v>136</v>
      </c>
      <c r="AC155" s="47" t="s">
        <v>136</v>
      </c>
      <c r="AD155" s="48" t="s">
        <v>136</v>
      </c>
      <c r="AE155" s="49" t="s">
        <v>136</v>
      </c>
    </row>
    <row r="156" spans="1:31" x14ac:dyDescent="0.25">
      <c r="A156" t="s">
        <v>404</v>
      </c>
      <c r="B156" s="35">
        <v>14</v>
      </c>
      <c r="C156" s="44" t="s">
        <v>193</v>
      </c>
      <c r="D156" s="45">
        <v>0.98659318093741477</v>
      </c>
      <c r="E156" s="46">
        <v>1.3406819062585182E-2</v>
      </c>
      <c r="F156" s="45">
        <v>1.2324228416200364E-2</v>
      </c>
      <c r="G156" s="47">
        <v>2</v>
      </c>
      <c r="H156" s="48">
        <v>0</v>
      </c>
      <c r="I156" s="49">
        <v>0</v>
      </c>
      <c r="J156" s="35">
        <v>14</v>
      </c>
      <c r="K156" s="42" t="s">
        <v>165</v>
      </c>
      <c r="L156" s="46">
        <v>9.2892128347824038E-2</v>
      </c>
      <c r="M156" s="50" t="s">
        <v>137</v>
      </c>
      <c r="N156" s="50" t="s">
        <v>135</v>
      </c>
      <c r="O156" s="46">
        <v>0.90710787165217588</v>
      </c>
      <c r="P156" s="46" t="s">
        <v>137</v>
      </c>
      <c r="Q156" s="46" t="s">
        <v>135</v>
      </c>
      <c r="R156" s="46">
        <v>5.3620859587336381E-2</v>
      </c>
      <c r="S156" s="46" t="s">
        <v>1</v>
      </c>
      <c r="T156" s="46" t="s">
        <v>137</v>
      </c>
      <c r="U156" s="47">
        <v>1754.1807104342392</v>
      </c>
      <c r="V156" s="47">
        <v>533.15637130973539</v>
      </c>
      <c r="W156" s="49">
        <v>0.30393469050161598</v>
      </c>
      <c r="X156" s="35" t="s">
        <v>136</v>
      </c>
      <c r="Y156" s="44" t="s">
        <v>136</v>
      </c>
      <c r="Z156" s="46" t="s">
        <v>136</v>
      </c>
      <c r="AA156" s="46" t="s">
        <v>136</v>
      </c>
      <c r="AB156" s="46" t="s">
        <v>136</v>
      </c>
      <c r="AC156" s="47" t="s">
        <v>136</v>
      </c>
      <c r="AD156" s="48" t="s">
        <v>136</v>
      </c>
      <c r="AE156" s="49" t="s">
        <v>136</v>
      </c>
    </row>
    <row r="157" spans="1:31" x14ac:dyDescent="0.25">
      <c r="A157" t="s">
        <v>405</v>
      </c>
      <c r="B157" s="35" t="s">
        <v>136</v>
      </c>
      <c r="C157" s="44" t="s">
        <v>136</v>
      </c>
      <c r="D157" s="45" t="s">
        <v>136</v>
      </c>
      <c r="E157" s="46" t="s">
        <v>136</v>
      </c>
      <c r="F157" s="45" t="s">
        <v>136</v>
      </c>
      <c r="G157" s="47" t="s">
        <v>136</v>
      </c>
      <c r="H157" s="48" t="s">
        <v>136</v>
      </c>
      <c r="I157" s="49" t="s">
        <v>136</v>
      </c>
      <c r="J157" s="35">
        <v>15</v>
      </c>
      <c r="K157" s="42" t="s">
        <v>166</v>
      </c>
      <c r="L157" s="46">
        <v>0.20746276051284451</v>
      </c>
      <c r="M157" s="50" t="s">
        <v>137</v>
      </c>
      <c r="N157" s="50" t="s">
        <v>135</v>
      </c>
      <c r="O157" s="46">
        <v>0.79253723948715549</v>
      </c>
      <c r="P157" s="46" t="s">
        <v>137</v>
      </c>
      <c r="Q157" s="46" t="s">
        <v>135</v>
      </c>
      <c r="R157" s="46">
        <v>0.40624654771099356</v>
      </c>
      <c r="S157" s="46" t="s">
        <v>137</v>
      </c>
      <c r="T157" s="46" t="s">
        <v>137</v>
      </c>
      <c r="U157" s="47">
        <v>1065.6362518843353</v>
      </c>
      <c r="V157" s="47">
        <v>247.0145429878342</v>
      </c>
      <c r="W157" s="49">
        <v>0.23180005611769042</v>
      </c>
      <c r="X157" s="35" t="s">
        <v>136</v>
      </c>
      <c r="Y157" s="44" t="s">
        <v>136</v>
      </c>
      <c r="Z157" s="46" t="s">
        <v>136</v>
      </c>
      <c r="AA157" s="46" t="s">
        <v>136</v>
      </c>
      <c r="AB157" s="46" t="s">
        <v>136</v>
      </c>
      <c r="AC157" s="47" t="s">
        <v>136</v>
      </c>
      <c r="AD157" s="48" t="s">
        <v>136</v>
      </c>
      <c r="AE157" s="49" t="s">
        <v>136</v>
      </c>
    </row>
    <row r="158" spans="1:31" x14ac:dyDescent="0.25">
      <c r="A158" t="s">
        <v>406</v>
      </c>
      <c r="B158" s="35" t="s">
        <v>136</v>
      </c>
      <c r="C158" s="44" t="s">
        <v>136</v>
      </c>
      <c r="D158" s="45" t="s">
        <v>136</v>
      </c>
      <c r="E158" s="46" t="s">
        <v>136</v>
      </c>
      <c r="F158" s="45" t="s">
        <v>136</v>
      </c>
      <c r="G158" s="47" t="s">
        <v>136</v>
      </c>
      <c r="H158" s="48" t="s">
        <v>136</v>
      </c>
      <c r="I158" s="49" t="s">
        <v>136</v>
      </c>
      <c r="J158" s="35">
        <v>16</v>
      </c>
      <c r="K158" s="42" t="s">
        <v>167</v>
      </c>
      <c r="L158" s="46">
        <v>0.26556271622364602</v>
      </c>
      <c r="M158" s="50" t="s">
        <v>137</v>
      </c>
      <c r="N158" s="50" t="s">
        <v>135</v>
      </c>
      <c r="O158" s="46">
        <v>0.73443728377635387</v>
      </c>
      <c r="P158" s="46" t="s">
        <v>137</v>
      </c>
      <c r="Q158" s="46" t="s">
        <v>135</v>
      </c>
      <c r="R158" s="46">
        <v>0.12056768834640308</v>
      </c>
      <c r="S158" s="46" t="s">
        <v>1</v>
      </c>
      <c r="T158" s="46" t="s">
        <v>137</v>
      </c>
      <c r="U158" s="47">
        <v>370.58097918985976</v>
      </c>
      <c r="V158" s="47">
        <v>81.100824983551888</v>
      </c>
      <c r="W158" s="49">
        <v>0.21884778101900773</v>
      </c>
      <c r="X158" s="35" t="s">
        <v>136</v>
      </c>
      <c r="Y158" s="44" t="s">
        <v>136</v>
      </c>
      <c r="Z158" s="46" t="s">
        <v>136</v>
      </c>
      <c r="AA158" s="46" t="s">
        <v>136</v>
      </c>
      <c r="AB158" s="46" t="s">
        <v>136</v>
      </c>
      <c r="AC158" s="47" t="s">
        <v>136</v>
      </c>
      <c r="AD158" s="48" t="s">
        <v>136</v>
      </c>
      <c r="AE158" s="49" t="s">
        <v>136</v>
      </c>
    </row>
    <row r="159" spans="1:31" x14ac:dyDescent="0.25">
      <c r="A159" t="s">
        <v>407</v>
      </c>
      <c r="B159" s="35" t="s">
        <v>136</v>
      </c>
      <c r="C159" s="44" t="s">
        <v>136</v>
      </c>
      <c r="D159" s="45" t="s">
        <v>136</v>
      </c>
      <c r="E159" s="46" t="s">
        <v>136</v>
      </c>
      <c r="F159" s="45" t="s">
        <v>136</v>
      </c>
      <c r="G159" s="47" t="s">
        <v>136</v>
      </c>
      <c r="H159" s="48" t="s">
        <v>136</v>
      </c>
      <c r="I159" s="49" t="s">
        <v>136</v>
      </c>
      <c r="J159" s="35">
        <v>17</v>
      </c>
      <c r="K159" s="42" t="s">
        <v>168</v>
      </c>
      <c r="L159" s="46">
        <v>0.13453014191833004</v>
      </c>
      <c r="M159" s="50" t="s">
        <v>137</v>
      </c>
      <c r="N159" s="50" t="s">
        <v>135</v>
      </c>
      <c r="O159" s="46">
        <v>0.86546985808166987</v>
      </c>
      <c r="P159" s="46" t="s">
        <v>137</v>
      </c>
      <c r="Q159" s="46" t="s">
        <v>135</v>
      </c>
      <c r="R159" s="46">
        <v>0.46583929583986422</v>
      </c>
      <c r="S159" s="46" t="s">
        <v>137</v>
      </c>
      <c r="T159" s="46" t="s">
        <v>137</v>
      </c>
      <c r="U159" s="47">
        <v>998.26998110550016</v>
      </c>
      <c r="V159" s="47">
        <v>323.65764085744905</v>
      </c>
      <c r="W159" s="49">
        <v>0.32421854506636111</v>
      </c>
      <c r="X159" s="35" t="s">
        <v>136</v>
      </c>
      <c r="Y159" s="44" t="s">
        <v>136</v>
      </c>
      <c r="Z159" s="46" t="s">
        <v>136</v>
      </c>
      <c r="AA159" s="46" t="s">
        <v>136</v>
      </c>
      <c r="AB159" s="46" t="s">
        <v>136</v>
      </c>
      <c r="AC159" s="47" t="s">
        <v>136</v>
      </c>
      <c r="AD159" s="48" t="s">
        <v>136</v>
      </c>
      <c r="AE159" s="49" t="s">
        <v>136</v>
      </c>
    </row>
    <row r="160" spans="1:31" x14ac:dyDescent="0.25">
      <c r="A160" t="s">
        <v>408</v>
      </c>
      <c r="B160" s="35" t="s">
        <v>136</v>
      </c>
      <c r="C160" s="44" t="s">
        <v>136</v>
      </c>
      <c r="D160" s="45" t="s">
        <v>136</v>
      </c>
      <c r="E160" s="46" t="s">
        <v>136</v>
      </c>
      <c r="F160" s="45" t="s">
        <v>136</v>
      </c>
      <c r="G160" s="47" t="s">
        <v>136</v>
      </c>
      <c r="H160" s="48" t="s">
        <v>136</v>
      </c>
      <c r="I160" s="49" t="s">
        <v>136</v>
      </c>
      <c r="J160" s="35">
        <v>18</v>
      </c>
      <c r="K160" s="42" t="s">
        <v>172</v>
      </c>
      <c r="L160" s="46">
        <v>0.39694503051508362</v>
      </c>
      <c r="M160" s="50" t="s">
        <v>137</v>
      </c>
      <c r="N160" s="50" t="s">
        <v>135</v>
      </c>
      <c r="O160" s="46">
        <v>0.60305496948491633</v>
      </c>
      <c r="P160" s="46" t="s">
        <v>137</v>
      </c>
      <c r="Q160" s="46" t="s">
        <v>135</v>
      </c>
      <c r="R160" s="46">
        <v>0.15346699791484139</v>
      </c>
      <c r="S160" s="46" t="s">
        <v>1</v>
      </c>
      <c r="T160" s="46" t="s">
        <v>137</v>
      </c>
      <c r="U160" s="47">
        <v>621.70970716389775</v>
      </c>
      <c r="V160" s="47">
        <v>240.69591027179609</v>
      </c>
      <c r="W160" s="49">
        <v>0.38715160387280684</v>
      </c>
      <c r="X160" s="35" t="s">
        <v>136</v>
      </c>
      <c r="Y160" s="44" t="s">
        <v>136</v>
      </c>
      <c r="Z160" s="46" t="s">
        <v>136</v>
      </c>
      <c r="AA160" s="46" t="s">
        <v>136</v>
      </c>
      <c r="AB160" s="46" t="s">
        <v>136</v>
      </c>
      <c r="AC160" s="47" t="s">
        <v>136</v>
      </c>
      <c r="AD160" s="48" t="s">
        <v>136</v>
      </c>
      <c r="AE160" s="49" t="s">
        <v>136</v>
      </c>
    </row>
    <row r="161" spans="1:31" x14ac:dyDescent="0.25">
      <c r="A161" t="s">
        <v>409</v>
      </c>
      <c r="B161" s="35" t="s">
        <v>136</v>
      </c>
      <c r="C161" s="44" t="s">
        <v>136</v>
      </c>
      <c r="D161" s="45" t="s">
        <v>136</v>
      </c>
      <c r="E161" s="46" t="s">
        <v>136</v>
      </c>
      <c r="F161" s="45" t="s">
        <v>136</v>
      </c>
      <c r="G161" s="47" t="s">
        <v>136</v>
      </c>
      <c r="H161" s="48" t="s">
        <v>136</v>
      </c>
      <c r="I161" s="49" t="s">
        <v>136</v>
      </c>
      <c r="J161" s="35">
        <v>19</v>
      </c>
      <c r="K161" s="42" t="s">
        <v>139</v>
      </c>
      <c r="L161" s="46">
        <v>0.42516771536936915</v>
      </c>
      <c r="M161" s="50" t="s">
        <v>137</v>
      </c>
      <c r="N161" s="50" t="s">
        <v>137</v>
      </c>
      <c r="O161" s="46">
        <v>0.57483228463063085</v>
      </c>
      <c r="P161" s="46" t="s">
        <v>137</v>
      </c>
      <c r="Q161" s="46" t="s">
        <v>137</v>
      </c>
      <c r="R161" s="46">
        <v>2.8053291245029279E-2</v>
      </c>
      <c r="S161" s="46" t="s">
        <v>1</v>
      </c>
      <c r="T161" s="46" t="s">
        <v>137</v>
      </c>
      <c r="U161" s="47">
        <v>10351.154438254187</v>
      </c>
      <c r="V161" s="47">
        <v>2192.7030760106281</v>
      </c>
      <c r="W161" s="49">
        <v>0.21183174196562821</v>
      </c>
      <c r="X161" s="35" t="s">
        <v>136</v>
      </c>
      <c r="Y161" s="44" t="s">
        <v>136</v>
      </c>
      <c r="Z161" s="46" t="s">
        <v>136</v>
      </c>
      <c r="AA161" s="46" t="s">
        <v>136</v>
      </c>
      <c r="AB161" s="46" t="s">
        <v>136</v>
      </c>
      <c r="AC161" s="47" t="s">
        <v>136</v>
      </c>
      <c r="AD161" s="48" t="s">
        <v>136</v>
      </c>
      <c r="AE161" s="49" t="s">
        <v>136</v>
      </c>
    </row>
    <row r="162" spans="1:31" x14ac:dyDescent="0.25">
      <c r="A162" t="s">
        <v>410</v>
      </c>
      <c r="B162" s="35" t="s">
        <v>136</v>
      </c>
      <c r="C162" s="44" t="s">
        <v>136</v>
      </c>
      <c r="D162" s="45" t="s">
        <v>136</v>
      </c>
      <c r="E162" s="46" t="s">
        <v>136</v>
      </c>
      <c r="F162" s="45" t="s">
        <v>136</v>
      </c>
      <c r="G162" s="47" t="s">
        <v>136</v>
      </c>
      <c r="H162" s="48" t="s">
        <v>136</v>
      </c>
      <c r="I162" s="49" t="s">
        <v>136</v>
      </c>
      <c r="J162" s="35">
        <v>20</v>
      </c>
      <c r="K162" s="42" t="s">
        <v>2230</v>
      </c>
      <c r="L162" s="46">
        <v>0.33086012522928532</v>
      </c>
      <c r="M162" s="50" t="s">
        <v>137</v>
      </c>
      <c r="N162" s="50" t="s">
        <v>135</v>
      </c>
      <c r="O162" s="46">
        <v>0.66913987477071468</v>
      </c>
      <c r="P162" s="46" t="s">
        <v>137</v>
      </c>
      <c r="Q162" s="46" t="s">
        <v>135</v>
      </c>
      <c r="R162" s="46">
        <v>0.5563177748863859</v>
      </c>
      <c r="S162" s="46" t="s">
        <v>137</v>
      </c>
      <c r="T162" s="46" t="s">
        <v>137</v>
      </c>
      <c r="U162" s="47">
        <v>1149.6115085955903</v>
      </c>
      <c r="V162" s="47">
        <v>568.65849376396227</v>
      </c>
      <c r="W162" s="49">
        <v>0.49465274965684486</v>
      </c>
      <c r="X162" s="35" t="s">
        <v>136</v>
      </c>
      <c r="Y162" s="44" t="s">
        <v>136</v>
      </c>
      <c r="Z162" s="46" t="s">
        <v>136</v>
      </c>
      <c r="AA162" s="46" t="s">
        <v>136</v>
      </c>
      <c r="AB162" s="46" t="s">
        <v>136</v>
      </c>
      <c r="AC162" s="47" t="s">
        <v>136</v>
      </c>
      <c r="AD162" s="48" t="s">
        <v>136</v>
      </c>
      <c r="AE162" s="49" t="s">
        <v>136</v>
      </c>
    </row>
    <row r="163" spans="1:31" x14ac:dyDescent="0.25">
      <c r="A163" t="s">
        <v>411</v>
      </c>
      <c r="B163" s="35" t="s">
        <v>136</v>
      </c>
      <c r="C163" s="44" t="s">
        <v>136</v>
      </c>
      <c r="D163" s="45" t="s">
        <v>136</v>
      </c>
      <c r="E163" s="46" t="s">
        <v>136</v>
      </c>
      <c r="F163" s="45" t="s">
        <v>136</v>
      </c>
      <c r="G163" s="47" t="s">
        <v>136</v>
      </c>
      <c r="H163" s="48" t="s">
        <v>136</v>
      </c>
      <c r="I163" s="49" t="s">
        <v>136</v>
      </c>
      <c r="J163" s="35">
        <v>21</v>
      </c>
      <c r="K163" s="42" t="s">
        <v>174</v>
      </c>
      <c r="L163" s="46">
        <v>0.54290042382103287</v>
      </c>
      <c r="M163" s="50" t="s">
        <v>137</v>
      </c>
      <c r="N163" s="50" t="s">
        <v>137</v>
      </c>
      <c r="O163" s="46">
        <v>0.45709957617896702</v>
      </c>
      <c r="P163" s="46" t="s">
        <v>137</v>
      </c>
      <c r="Q163" s="46" t="s">
        <v>137</v>
      </c>
      <c r="R163" s="46">
        <v>0.11140094334932717</v>
      </c>
      <c r="S163" s="46" t="s">
        <v>1</v>
      </c>
      <c r="T163" s="46" t="s">
        <v>137</v>
      </c>
      <c r="U163" s="47">
        <v>7639.7613522896409</v>
      </c>
      <c r="V163" s="47">
        <v>3505.0707913245842</v>
      </c>
      <c r="W163" s="49">
        <v>0.45879323053384546</v>
      </c>
      <c r="X163" s="35" t="s">
        <v>136</v>
      </c>
      <c r="Y163" s="44" t="s">
        <v>136</v>
      </c>
      <c r="Z163" s="46" t="s">
        <v>136</v>
      </c>
      <c r="AA163" s="46" t="s">
        <v>136</v>
      </c>
      <c r="AB163" s="46" t="s">
        <v>136</v>
      </c>
      <c r="AC163" s="47" t="s">
        <v>136</v>
      </c>
      <c r="AD163" s="48" t="s">
        <v>136</v>
      </c>
      <c r="AE163" s="49" t="s">
        <v>136</v>
      </c>
    </row>
    <row r="164" spans="1:31" x14ac:dyDescent="0.25">
      <c r="A164" t="s">
        <v>412</v>
      </c>
      <c r="B164" s="35" t="s">
        <v>136</v>
      </c>
      <c r="C164" s="44" t="s">
        <v>136</v>
      </c>
      <c r="D164" s="45" t="s">
        <v>136</v>
      </c>
      <c r="E164" s="46" t="s">
        <v>136</v>
      </c>
      <c r="F164" s="45" t="s">
        <v>136</v>
      </c>
      <c r="G164" s="47" t="s">
        <v>136</v>
      </c>
      <c r="H164" s="48" t="s">
        <v>136</v>
      </c>
      <c r="I164" s="49" t="s">
        <v>136</v>
      </c>
      <c r="J164" s="35">
        <v>22</v>
      </c>
      <c r="K164" s="42" t="s">
        <v>175</v>
      </c>
      <c r="L164" s="46">
        <v>0.56572486060214222</v>
      </c>
      <c r="M164" s="50" t="s">
        <v>137</v>
      </c>
      <c r="N164" s="50" t="s">
        <v>137</v>
      </c>
      <c r="O164" s="46">
        <v>0.43427513939785789</v>
      </c>
      <c r="P164" s="46" t="s">
        <v>137</v>
      </c>
      <c r="Q164" s="46" t="s">
        <v>137</v>
      </c>
      <c r="R164" s="46">
        <v>8.8129725969560008E-2</v>
      </c>
      <c r="S164" s="46" t="s">
        <v>1</v>
      </c>
      <c r="T164" s="46" t="s">
        <v>137</v>
      </c>
      <c r="U164" s="47">
        <v>4216.3052827599149</v>
      </c>
      <c r="V164" s="47">
        <v>2220.3669059082349</v>
      </c>
      <c r="W164" s="49">
        <v>0.52661435949315893</v>
      </c>
      <c r="X164" s="35" t="s">
        <v>136</v>
      </c>
      <c r="Y164" s="44" t="s">
        <v>136</v>
      </c>
      <c r="Z164" s="46" t="s">
        <v>136</v>
      </c>
      <c r="AA164" s="46" t="s">
        <v>136</v>
      </c>
      <c r="AB164" s="46" t="s">
        <v>136</v>
      </c>
      <c r="AC164" s="47" t="s">
        <v>136</v>
      </c>
      <c r="AD164" s="48" t="s">
        <v>136</v>
      </c>
      <c r="AE164" s="49" t="s">
        <v>136</v>
      </c>
    </row>
    <row r="165" spans="1:31" x14ac:dyDescent="0.25">
      <c r="A165" t="s">
        <v>413</v>
      </c>
      <c r="B165" s="35" t="s">
        <v>136</v>
      </c>
      <c r="C165" s="44" t="s">
        <v>136</v>
      </c>
      <c r="D165" s="45" t="s">
        <v>136</v>
      </c>
      <c r="E165" s="46" t="s">
        <v>136</v>
      </c>
      <c r="F165" s="45" t="s">
        <v>136</v>
      </c>
      <c r="G165" s="47" t="s">
        <v>136</v>
      </c>
      <c r="H165" s="48" t="s">
        <v>136</v>
      </c>
      <c r="I165" s="49" t="s">
        <v>136</v>
      </c>
      <c r="J165" s="35">
        <v>23</v>
      </c>
      <c r="K165" s="42" t="s">
        <v>2229</v>
      </c>
      <c r="L165" s="46">
        <v>0.50285368481997805</v>
      </c>
      <c r="M165" s="50" t="s">
        <v>137</v>
      </c>
      <c r="N165" s="50" t="s">
        <v>137</v>
      </c>
      <c r="O165" s="46">
        <v>0.49714631518002184</v>
      </c>
      <c r="P165" s="46" t="s">
        <v>137</v>
      </c>
      <c r="Q165" s="46" t="s">
        <v>137</v>
      </c>
      <c r="R165" s="46">
        <v>0.28757876758031747</v>
      </c>
      <c r="S165" s="46" t="s">
        <v>1</v>
      </c>
      <c r="T165" s="46" t="s">
        <v>137</v>
      </c>
      <c r="U165" s="47">
        <v>5815.6898037083029</v>
      </c>
      <c r="V165" s="47">
        <v>1727.0981656436236</v>
      </c>
      <c r="W165" s="49">
        <v>0.29697219486196819</v>
      </c>
      <c r="X165" s="35" t="s">
        <v>136</v>
      </c>
      <c r="Y165" s="44" t="s">
        <v>136</v>
      </c>
      <c r="Z165" s="46" t="s">
        <v>136</v>
      </c>
      <c r="AA165" s="46" t="s">
        <v>136</v>
      </c>
      <c r="AB165" s="46" t="s">
        <v>136</v>
      </c>
      <c r="AC165" s="47" t="s">
        <v>136</v>
      </c>
      <c r="AD165" s="48" t="s">
        <v>136</v>
      </c>
      <c r="AE165" s="49" t="s">
        <v>136</v>
      </c>
    </row>
    <row r="166" spans="1:31" x14ac:dyDescent="0.25">
      <c r="A166" t="s">
        <v>414</v>
      </c>
      <c r="B166" s="35" t="s">
        <v>136</v>
      </c>
      <c r="C166" s="44" t="s">
        <v>136</v>
      </c>
      <c r="D166" s="45" t="s">
        <v>136</v>
      </c>
      <c r="E166" s="46" t="s">
        <v>136</v>
      </c>
      <c r="F166" s="45" t="s">
        <v>136</v>
      </c>
      <c r="G166" s="47" t="s">
        <v>136</v>
      </c>
      <c r="H166" s="48" t="s">
        <v>136</v>
      </c>
      <c r="I166" s="49" t="s">
        <v>136</v>
      </c>
      <c r="J166" s="35">
        <v>24</v>
      </c>
      <c r="K166" s="42" t="s">
        <v>141</v>
      </c>
      <c r="L166" s="46">
        <v>9.6905047867111238E-2</v>
      </c>
      <c r="M166" s="50" t="s">
        <v>137</v>
      </c>
      <c r="N166" s="50" t="s">
        <v>135</v>
      </c>
      <c r="O166" s="46">
        <v>0.90309495213288882</v>
      </c>
      <c r="P166" s="46" t="s">
        <v>137</v>
      </c>
      <c r="Q166" s="46" t="s">
        <v>135</v>
      </c>
      <c r="R166" s="46">
        <v>0.34605637163731651</v>
      </c>
      <c r="S166" s="46" t="s">
        <v>1</v>
      </c>
      <c r="T166" s="46" t="s">
        <v>137</v>
      </c>
      <c r="U166" s="47">
        <v>844.5366499486754</v>
      </c>
      <c r="V166" s="47">
        <v>139.23598571009535</v>
      </c>
      <c r="W166" s="49">
        <v>0.16486671800277355</v>
      </c>
      <c r="X166" s="35" t="s">
        <v>136</v>
      </c>
      <c r="Y166" s="44" t="s">
        <v>136</v>
      </c>
      <c r="Z166" s="46" t="s">
        <v>136</v>
      </c>
      <c r="AA166" s="46" t="s">
        <v>136</v>
      </c>
      <c r="AB166" s="46" t="s">
        <v>136</v>
      </c>
      <c r="AC166" s="47" t="s">
        <v>136</v>
      </c>
      <c r="AD166" s="48" t="s">
        <v>136</v>
      </c>
      <c r="AE166" s="49" t="s">
        <v>136</v>
      </c>
    </row>
    <row r="167" spans="1:31" x14ac:dyDescent="0.25">
      <c r="A167" t="s">
        <v>415</v>
      </c>
      <c r="B167" s="35" t="s">
        <v>136</v>
      </c>
      <c r="C167" s="44" t="s">
        <v>136</v>
      </c>
      <c r="D167" s="45" t="s">
        <v>136</v>
      </c>
      <c r="E167" s="46" t="s">
        <v>136</v>
      </c>
      <c r="F167" s="45" t="s">
        <v>136</v>
      </c>
      <c r="G167" s="47" t="s">
        <v>136</v>
      </c>
      <c r="H167" s="48" t="s">
        <v>136</v>
      </c>
      <c r="I167" s="49" t="s">
        <v>136</v>
      </c>
      <c r="J167" s="35">
        <v>25</v>
      </c>
      <c r="K167" s="42" t="s">
        <v>177</v>
      </c>
      <c r="L167" s="46">
        <v>0.55020457937475997</v>
      </c>
      <c r="M167" s="50" t="s">
        <v>137</v>
      </c>
      <c r="N167" s="50" t="s">
        <v>137</v>
      </c>
      <c r="O167" s="46">
        <v>0.44979542062524008</v>
      </c>
      <c r="P167" s="46" t="s">
        <v>137</v>
      </c>
      <c r="Q167" s="46" t="s">
        <v>137</v>
      </c>
      <c r="R167" s="46">
        <v>0.20948880774968898</v>
      </c>
      <c r="S167" s="46" t="s">
        <v>1</v>
      </c>
      <c r="T167" s="46" t="s">
        <v>137</v>
      </c>
      <c r="U167" s="47">
        <v>2373.4987341491146</v>
      </c>
      <c r="V167" s="47">
        <v>803.07890168740448</v>
      </c>
      <c r="W167" s="49">
        <v>0.33835236148769365</v>
      </c>
      <c r="X167" s="35" t="s">
        <v>136</v>
      </c>
      <c r="Y167" s="44" t="s">
        <v>136</v>
      </c>
      <c r="Z167" s="46" t="s">
        <v>136</v>
      </c>
      <c r="AA167" s="46" t="s">
        <v>136</v>
      </c>
      <c r="AB167" s="46" t="s">
        <v>136</v>
      </c>
      <c r="AC167" s="47" t="s">
        <v>136</v>
      </c>
      <c r="AD167" s="48" t="s">
        <v>136</v>
      </c>
      <c r="AE167" s="49" t="s">
        <v>136</v>
      </c>
    </row>
    <row r="168" spans="1:31" x14ac:dyDescent="0.25">
      <c r="A168" t="s">
        <v>416</v>
      </c>
      <c r="B168" s="35" t="s">
        <v>136</v>
      </c>
      <c r="C168" s="44" t="s">
        <v>136</v>
      </c>
      <c r="D168" s="45" t="s">
        <v>136</v>
      </c>
      <c r="E168" s="46" t="s">
        <v>136</v>
      </c>
      <c r="F168" s="45" t="s">
        <v>136</v>
      </c>
      <c r="G168" s="47" t="s">
        <v>136</v>
      </c>
      <c r="H168" s="48" t="s">
        <v>136</v>
      </c>
      <c r="I168" s="49" t="s">
        <v>136</v>
      </c>
      <c r="J168" s="35">
        <v>26</v>
      </c>
      <c r="K168" s="42" t="s">
        <v>178</v>
      </c>
      <c r="L168" s="46">
        <v>0.53243801564660342</v>
      </c>
      <c r="M168" s="50" t="s">
        <v>137</v>
      </c>
      <c r="N168" s="50" t="s">
        <v>137</v>
      </c>
      <c r="O168" s="46">
        <v>0.46756198435339663</v>
      </c>
      <c r="P168" s="46" t="s">
        <v>137</v>
      </c>
      <c r="Q168" s="46" t="s">
        <v>137</v>
      </c>
      <c r="R168" s="46">
        <v>0.42707386039978285</v>
      </c>
      <c r="S168" s="46" t="s">
        <v>137</v>
      </c>
      <c r="T168" s="46" t="s">
        <v>137</v>
      </c>
      <c r="U168" s="47">
        <v>406.72225800564212</v>
      </c>
      <c r="V168" s="47">
        <v>167.32655328958492</v>
      </c>
      <c r="W168" s="49">
        <v>0.4114024988700366</v>
      </c>
      <c r="X168" s="35" t="s">
        <v>136</v>
      </c>
      <c r="Y168" s="44" t="s">
        <v>136</v>
      </c>
      <c r="Z168" s="46" t="s">
        <v>136</v>
      </c>
      <c r="AA168" s="46" t="s">
        <v>136</v>
      </c>
      <c r="AB168" s="46" t="s">
        <v>136</v>
      </c>
      <c r="AC168" s="47" t="s">
        <v>136</v>
      </c>
      <c r="AD168" s="48" t="s">
        <v>136</v>
      </c>
      <c r="AE168" s="49" t="s">
        <v>136</v>
      </c>
    </row>
    <row r="169" spans="1:31" x14ac:dyDescent="0.25">
      <c r="A169" t="s">
        <v>417</v>
      </c>
      <c r="B169" s="35" t="s">
        <v>136</v>
      </c>
      <c r="C169" s="44" t="s">
        <v>136</v>
      </c>
      <c r="D169" s="45" t="s">
        <v>136</v>
      </c>
      <c r="E169" s="46" t="s">
        <v>136</v>
      </c>
      <c r="F169" s="45" t="s">
        <v>136</v>
      </c>
      <c r="G169" s="47" t="s">
        <v>136</v>
      </c>
      <c r="H169" s="48" t="s">
        <v>136</v>
      </c>
      <c r="I169" s="49" t="s">
        <v>136</v>
      </c>
      <c r="J169" s="35">
        <v>27</v>
      </c>
      <c r="K169" s="42" t="s">
        <v>180</v>
      </c>
      <c r="L169" s="46">
        <v>0.31404518117387664</v>
      </c>
      <c r="M169" s="50" t="s">
        <v>137</v>
      </c>
      <c r="N169" s="50" t="s">
        <v>135</v>
      </c>
      <c r="O169" s="46">
        <v>0.68595481882612319</v>
      </c>
      <c r="P169" s="46" t="s">
        <v>137</v>
      </c>
      <c r="Q169" s="46" t="s">
        <v>135</v>
      </c>
      <c r="R169" s="46">
        <v>0.53538497908672633</v>
      </c>
      <c r="S169" s="46" t="s">
        <v>137</v>
      </c>
      <c r="T169" s="46" t="s">
        <v>137</v>
      </c>
      <c r="U169" s="47">
        <v>254.71630923144346</v>
      </c>
      <c r="V169" s="47">
        <v>112.30111099621818</v>
      </c>
      <c r="W169" s="49">
        <v>0.44088700615624016</v>
      </c>
      <c r="X169" s="35" t="s">
        <v>136</v>
      </c>
      <c r="Y169" s="44" t="s">
        <v>136</v>
      </c>
      <c r="Z169" s="46" t="s">
        <v>136</v>
      </c>
      <c r="AA169" s="46" t="s">
        <v>136</v>
      </c>
      <c r="AB169" s="46" t="s">
        <v>136</v>
      </c>
      <c r="AC169" s="47" t="s">
        <v>136</v>
      </c>
      <c r="AD169" s="48" t="s">
        <v>136</v>
      </c>
      <c r="AE169" s="49" t="s">
        <v>136</v>
      </c>
    </row>
    <row r="170" spans="1:31" x14ac:dyDescent="0.25">
      <c r="A170" t="s">
        <v>418</v>
      </c>
      <c r="B170" s="35" t="s">
        <v>136</v>
      </c>
      <c r="C170" s="44" t="s">
        <v>136</v>
      </c>
      <c r="D170" s="45" t="s">
        <v>136</v>
      </c>
      <c r="E170" s="46" t="s">
        <v>136</v>
      </c>
      <c r="F170" s="45" t="s">
        <v>136</v>
      </c>
      <c r="G170" s="47" t="s">
        <v>136</v>
      </c>
      <c r="H170" s="48" t="s">
        <v>136</v>
      </c>
      <c r="I170" s="49" t="s">
        <v>136</v>
      </c>
      <c r="J170" s="35">
        <v>28</v>
      </c>
      <c r="K170" s="42" t="s">
        <v>181</v>
      </c>
      <c r="L170" s="46">
        <v>0.36182311080950169</v>
      </c>
      <c r="M170" s="50" t="s">
        <v>137</v>
      </c>
      <c r="N170" s="50" t="s">
        <v>135</v>
      </c>
      <c r="O170" s="46">
        <v>0.63817688919049842</v>
      </c>
      <c r="P170" s="46" t="s">
        <v>137</v>
      </c>
      <c r="Q170" s="46" t="s">
        <v>135</v>
      </c>
      <c r="R170" s="46">
        <v>0.3930207276915717</v>
      </c>
      <c r="S170" s="46" t="s">
        <v>1</v>
      </c>
      <c r="T170" s="46" t="s">
        <v>137</v>
      </c>
      <c r="U170" s="47">
        <v>505.4464096990194</v>
      </c>
      <c r="V170" s="47">
        <v>246.65460689760891</v>
      </c>
      <c r="W170" s="49">
        <v>0.48799358777617102</v>
      </c>
      <c r="X170" s="35" t="s">
        <v>136</v>
      </c>
      <c r="Y170" s="44" t="s">
        <v>136</v>
      </c>
      <c r="Z170" s="46" t="s">
        <v>136</v>
      </c>
      <c r="AA170" s="46" t="s">
        <v>136</v>
      </c>
      <c r="AB170" s="46" t="s">
        <v>136</v>
      </c>
      <c r="AC170" s="47" t="s">
        <v>136</v>
      </c>
      <c r="AD170" s="48" t="s">
        <v>136</v>
      </c>
      <c r="AE170" s="49" t="s">
        <v>136</v>
      </c>
    </row>
    <row r="171" spans="1:31" x14ac:dyDescent="0.25">
      <c r="A171" t="s">
        <v>419</v>
      </c>
      <c r="B171" s="35" t="s">
        <v>136</v>
      </c>
      <c r="C171" s="44" t="s">
        <v>136</v>
      </c>
      <c r="D171" s="45" t="s">
        <v>136</v>
      </c>
      <c r="E171" s="46" t="s">
        <v>136</v>
      </c>
      <c r="F171" s="45" t="s">
        <v>136</v>
      </c>
      <c r="G171" s="47" t="s">
        <v>136</v>
      </c>
      <c r="H171" s="48" t="s">
        <v>136</v>
      </c>
      <c r="I171" s="49" t="s">
        <v>136</v>
      </c>
      <c r="J171" s="35">
        <v>29</v>
      </c>
      <c r="K171" s="42" t="s">
        <v>142</v>
      </c>
      <c r="L171" s="46">
        <v>0.40878269922454369</v>
      </c>
      <c r="M171" s="50" t="s">
        <v>137</v>
      </c>
      <c r="N171" s="50" t="s">
        <v>137</v>
      </c>
      <c r="O171" s="46">
        <v>0.59121730077545631</v>
      </c>
      <c r="P171" s="46" t="s">
        <v>137</v>
      </c>
      <c r="Q171" s="46" t="s">
        <v>137</v>
      </c>
      <c r="R171" s="46">
        <v>0.5049618558692256</v>
      </c>
      <c r="S171" s="46" t="s">
        <v>137</v>
      </c>
      <c r="T171" s="46" t="s">
        <v>137</v>
      </c>
      <c r="U171" s="47">
        <v>2178.4421203859624</v>
      </c>
      <c r="V171" s="47">
        <v>1185.6540743654834</v>
      </c>
      <c r="W171" s="49">
        <v>0.54426696182105438</v>
      </c>
      <c r="X171" s="35" t="s">
        <v>136</v>
      </c>
      <c r="Y171" s="44" t="s">
        <v>136</v>
      </c>
      <c r="Z171" s="46" t="s">
        <v>136</v>
      </c>
      <c r="AA171" s="46" t="s">
        <v>136</v>
      </c>
      <c r="AB171" s="46" t="s">
        <v>136</v>
      </c>
      <c r="AC171" s="47" t="s">
        <v>136</v>
      </c>
      <c r="AD171" s="48" t="s">
        <v>136</v>
      </c>
      <c r="AE171" s="49" t="s">
        <v>136</v>
      </c>
    </row>
    <row r="172" spans="1:31" x14ac:dyDescent="0.25">
      <c r="A172" t="s">
        <v>420</v>
      </c>
      <c r="B172" s="35" t="s">
        <v>136</v>
      </c>
      <c r="C172" s="44" t="s">
        <v>136</v>
      </c>
      <c r="D172" s="45" t="s">
        <v>136</v>
      </c>
      <c r="E172" s="46" t="s">
        <v>136</v>
      </c>
      <c r="F172" s="45" t="s">
        <v>136</v>
      </c>
      <c r="G172" s="47" t="s">
        <v>136</v>
      </c>
      <c r="H172" s="48" t="s">
        <v>136</v>
      </c>
      <c r="I172" s="49" t="s">
        <v>136</v>
      </c>
      <c r="J172" s="35">
        <v>30</v>
      </c>
      <c r="K172" s="42" t="s">
        <v>182</v>
      </c>
      <c r="L172" s="46">
        <v>0.3468278206798161</v>
      </c>
      <c r="M172" s="50" t="s">
        <v>137</v>
      </c>
      <c r="N172" s="50" t="s">
        <v>135</v>
      </c>
      <c r="O172" s="46">
        <v>0.65317217932018379</v>
      </c>
      <c r="P172" s="46" t="s">
        <v>137</v>
      </c>
      <c r="Q172" s="46" t="s">
        <v>135</v>
      </c>
      <c r="R172" s="46">
        <v>4.9507891467898274E-2</v>
      </c>
      <c r="S172" s="46" t="s">
        <v>1</v>
      </c>
      <c r="T172" s="46" t="s">
        <v>137</v>
      </c>
      <c r="U172" s="47">
        <v>2084.3684445486988</v>
      </c>
      <c r="V172" s="47">
        <v>1198.1261305457133</v>
      </c>
      <c r="W172" s="49">
        <v>0.57481494391224486</v>
      </c>
      <c r="X172" s="35" t="s">
        <v>136</v>
      </c>
      <c r="Y172" s="44" t="s">
        <v>136</v>
      </c>
      <c r="Z172" s="46" t="s">
        <v>136</v>
      </c>
      <c r="AA172" s="46" t="s">
        <v>136</v>
      </c>
      <c r="AB172" s="46" t="s">
        <v>136</v>
      </c>
      <c r="AC172" s="47" t="s">
        <v>136</v>
      </c>
      <c r="AD172" s="48" t="s">
        <v>136</v>
      </c>
      <c r="AE172" s="49" t="s">
        <v>136</v>
      </c>
    </row>
    <row r="173" spans="1:31" x14ac:dyDescent="0.25">
      <c r="A173" t="s">
        <v>421</v>
      </c>
      <c r="B173" s="35" t="s">
        <v>136</v>
      </c>
      <c r="C173" s="44" t="s">
        <v>136</v>
      </c>
      <c r="D173" s="45" t="s">
        <v>136</v>
      </c>
      <c r="E173" s="46" t="s">
        <v>136</v>
      </c>
      <c r="F173" s="45" t="s">
        <v>136</v>
      </c>
      <c r="G173" s="47" t="s">
        <v>136</v>
      </c>
      <c r="H173" s="48" t="s">
        <v>136</v>
      </c>
      <c r="I173" s="49" t="s">
        <v>136</v>
      </c>
      <c r="J173" s="35">
        <v>31</v>
      </c>
      <c r="K173" s="42" t="s">
        <v>188</v>
      </c>
      <c r="L173" s="46">
        <v>6.6929207087605913E-2</v>
      </c>
      <c r="M173" s="50" t="s">
        <v>137</v>
      </c>
      <c r="N173" s="50" t="s">
        <v>135</v>
      </c>
      <c r="O173" s="46">
        <v>0.93307079291239414</v>
      </c>
      <c r="P173" s="46" t="s">
        <v>137</v>
      </c>
      <c r="Q173" s="46" t="s">
        <v>135</v>
      </c>
      <c r="R173" s="46">
        <v>0.16901275019794942</v>
      </c>
      <c r="S173" s="46" t="s">
        <v>1</v>
      </c>
      <c r="T173" s="46" t="s">
        <v>137</v>
      </c>
      <c r="U173" s="47">
        <v>534.94405604031908</v>
      </c>
      <c r="V173" s="47">
        <v>384.42501786797413</v>
      </c>
      <c r="W173" s="49">
        <v>0.71862658071856356</v>
      </c>
      <c r="X173" s="35" t="s">
        <v>136</v>
      </c>
      <c r="Y173" s="44" t="s">
        <v>136</v>
      </c>
      <c r="Z173" s="46" t="s">
        <v>136</v>
      </c>
      <c r="AA173" s="46" t="s">
        <v>136</v>
      </c>
      <c r="AB173" s="46" t="s">
        <v>136</v>
      </c>
      <c r="AC173" s="47" t="s">
        <v>136</v>
      </c>
      <c r="AD173" s="48" t="s">
        <v>136</v>
      </c>
      <c r="AE173" s="49" t="s">
        <v>136</v>
      </c>
    </row>
    <row r="174" spans="1:31" x14ac:dyDescent="0.25">
      <c r="A174" t="s">
        <v>422</v>
      </c>
      <c r="B174" s="35" t="s">
        <v>136</v>
      </c>
      <c r="C174" s="44" t="s">
        <v>136</v>
      </c>
      <c r="D174" s="45" t="s">
        <v>136</v>
      </c>
      <c r="E174" s="46" t="s">
        <v>136</v>
      </c>
      <c r="F174" s="45" t="s">
        <v>136</v>
      </c>
      <c r="G174" s="47" t="s">
        <v>136</v>
      </c>
      <c r="H174" s="48" t="s">
        <v>136</v>
      </c>
      <c r="I174" s="49" t="s">
        <v>136</v>
      </c>
      <c r="J174" s="35">
        <v>32</v>
      </c>
      <c r="K174" s="42" t="s">
        <v>2227</v>
      </c>
      <c r="L174" s="46">
        <v>0.55495007862157819</v>
      </c>
      <c r="M174" s="50" t="s">
        <v>137</v>
      </c>
      <c r="N174" s="50" t="s">
        <v>137</v>
      </c>
      <c r="O174" s="46">
        <v>0.44504992137842181</v>
      </c>
      <c r="P174" s="46" t="s">
        <v>137</v>
      </c>
      <c r="Q174" s="46" t="s">
        <v>137</v>
      </c>
      <c r="R174" s="46">
        <v>0.30869988760366229</v>
      </c>
      <c r="S174" s="46" t="s">
        <v>1</v>
      </c>
      <c r="T174" s="46" t="s">
        <v>137</v>
      </c>
      <c r="U174" s="47">
        <v>2604.1650976370606</v>
      </c>
      <c r="V174" s="47">
        <v>1052.6099732350783</v>
      </c>
      <c r="W174" s="49">
        <v>0.40420247325723868</v>
      </c>
      <c r="X174" s="35" t="s">
        <v>136</v>
      </c>
      <c r="Y174" s="44" t="s">
        <v>136</v>
      </c>
      <c r="Z174" s="46" t="s">
        <v>136</v>
      </c>
      <c r="AA174" s="46" t="s">
        <v>136</v>
      </c>
      <c r="AB174" s="46" t="s">
        <v>136</v>
      </c>
      <c r="AC174" s="47" t="s">
        <v>136</v>
      </c>
      <c r="AD174" s="48" t="s">
        <v>136</v>
      </c>
      <c r="AE174" s="49" t="s">
        <v>136</v>
      </c>
    </row>
    <row r="175" spans="1:31" x14ac:dyDescent="0.25">
      <c r="A175" t="s">
        <v>423</v>
      </c>
      <c r="B175" s="35" t="s">
        <v>136</v>
      </c>
      <c r="C175" s="44" t="s">
        <v>136</v>
      </c>
      <c r="D175" s="45" t="s">
        <v>136</v>
      </c>
      <c r="E175" s="46" t="s">
        <v>136</v>
      </c>
      <c r="F175" s="45" t="s">
        <v>136</v>
      </c>
      <c r="G175" s="47" t="s">
        <v>136</v>
      </c>
      <c r="H175" s="48" t="s">
        <v>136</v>
      </c>
      <c r="I175" s="49" t="s">
        <v>136</v>
      </c>
      <c r="J175" s="35">
        <v>33</v>
      </c>
      <c r="K175" s="42" t="s">
        <v>192</v>
      </c>
      <c r="L175" s="46">
        <v>0.47975542182215691</v>
      </c>
      <c r="M175" s="50" t="s">
        <v>137</v>
      </c>
      <c r="N175" s="50" t="s">
        <v>137</v>
      </c>
      <c r="O175" s="46">
        <v>0.52024457817784309</v>
      </c>
      <c r="P175" s="46" t="s">
        <v>137</v>
      </c>
      <c r="Q175" s="46" t="s">
        <v>137</v>
      </c>
      <c r="R175" s="46">
        <v>0.46091911736383534</v>
      </c>
      <c r="S175" s="46" t="s">
        <v>137</v>
      </c>
      <c r="T175" s="46" t="s">
        <v>137</v>
      </c>
      <c r="U175" s="47">
        <v>3498.524369181092</v>
      </c>
      <c r="V175" s="47">
        <v>1261.5960749265844</v>
      </c>
      <c r="W175" s="49">
        <v>0.36060805693970033</v>
      </c>
      <c r="X175" s="35" t="s">
        <v>136</v>
      </c>
      <c r="Y175" s="44" t="s">
        <v>136</v>
      </c>
      <c r="Z175" s="46" t="s">
        <v>136</v>
      </c>
      <c r="AA175" s="46" t="s">
        <v>136</v>
      </c>
      <c r="AB175" s="46" t="s">
        <v>136</v>
      </c>
      <c r="AC175" s="47" t="s">
        <v>136</v>
      </c>
      <c r="AD175" s="48" t="s">
        <v>136</v>
      </c>
      <c r="AE175" s="49" t="s">
        <v>136</v>
      </c>
    </row>
    <row r="176" spans="1:31" x14ac:dyDescent="0.25">
      <c r="A176" t="s">
        <v>424</v>
      </c>
      <c r="B176" s="35" t="s">
        <v>136</v>
      </c>
      <c r="C176" s="44" t="s">
        <v>136</v>
      </c>
      <c r="D176" s="45" t="s">
        <v>136</v>
      </c>
      <c r="E176" s="46" t="s">
        <v>136</v>
      </c>
      <c r="F176" s="45" t="s">
        <v>136</v>
      </c>
      <c r="G176" s="47" t="s">
        <v>136</v>
      </c>
      <c r="H176" s="48" t="s">
        <v>136</v>
      </c>
      <c r="I176" s="49" t="s">
        <v>136</v>
      </c>
      <c r="J176" s="35" t="s">
        <v>136</v>
      </c>
      <c r="K176" s="42" t="s">
        <v>136</v>
      </c>
      <c r="L176" s="46" t="s">
        <v>136</v>
      </c>
      <c r="M176" s="50" t="s">
        <v>136</v>
      </c>
      <c r="N176" s="50" t="s">
        <v>136</v>
      </c>
      <c r="O176" s="46" t="s">
        <v>136</v>
      </c>
      <c r="P176" s="46" t="s">
        <v>136</v>
      </c>
      <c r="Q176" s="46" t="s">
        <v>136</v>
      </c>
      <c r="R176" s="46" t="s">
        <v>136</v>
      </c>
      <c r="S176" s="46" t="s">
        <v>136</v>
      </c>
      <c r="T176" s="46" t="s">
        <v>136</v>
      </c>
      <c r="U176" s="47" t="s">
        <v>136</v>
      </c>
      <c r="V176" s="47" t="s">
        <v>136</v>
      </c>
      <c r="W176" s="49" t="s">
        <v>136</v>
      </c>
      <c r="X176" s="35" t="s">
        <v>136</v>
      </c>
      <c r="Y176" s="44" t="s">
        <v>136</v>
      </c>
      <c r="Z176" s="46" t="s">
        <v>136</v>
      </c>
      <c r="AA176" s="46" t="s">
        <v>136</v>
      </c>
      <c r="AB176" s="46" t="s">
        <v>136</v>
      </c>
      <c r="AC176" s="47" t="s">
        <v>136</v>
      </c>
      <c r="AD176" s="48" t="s">
        <v>136</v>
      </c>
      <c r="AE176" s="49" t="s">
        <v>136</v>
      </c>
    </row>
    <row r="177" spans="1:31" x14ac:dyDescent="0.25">
      <c r="A177" t="s">
        <v>425</v>
      </c>
      <c r="B177" s="35" t="s">
        <v>136</v>
      </c>
      <c r="C177" s="44" t="s">
        <v>136</v>
      </c>
      <c r="D177" s="45" t="s">
        <v>136</v>
      </c>
      <c r="E177" s="46" t="s">
        <v>136</v>
      </c>
      <c r="F177" s="45" t="s">
        <v>136</v>
      </c>
      <c r="G177" s="47" t="s">
        <v>136</v>
      </c>
      <c r="H177" s="48" t="s">
        <v>136</v>
      </c>
      <c r="I177" s="49" t="s">
        <v>136</v>
      </c>
      <c r="J177" s="35" t="s">
        <v>136</v>
      </c>
      <c r="K177" s="42" t="s">
        <v>136</v>
      </c>
      <c r="L177" s="46" t="s">
        <v>136</v>
      </c>
      <c r="M177" s="50" t="s">
        <v>136</v>
      </c>
      <c r="N177" s="50" t="s">
        <v>136</v>
      </c>
      <c r="O177" s="46" t="s">
        <v>136</v>
      </c>
      <c r="P177" s="46" t="s">
        <v>136</v>
      </c>
      <c r="Q177" s="46" t="s">
        <v>136</v>
      </c>
      <c r="R177" s="46" t="s">
        <v>136</v>
      </c>
      <c r="S177" s="46" t="s">
        <v>136</v>
      </c>
      <c r="T177" s="46" t="s">
        <v>136</v>
      </c>
      <c r="U177" s="47" t="s">
        <v>136</v>
      </c>
      <c r="V177" s="47" t="s">
        <v>136</v>
      </c>
      <c r="W177" s="49" t="s">
        <v>136</v>
      </c>
      <c r="X177" s="35" t="s">
        <v>136</v>
      </c>
      <c r="Y177" s="44" t="s">
        <v>136</v>
      </c>
      <c r="Z177" s="46" t="s">
        <v>136</v>
      </c>
      <c r="AA177" s="46" t="s">
        <v>136</v>
      </c>
      <c r="AB177" s="46" t="s">
        <v>136</v>
      </c>
      <c r="AC177" s="47" t="s">
        <v>136</v>
      </c>
      <c r="AD177" s="48" t="s">
        <v>136</v>
      </c>
      <c r="AE177" s="49" t="s">
        <v>136</v>
      </c>
    </row>
    <row r="178" spans="1:31" x14ac:dyDescent="0.25">
      <c r="A178" t="s">
        <v>426</v>
      </c>
      <c r="B178" s="35" t="s">
        <v>136</v>
      </c>
      <c r="C178" s="44" t="s">
        <v>136</v>
      </c>
      <c r="D178" s="45" t="s">
        <v>136</v>
      </c>
      <c r="E178" s="46" t="s">
        <v>136</v>
      </c>
      <c r="F178" s="45" t="s">
        <v>136</v>
      </c>
      <c r="G178" s="47" t="s">
        <v>136</v>
      </c>
      <c r="H178" s="48" t="s">
        <v>136</v>
      </c>
      <c r="I178" s="49" t="s">
        <v>136</v>
      </c>
      <c r="J178" s="35" t="s">
        <v>136</v>
      </c>
      <c r="K178" s="42" t="s">
        <v>136</v>
      </c>
      <c r="L178" s="46" t="s">
        <v>136</v>
      </c>
      <c r="M178" s="50" t="s">
        <v>136</v>
      </c>
      <c r="N178" s="50" t="s">
        <v>136</v>
      </c>
      <c r="O178" s="46" t="s">
        <v>136</v>
      </c>
      <c r="P178" s="46" t="s">
        <v>136</v>
      </c>
      <c r="Q178" s="46" t="s">
        <v>136</v>
      </c>
      <c r="R178" s="46" t="s">
        <v>136</v>
      </c>
      <c r="S178" s="46" t="s">
        <v>136</v>
      </c>
      <c r="T178" s="46" t="s">
        <v>136</v>
      </c>
      <c r="U178" s="47" t="s">
        <v>136</v>
      </c>
      <c r="V178" s="47" t="s">
        <v>136</v>
      </c>
      <c r="W178" s="49" t="s">
        <v>136</v>
      </c>
      <c r="X178" s="35" t="s">
        <v>136</v>
      </c>
      <c r="Y178" s="44" t="s">
        <v>136</v>
      </c>
      <c r="Z178" s="46" t="s">
        <v>136</v>
      </c>
      <c r="AA178" s="46" t="s">
        <v>136</v>
      </c>
      <c r="AB178" s="46" t="s">
        <v>136</v>
      </c>
      <c r="AC178" s="47" t="s">
        <v>136</v>
      </c>
      <c r="AD178" s="48" t="s">
        <v>136</v>
      </c>
      <c r="AE178" s="49" t="s">
        <v>136</v>
      </c>
    </row>
    <row r="179" spans="1:31" x14ac:dyDescent="0.25">
      <c r="A179" t="s">
        <v>427</v>
      </c>
      <c r="B179" s="35" t="s">
        <v>136</v>
      </c>
      <c r="C179" s="44" t="s">
        <v>136</v>
      </c>
      <c r="D179" s="45" t="s">
        <v>136</v>
      </c>
      <c r="E179" s="46" t="s">
        <v>136</v>
      </c>
      <c r="F179" s="45" t="s">
        <v>136</v>
      </c>
      <c r="G179" s="47" t="s">
        <v>136</v>
      </c>
      <c r="H179" s="48" t="s">
        <v>136</v>
      </c>
      <c r="I179" s="49" t="s">
        <v>136</v>
      </c>
      <c r="J179" s="35" t="s">
        <v>136</v>
      </c>
      <c r="K179" s="42" t="s">
        <v>136</v>
      </c>
      <c r="L179" s="46" t="s">
        <v>136</v>
      </c>
      <c r="M179" s="50" t="s">
        <v>136</v>
      </c>
      <c r="N179" s="50" t="s">
        <v>136</v>
      </c>
      <c r="O179" s="46" t="s">
        <v>136</v>
      </c>
      <c r="P179" s="46" t="s">
        <v>136</v>
      </c>
      <c r="Q179" s="46" t="s">
        <v>136</v>
      </c>
      <c r="R179" s="46" t="s">
        <v>136</v>
      </c>
      <c r="S179" s="46" t="s">
        <v>136</v>
      </c>
      <c r="T179" s="46" t="s">
        <v>136</v>
      </c>
      <c r="U179" s="47" t="s">
        <v>136</v>
      </c>
      <c r="V179" s="47" t="s">
        <v>136</v>
      </c>
      <c r="W179" s="49" t="s">
        <v>136</v>
      </c>
      <c r="X179" s="35" t="s">
        <v>136</v>
      </c>
      <c r="Y179" s="44" t="s">
        <v>136</v>
      </c>
      <c r="Z179" s="46" t="s">
        <v>136</v>
      </c>
      <c r="AA179" s="46" t="s">
        <v>136</v>
      </c>
      <c r="AB179" s="46" t="s">
        <v>136</v>
      </c>
      <c r="AC179" s="47" t="s">
        <v>136</v>
      </c>
      <c r="AD179" s="48" t="s">
        <v>136</v>
      </c>
      <c r="AE179" s="49" t="s">
        <v>136</v>
      </c>
    </row>
    <row r="180" spans="1:31" x14ac:dyDescent="0.25">
      <c r="A180" t="s">
        <v>428</v>
      </c>
      <c r="B180" s="35" t="s">
        <v>136</v>
      </c>
      <c r="C180" s="44" t="s">
        <v>136</v>
      </c>
      <c r="D180" s="45" t="s">
        <v>136</v>
      </c>
      <c r="E180" s="46" t="s">
        <v>136</v>
      </c>
      <c r="F180" s="45" t="s">
        <v>136</v>
      </c>
      <c r="G180" s="47" t="s">
        <v>136</v>
      </c>
      <c r="H180" s="48" t="s">
        <v>136</v>
      </c>
      <c r="I180" s="49" t="s">
        <v>136</v>
      </c>
      <c r="J180" s="35" t="s">
        <v>136</v>
      </c>
      <c r="K180" s="42" t="s">
        <v>136</v>
      </c>
      <c r="L180" s="46" t="s">
        <v>136</v>
      </c>
      <c r="M180" s="50" t="s">
        <v>136</v>
      </c>
      <c r="N180" s="50" t="s">
        <v>136</v>
      </c>
      <c r="O180" s="46" t="s">
        <v>136</v>
      </c>
      <c r="P180" s="46" t="s">
        <v>136</v>
      </c>
      <c r="Q180" s="46" t="s">
        <v>136</v>
      </c>
      <c r="R180" s="46" t="s">
        <v>136</v>
      </c>
      <c r="S180" s="46" t="s">
        <v>136</v>
      </c>
      <c r="T180" s="46" t="s">
        <v>136</v>
      </c>
      <c r="U180" s="47" t="s">
        <v>136</v>
      </c>
      <c r="V180" s="47" t="s">
        <v>136</v>
      </c>
      <c r="W180" s="49" t="s">
        <v>136</v>
      </c>
      <c r="X180" s="35" t="s">
        <v>136</v>
      </c>
      <c r="Y180" s="44" t="s">
        <v>136</v>
      </c>
      <c r="Z180" s="46" t="s">
        <v>136</v>
      </c>
      <c r="AA180" s="46" t="s">
        <v>136</v>
      </c>
      <c r="AB180" s="46" t="s">
        <v>136</v>
      </c>
      <c r="AC180" s="47" t="s">
        <v>136</v>
      </c>
      <c r="AD180" s="48" t="s">
        <v>136</v>
      </c>
      <c r="AE180" s="49" t="s">
        <v>136</v>
      </c>
    </row>
    <row r="181" spans="1:31" ht="15.75" thickBot="1" x14ac:dyDescent="0.3">
      <c r="A181" t="s">
        <v>429</v>
      </c>
      <c r="B181" s="35" t="s">
        <v>136</v>
      </c>
      <c r="C181" s="51" t="s">
        <v>136</v>
      </c>
      <c r="D181" s="52" t="s">
        <v>136</v>
      </c>
      <c r="E181" s="53" t="s">
        <v>136</v>
      </c>
      <c r="F181" s="52" t="s">
        <v>136</v>
      </c>
      <c r="G181" s="54" t="s">
        <v>136</v>
      </c>
      <c r="H181" s="55" t="s">
        <v>136</v>
      </c>
      <c r="I181" s="56" t="s">
        <v>136</v>
      </c>
      <c r="J181" s="35" t="s">
        <v>136</v>
      </c>
      <c r="K181" s="42" t="s">
        <v>136</v>
      </c>
      <c r="L181" s="25" t="s">
        <v>136</v>
      </c>
      <c r="M181" s="57" t="s">
        <v>136</v>
      </c>
      <c r="N181" s="57" t="s">
        <v>136</v>
      </c>
      <c r="O181" s="53" t="s">
        <v>136</v>
      </c>
      <c r="P181" s="25" t="s">
        <v>136</v>
      </c>
      <c r="Q181" s="25" t="s">
        <v>136</v>
      </c>
      <c r="R181" s="53" t="s">
        <v>136</v>
      </c>
      <c r="S181" s="46" t="s">
        <v>136</v>
      </c>
      <c r="T181" s="25" t="s">
        <v>136</v>
      </c>
      <c r="U181" s="54" t="s">
        <v>136</v>
      </c>
      <c r="V181" s="54" t="s">
        <v>136</v>
      </c>
      <c r="W181" s="56" t="s">
        <v>136</v>
      </c>
      <c r="X181" s="35" t="s">
        <v>136</v>
      </c>
      <c r="Y181" s="51" t="s">
        <v>136</v>
      </c>
      <c r="Z181" s="53" t="s">
        <v>136</v>
      </c>
      <c r="AA181" s="53" t="s">
        <v>136</v>
      </c>
      <c r="AB181" s="53" t="s">
        <v>136</v>
      </c>
      <c r="AC181" s="54" t="s">
        <v>136</v>
      </c>
      <c r="AD181" s="55" t="s">
        <v>136</v>
      </c>
      <c r="AE181" s="56" t="s">
        <v>136</v>
      </c>
    </row>
    <row r="182" spans="1:31" x14ac:dyDescent="0.25">
      <c r="A182" t="s">
        <v>430</v>
      </c>
      <c r="B182" s="293" t="s">
        <v>2237</v>
      </c>
      <c r="C182" s="294"/>
      <c r="D182" s="58">
        <v>0.61583631724433852</v>
      </c>
      <c r="E182" s="58">
        <v>0.38416368275566148</v>
      </c>
      <c r="F182" s="58">
        <v>0.23768968398446252</v>
      </c>
      <c r="G182" s="59"/>
      <c r="H182" s="60"/>
      <c r="I182" s="61"/>
      <c r="J182" s="62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 t="s">
        <v>136</v>
      </c>
      <c r="V182" s="37" t="s">
        <v>136</v>
      </c>
      <c r="W182" s="63" t="s">
        <v>136</v>
      </c>
      <c r="X182" s="293" t="s">
        <v>2237</v>
      </c>
      <c r="Y182" s="294">
        <v>0</v>
      </c>
      <c r="Z182" s="58">
        <v>0.34094253469027264</v>
      </c>
      <c r="AA182" s="58">
        <v>0.65905746530972742</v>
      </c>
      <c r="AB182" s="58">
        <v>0.60060633786780504</v>
      </c>
      <c r="AC182" s="59"/>
      <c r="AD182" s="60"/>
      <c r="AE182" s="61"/>
    </row>
    <row r="183" spans="1:31" ht="15.75" thickBot="1" x14ac:dyDescent="0.3">
      <c r="A183" t="s">
        <v>431</v>
      </c>
      <c r="B183" s="295" t="s">
        <v>5</v>
      </c>
      <c r="C183" s="296"/>
      <c r="D183" s="25"/>
      <c r="E183" s="25"/>
      <c r="F183" s="25"/>
      <c r="G183" s="26">
        <v>17836.391885141915</v>
      </c>
      <c r="H183" s="26">
        <v>8947.125603520024</v>
      </c>
      <c r="I183" s="27">
        <v>0.501621945802456</v>
      </c>
      <c r="J183" s="33" t="s">
        <v>5</v>
      </c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6">
        <v>77620.565548990155</v>
      </c>
      <c r="V183" s="26">
        <v>24588.572894279201</v>
      </c>
      <c r="W183" s="27">
        <v>0.31677909997654091</v>
      </c>
      <c r="X183" s="295" t="s">
        <v>5</v>
      </c>
      <c r="Y183" s="296">
        <v>0</v>
      </c>
      <c r="Z183" s="25"/>
      <c r="AA183" s="25"/>
      <c r="AB183" s="25"/>
      <c r="AC183" s="26">
        <v>27444.650286739528</v>
      </c>
      <c r="AD183" s="26">
        <v>15804.997524256976</v>
      </c>
      <c r="AE183" s="27">
        <v>0.57588627871470821</v>
      </c>
    </row>
    <row r="184" spans="1:31" ht="15.75" thickBot="1" x14ac:dyDescent="0.3">
      <c r="A184" t="s">
        <v>432</v>
      </c>
      <c r="B184" s="29" t="s">
        <v>2238</v>
      </c>
      <c r="C184" s="30"/>
      <c r="D184" s="30"/>
      <c r="E184" s="30"/>
      <c r="F184" s="30"/>
      <c r="G184" s="31">
        <v>5.5336846410495548</v>
      </c>
      <c r="H184" s="32">
        <v>6.934805622088227</v>
      </c>
      <c r="I184" s="64"/>
      <c r="J184" s="29" t="s">
        <v>2240</v>
      </c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1">
        <v>4.696646570453078</v>
      </c>
      <c r="V184" s="32">
        <v>3.928481662815392</v>
      </c>
      <c r="W184" s="64"/>
      <c r="X184" s="29" t="s">
        <v>2239</v>
      </c>
      <c r="Y184" s="30"/>
      <c r="Z184" s="30"/>
      <c r="AA184" s="30"/>
      <c r="AB184" s="30"/>
      <c r="AC184" s="31">
        <v>4.006102709667041</v>
      </c>
      <c r="AD184" s="32">
        <v>3.9098827047514928</v>
      </c>
      <c r="AE184" s="64"/>
    </row>
    <row r="185" spans="1:31" ht="15.75" thickBot="1" x14ac:dyDescent="0.3">
      <c r="A185" t="s">
        <v>433</v>
      </c>
      <c r="B185" s="358" t="s">
        <v>2231</v>
      </c>
      <c r="C185" s="358"/>
      <c r="D185" s="358"/>
      <c r="E185" s="358"/>
      <c r="F185" s="358"/>
      <c r="G185" s="358"/>
      <c r="H185" s="358"/>
      <c r="I185" s="20"/>
      <c r="J185" s="20"/>
      <c r="K185" s="20"/>
      <c r="L185" s="20" t="s">
        <v>2245</v>
      </c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</row>
    <row r="186" spans="1:31" x14ac:dyDescent="0.25">
      <c r="A186" t="s">
        <v>434</v>
      </c>
      <c r="B186" s="301" t="s">
        <v>6</v>
      </c>
      <c r="C186" s="302"/>
      <c r="D186" s="302"/>
      <c r="E186" s="302"/>
      <c r="F186" s="302"/>
      <c r="G186" s="302"/>
      <c r="H186" s="302"/>
      <c r="I186" s="303"/>
      <c r="J186" s="301" t="s">
        <v>73</v>
      </c>
      <c r="K186" s="302"/>
      <c r="L186" s="302"/>
      <c r="M186" s="302"/>
      <c r="N186" s="302"/>
      <c r="O186" s="302"/>
      <c r="P186" s="302"/>
      <c r="Q186" s="302"/>
      <c r="R186" s="302"/>
      <c r="S186" s="302"/>
      <c r="T186" s="302"/>
      <c r="U186" s="302"/>
      <c r="V186" s="302"/>
      <c r="W186" s="303"/>
      <c r="X186" s="301" t="s">
        <v>7</v>
      </c>
      <c r="Y186" s="302"/>
      <c r="Z186" s="302"/>
      <c r="AA186" s="302"/>
      <c r="AB186" s="302"/>
      <c r="AC186" s="302"/>
      <c r="AD186" s="302"/>
      <c r="AE186" s="303"/>
    </row>
    <row r="187" spans="1:31" ht="75" x14ac:dyDescent="0.25">
      <c r="A187" t="s">
        <v>435</v>
      </c>
      <c r="B187" s="305"/>
      <c r="C187" s="306"/>
      <c r="D187" s="34" t="s">
        <v>2232</v>
      </c>
      <c r="E187" s="34" t="s">
        <v>2233</v>
      </c>
      <c r="F187" s="34" t="s">
        <v>2234</v>
      </c>
      <c r="G187" s="269" t="s">
        <v>196</v>
      </c>
      <c r="H187" s="34" t="s">
        <v>197</v>
      </c>
      <c r="I187" s="21" t="s">
        <v>5</v>
      </c>
      <c r="J187" s="305"/>
      <c r="K187" s="306"/>
      <c r="L187" s="307" t="s">
        <v>2232</v>
      </c>
      <c r="M187" s="308"/>
      <c r="N187" s="309"/>
      <c r="O187" s="307" t="s">
        <v>2233</v>
      </c>
      <c r="P187" s="308"/>
      <c r="Q187" s="309"/>
      <c r="R187" s="307" t="s">
        <v>2234</v>
      </c>
      <c r="S187" s="308"/>
      <c r="T187" s="309"/>
      <c r="U187" s="269" t="s">
        <v>196</v>
      </c>
      <c r="V187" s="34" t="s">
        <v>197</v>
      </c>
      <c r="W187" s="21" t="s">
        <v>5</v>
      </c>
      <c r="X187" s="305"/>
      <c r="Y187" s="306"/>
      <c r="Z187" s="34" t="s">
        <v>2232</v>
      </c>
      <c r="AA187" s="34" t="s">
        <v>2233</v>
      </c>
      <c r="AB187" s="34" t="s">
        <v>2234</v>
      </c>
      <c r="AC187" s="269" t="s">
        <v>196</v>
      </c>
      <c r="AD187" s="34" t="s">
        <v>197</v>
      </c>
      <c r="AE187" s="21" t="s">
        <v>5</v>
      </c>
    </row>
    <row r="188" spans="1:31" ht="15.75" thickBot="1" x14ac:dyDescent="0.3">
      <c r="A188" t="s">
        <v>436</v>
      </c>
      <c r="B188" s="291" t="s">
        <v>2236</v>
      </c>
      <c r="C188" s="292"/>
      <c r="D188" s="22" t="s">
        <v>11</v>
      </c>
      <c r="E188" s="22" t="s">
        <v>12</v>
      </c>
      <c r="F188" s="22" t="s">
        <v>12</v>
      </c>
      <c r="G188" s="23"/>
      <c r="H188" s="23"/>
      <c r="I188" s="24"/>
      <c r="J188" s="297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9"/>
      <c r="X188" s="291" t="s">
        <v>2236</v>
      </c>
      <c r="Y188" s="292"/>
      <c r="Z188" s="22" t="s">
        <v>12</v>
      </c>
      <c r="AA188" s="22" t="s">
        <v>11</v>
      </c>
      <c r="AB188" s="22" t="s">
        <v>11</v>
      </c>
      <c r="AC188" s="23"/>
      <c r="AD188" s="23"/>
      <c r="AE188" s="24"/>
    </row>
    <row r="189" spans="1:31" x14ac:dyDescent="0.25">
      <c r="A189" t="s">
        <v>437</v>
      </c>
      <c r="B189" s="35">
        <v>1</v>
      </c>
      <c r="C189" s="36" t="s">
        <v>150</v>
      </c>
      <c r="D189" s="37">
        <v>0.63285284378324858</v>
      </c>
      <c r="E189" s="38">
        <v>0.36714715621675137</v>
      </c>
      <c r="F189" s="37">
        <v>3.8214910092361954E-3</v>
      </c>
      <c r="G189" s="39">
        <v>125065.60217729351</v>
      </c>
      <c r="H189" s="40">
        <v>78108.264020000031</v>
      </c>
      <c r="I189" s="41">
        <v>0.62453834355887428</v>
      </c>
      <c r="J189" s="35">
        <v>1</v>
      </c>
      <c r="K189" s="42" t="s">
        <v>147</v>
      </c>
      <c r="L189" s="38">
        <v>0.52099808735291242</v>
      </c>
      <c r="M189" s="43" t="s">
        <v>137</v>
      </c>
      <c r="N189" s="43" t="s">
        <v>137</v>
      </c>
      <c r="O189" s="38">
        <v>0.47900191264708769</v>
      </c>
      <c r="P189" s="38" t="s">
        <v>137</v>
      </c>
      <c r="Q189" s="38" t="s">
        <v>137</v>
      </c>
      <c r="R189" s="38">
        <v>0.22090755932630399</v>
      </c>
      <c r="S189" s="38" t="s">
        <v>1</v>
      </c>
      <c r="T189" s="38" t="s">
        <v>137</v>
      </c>
      <c r="U189" s="39">
        <v>171385.1410645952</v>
      </c>
      <c r="V189" s="39">
        <v>98456.213962142472</v>
      </c>
      <c r="W189" s="41">
        <v>0.57447345406119099</v>
      </c>
      <c r="X189" s="35">
        <v>1</v>
      </c>
      <c r="Y189" s="36" t="s">
        <v>152</v>
      </c>
      <c r="Z189" s="38">
        <v>0.23362216623009341</v>
      </c>
      <c r="AA189" s="38">
        <v>0.76637783376990665</v>
      </c>
      <c r="AB189" s="38">
        <v>0.68796740172108606</v>
      </c>
      <c r="AC189" s="39">
        <v>62934.529552045038</v>
      </c>
      <c r="AD189" s="40">
        <v>22506.898899863052</v>
      </c>
      <c r="AE189" s="41">
        <v>0.35762401117578063</v>
      </c>
    </row>
    <row r="190" spans="1:31" x14ac:dyDescent="0.25">
      <c r="A190" t="s">
        <v>438</v>
      </c>
      <c r="B190" s="35">
        <v>2</v>
      </c>
      <c r="C190" s="44" t="s">
        <v>153</v>
      </c>
      <c r="D190" s="45">
        <v>0.70743074480258539</v>
      </c>
      <c r="E190" s="46">
        <v>0.2925692551974145</v>
      </c>
      <c r="F190" s="45">
        <v>8.7582767819424381E-2</v>
      </c>
      <c r="G190" s="47">
        <v>11149.956733199944</v>
      </c>
      <c r="H190" s="48">
        <v>4403.4295619652739</v>
      </c>
      <c r="I190" s="49">
        <v>0.39492795060394165</v>
      </c>
      <c r="J190" s="35">
        <v>2</v>
      </c>
      <c r="K190" s="42" t="s">
        <v>148</v>
      </c>
      <c r="L190" s="46">
        <v>0.5038336081288679</v>
      </c>
      <c r="M190" s="50" t="s">
        <v>137</v>
      </c>
      <c r="N190" s="50" t="s">
        <v>137</v>
      </c>
      <c r="O190" s="46">
        <v>0.49616639187113215</v>
      </c>
      <c r="P190" s="46" t="s">
        <v>137</v>
      </c>
      <c r="Q190" s="46" t="s">
        <v>137</v>
      </c>
      <c r="R190" s="46">
        <v>0.42524026726013581</v>
      </c>
      <c r="S190" s="46" t="s">
        <v>137</v>
      </c>
      <c r="T190" s="46" t="s">
        <v>137</v>
      </c>
      <c r="U190" s="47">
        <v>8751.8551756439119</v>
      </c>
      <c r="V190" s="47">
        <v>6547.0950608835547</v>
      </c>
      <c r="W190" s="49">
        <v>0.74808082737747728</v>
      </c>
      <c r="X190" s="35">
        <v>2</v>
      </c>
      <c r="Y190" s="44" t="s">
        <v>158</v>
      </c>
      <c r="Z190" s="46">
        <v>0.2810012897184978</v>
      </c>
      <c r="AA190" s="46">
        <v>0.7189987102815022</v>
      </c>
      <c r="AB190" s="46">
        <v>0.65716240794930969</v>
      </c>
      <c r="AC190" s="47">
        <v>21950.895159040178</v>
      </c>
      <c r="AD190" s="48">
        <v>9757.3486399610192</v>
      </c>
      <c r="AE190" s="49">
        <v>0.44450800613215941</v>
      </c>
    </row>
    <row r="191" spans="1:31" x14ac:dyDescent="0.25">
      <c r="A191" t="s">
        <v>439</v>
      </c>
      <c r="B191" s="35">
        <v>3</v>
      </c>
      <c r="C191" s="44" t="s">
        <v>154</v>
      </c>
      <c r="D191" s="45">
        <v>0.60481592417728736</v>
      </c>
      <c r="E191" s="46">
        <v>0.39518407582271253</v>
      </c>
      <c r="F191" s="45">
        <v>0.1559126630693928</v>
      </c>
      <c r="G191" s="47">
        <v>28797.01769776973</v>
      </c>
      <c r="H191" s="48">
        <v>7483.5352237077432</v>
      </c>
      <c r="I191" s="49">
        <v>0.25987188334045186</v>
      </c>
      <c r="J191" s="35">
        <v>3</v>
      </c>
      <c r="K191" s="42" t="s">
        <v>149</v>
      </c>
      <c r="L191" s="46">
        <v>0.42883189726147986</v>
      </c>
      <c r="M191" s="50" t="s">
        <v>137</v>
      </c>
      <c r="N191" s="50" t="s">
        <v>137</v>
      </c>
      <c r="O191" s="46">
        <v>0.57116810273851992</v>
      </c>
      <c r="P191" s="46" t="s">
        <v>137</v>
      </c>
      <c r="Q191" s="46" t="s">
        <v>137</v>
      </c>
      <c r="R191" s="46">
        <v>0.50329518363991432</v>
      </c>
      <c r="S191" s="46" t="s">
        <v>137</v>
      </c>
      <c r="T191" s="46" t="s">
        <v>137</v>
      </c>
      <c r="U191" s="47">
        <v>4334.1058920386386</v>
      </c>
      <c r="V191" s="47">
        <v>3242.2615229739772</v>
      </c>
      <c r="W191" s="49">
        <v>0.74808082768114159</v>
      </c>
      <c r="X191" s="35">
        <v>3</v>
      </c>
      <c r="Y191" s="44" t="s">
        <v>179</v>
      </c>
      <c r="Z191" s="46">
        <v>0.22949259784433595</v>
      </c>
      <c r="AA191" s="46">
        <v>0.77050740215566405</v>
      </c>
      <c r="AB191" s="46">
        <v>0.7403207260664777</v>
      </c>
      <c r="AC191" s="47">
        <v>96113.975723360898</v>
      </c>
      <c r="AD191" s="48">
        <v>48648.055650188318</v>
      </c>
      <c r="AE191" s="49">
        <v>0.50614965497014819</v>
      </c>
    </row>
    <row r="192" spans="1:31" x14ac:dyDescent="0.25">
      <c r="A192" t="s">
        <v>440</v>
      </c>
      <c r="B192" s="35">
        <v>4</v>
      </c>
      <c r="C192" s="44" t="s">
        <v>155</v>
      </c>
      <c r="D192" s="45">
        <v>0.94202218531435344</v>
      </c>
      <c r="E192" s="46">
        <v>5.7977814685646535E-2</v>
      </c>
      <c r="F192" s="45">
        <v>6.387571243762237E-2</v>
      </c>
      <c r="G192" s="47">
        <v>9217.799755113916</v>
      </c>
      <c r="H192" s="48">
        <v>4146.2128091078312</v>
      </c>
      <c r="I192" s="49">
        <v>0.44980504233752377</v>
      </c>
      <c r="J192" s="35">
        <v>4</v>
      </c>
      <c r="K192" s="42" t="s">
        <v>151</v>
      </c>
      <c r="L192" s="46">
        <v>0.2497719866473874</v>
      </c>
      <c r="M192" s="50" t="s">
        <v>137</v>
      </c>
      <c r="N192" s="50" t="s">
        <v>135</v>
      </c>
      <c r="O192" s="46">
        <v>0.75022801335261258</v>
      </c>
      <c r="P192" s="46" t="s">
        <v>137</v>
      </c>
      <c r="Q192" s="46" t="s">
        <v>135</v>
      </c>
      <c r="R192" s="46">
        <v>0.56851968039191336</v>
      </c>
      <c r="S192" s="46" t="s">
        <v>137</v>
      </c>
      <c r="T192" s="46" t="s">
        <v>137</v>
      </c>
      <c r="U192" s="47">
        <v>244119.04102779721</v>
      </c>
      <c r="V192" s="47">
        <v>46832.935137696099</v>
      </c>
      <c r="W192" s="49">
        <v>0.19184466291739755</v>
      </c>
      <c r="X192" s="35">
        <v>4</v>
      </c>
      <c r="Y192" s="44" t="s">
        <v>143</v>
      </c>
      <c r="Z192" s="46">
        <v>0.17511089182443385</v>
      </c>
      <c r="AA192" s="46">
        <v>0.82488910817556615</v>
      </c>
      <c r="AB192" s="46">
        <v>0.81665179826269074</v>
      </c>
      <c r="AC192" s="47">
        <v>213426.19216992374</v>
      </c>
      <c r="AD192" s="48">
        <v>196667.71152200046</v>
      </c>
      <c r="AE192" s="49">
        <v>0.92147880034058494</v>
      </c>
    </row>
    <row r="193" spans="1:31" x14ac:dyDescent="0.25">
      <c r="A193" t="s">
        <v>441</v>
      </c>
      <c r="B193" s="35">
        <v>5</v>
      </c>
      <c r="C193" s="44" t="s">
        <v>156</v>
      </c>
      <c r="D193" s="45">
        <v>0.67288219106183533</v>
      </c>
      <c r="E193" s="46">
        <v>0.32711780893816467</v>
      </c>
      <c r="F193" s="45">
        <v>0.26974899475007463</v>
      </c>
      <c r="G193" s="47">
        <v>138170.42112077615</v>
      </c>
      <c r="H193" s="48">
        <v>-12221.259959420464</v>
      </c>
      <c r="I193" s="49">
        <v>-8.8450623948940113E-2</v>
      </c>
      <c r="J193" s="35">
        <v>5</v>
      </c>
      <c r="K193" s="42" t="s">
        <v>163</v>
      </c>
      <c r="L193" s="46">
        <v>0.32340783832717906</v>
      </c>
      <c r="M193" s="50" t="s">
        <v>137</v>
      </c>
      <c r="N193" s="50" t="s">
        <v>135</v>
      </c>
      <c r="O193" s="46">
        <v>0.67659216167282088</v>
      </c>
      <c r="P193" s="46" t="s">
        <v>137</v>
      </c>
      <c r="Q193" s="46" t="s">
        <v>135</v>
      </c>
      <c r="R193" s="46">
        <v>0.377655078706855</v>
      </c>
      <c r="S193" s="46" t="s">
        <v>1</v>
      </c>
      <c r="T193" s="46" t="s">
        <v>137</v>
      </c>
      <c r="U193" s="47">
        <v>38191.492095008885</v>
      </c>
      <c r="V193" s="47">
        <v>7768.8985909350877</v>
      </c>
      <c r="W193" s="49">
        <v>0.20341961428499356</v>
      </c>
      <c r="X193" s="35">
        <v>5</v>
      </c>
      <c r="Y193" s="44" t="s">
        <v>201</v>
      </c>
      <c r="Z193" s="46">
        <v>4.1028978193870455E-2</v>
      </c>
      <c r="AA193" s="46">
        <v>0.95897102180612948</v>
      </c>
      <c r="AB193" s="46">
        <v>0.94698262500726604</v>
      </c>
      <c r="AC193" s="47">
        <v>295822.47319152881</v>
      </c>
      <c r="AD193" s="48">
        <v>210780.9405278356</v>
      </c>
      <c r="AE193" s="49">
        <v>0.71252511093491711</v>
      </c>
    </row>
    <row r="194" spans="1:31" x14ac:dyDescent="0.25">
      <c r="A194" t="s">
        <v>442</v>
      </c>
      <c r="B194" s="35">
        <v>6</v>
      </c>
      <c r="C194" s="44" t="s">
        <v>157</v>
      </c>
      <c r="D194" s="45">
        <v>0.65575462733339585</v>
      </c>
      <c r="E194" s="46">
        <v>0.34424537266660415</v>
      </c>
      <c r="F194" s="45">
        <v>0.22806696261298345</v>
      </c>
      <c r="G194" s="47">
        <v>110460.73977671459</v>
      </c>
      <c r="H194" s="48">
        <v>18623.532166486628</v>
      </c>
      <c r="I194" s="49">
        <v>0.16859865508896871</v>
      </c>
      <c r="J194" s="35">
        <v>6</v>
      </c>
      <c r="K194" s="42" t="s">
        <v>164</v>
      </c>
      <c r="L194" s="46">
        <v>0.42375658580028319</v>
      </c>
      <c r="M194" s="50" t="s">
        <v>137</v>
      </c>
      <c r="N194" s="50" t="s">
        <v>137</v>
      </c>
      <c r="O194" s="46">
        <v>0.57624341419971692</v>
      </c>
      <c r="P194" s="46" t="s">
        <v>137</v>
      </c>
      <c r="Q194" s="46" t="s">
        <v>137</v>
      </c>
      <c r="R194" s="46">
        <v>0.32195092052997631</v>
      </c>
      <c r="S194" s="46" t="s">
        <v>1</v>
      </c>
      <c r="T194" s="46" t="s">
        <v>137</v>
      </c>
      <c r="U194" s="47">
        <v>30816.645636012552</v>
      </c>
      <c r="V194" s="47">
        <v>7911.7967869670128</v>
      </c>
      <c r="W194" s="49">
        <v>0.25673776699827544</v>
      </c>
      <c r="X194" s="35">
        <v>6</v>
      </c>
      <c r="Y194" s="44" t="s">
        <v>144</v>
      </c>
      <c r="Z194" s="46">
        <v>5.5444198950967208E-2</v>
      </c>
      <c r="AA194" s="46">
        <v>0.94455580104903292</v>
      </c>
      <c r="AB194" s="46">
        <v>0.91879153499372479</v>
      </c>
      <c r="AC194" s="47">
        <v>158210.0250206858</v>
      </c>
      <c r="AD194" s="48">
        <v>121658.50712568536</v>
      </c>
      <c r="AE194" s="49">
        <v>0.76896838307040671</v>
      </c>
    </row>
    <row r="195" spans="1:31" x14ac:dyDescent="0.25">
      <c r="A195" t="s">
        <v>443</v>
      </c>
      <c r="B195" s="35">
        <v>7</v>
      </c>
      <c r="C195" s="44" t="s">
        <v>159</v>
      </c>
      <c r="D195" s="45">
        <v>0.79410741848986799</v>
      </c>
      <c r="E195" s="46">
        <v>0.20589258151013209</v>
      </c>
      <c r="F195" s="45">
        <v>0.14137604106509113</v>
      </c>
      <c r="G195" s="47">
        <v>42026.35934753676</v>
      </c>
      <c r="H195" s="48">
        <v>11139.130893105976</v>
      </c>
      <c r="I195" s="49">
        <v>0.26505105524347211</v>
      </c>
      <c r="J195" s="35">
        <v>7</v>
      </c>
      <c r="K195" s="42" t="s">
        <v>165</v>
      </c>
      <c r="L195" s="46">
        <v>0.30752689413575518</v>
      </c>
      <c r="M195" s="50" t="s">
        <v>137</v>
      </c>
      <c r="N195" s="50" t="s">
        <v>135</v>
      </c>
      <c r="O195" s="46">
        <v>0.69247310586424471</v>
      </c>
      <c r="P195" s="46" t="s">
        <v>137</v>
      </c>
      <c r="Q195" s="46" t="s">
        <v>135</v>
      </c>
      <c r="R195" s="46">
        <v>4.0907014579053942E-2</v>
      </c>
      <c r="S195" s="46" t="s">
        <v>1</v>
      </c>
      <c r="T195" s="46" t="s">
        <v>137</v>
      </c>
      <c r="U195" s="47">
        <v>56866.98657347812</v>
      </c>
      <c r="V195" s="47">
        <v>16787.506859894769</v>
      </c>
      <c r="W195" s="49">
        <v>0.29520654902653487</v>
      </c>
      <c r="X195" s="35">
        <v>7</v>
      </c>
      <c r="Y195" s="44" t="s">
        <v>191</v>
      </c>
      <c r="Z195" s="46">
        <v>5.3693962554050012E-2</v>
      </c>
      <c r="AA195" s="46">
        <v>0.94630603744595021</v>
      </c>
      <c r="AB195" s="46">
        <v>0.94340798070092691</v>
      </c>
      <c r="AC195" s="47">
        <v>142582.89687134794</v>
      </c>
      <c r="AD195" s="48">
        <v>89069.691546985589</v>
      </c>
      <c r="AE195" s="49">
        <v>0.62468706627101889</v>
      </c>
    </row>
    <row r="196" spans="1:31" x14ac:dyDescent="0.25">
      <c r="A196" t="s">
        <v>444</v>
      </c>
      <c r="B196" s="35">
        <v>8</v>
      </c>
      <c r="C196" s="44" t="s">
        <v>160</v>
      </c>
      <c r="D196" s="45">
        <v>0.87555264513395303</v>
      </c>
      <c r="E196" s="46">
        <v>0.12444735486604694</v>
      </c>
      <c r="F196" s="45">
        <v>3.9738034797218935E-2</v>
      </c>
      <c r="G196" s="47">
        <v>37577.894866530085</v>
      </c>
      <c r="H196" s="48">
        <v>12601.455765832579</v>
      </c>
      <c r="I196" s="49">
        <v>0.3353422486967586</v>
      </c>
      <c r="J196" s="35">
        <v>8</v>
      </c>
      <c r="K196" s="42" t="s">
        <v>166</v>
      </c>
      <c r="L196" s="46">
        <v>0.28356156910148983</v>
      </c>
      <c r="M196" s="50" t="s">
        <v>137</v>
      </c>
      <c r="N196" s="50" t="s">
        <v>135</v>
      </c>
      <c r="O196" s="46">
        <v>0.71643843089851023</v>
      </c>
      <c r="P196" s="46" t="s">
        <v>137</v>
      </c>
      <c r="Q196" s="46" t="s">
        <v>135</v>
      </c>
      <c r="R196" s="46">
        <v>0.34161588622596711</v>
      </c>
      <c r="S196" s="46" t="s">
        <v>1</v>
      </c>
      <c r="T196" s="46" t="s">
        <v>137</v>
      </c>
      <c r="U196" s="47">
        <v>122794.58606580668</v>
      </c>
      <c r="V196" s="47">
        <v>26456.518433217883</v>
      </c>
      <c r="W196" s="49">
        <v>0.21545345996801199</v>
      </c>
      <c r="X196" s="35">
        <v>8</v>
      </c>
      <c r="Y196" s="44" t="s">
        <v>192</v>
      </c>
      <c r="Z196" s="46">
        <v>0.17604631956270017</v>
      </c>
      <c r="AA196" s="46">
        <v>0.82395368043729988</v>
      </c>
      <c r="AB196" s="46">
        <v>0.81174560209577229</v>
      </c>
      <c r="AC196" s="47">
        <v>75755.494767156764</v>
      </c>
      <c r="AD196" s="48">
        <v>38278.110994834846</v>
      </c>
      <c r="AE196" s="49">
        <v>0.50528494484112374</v>
      </c>
    </row>
    <row r="197" spans="1:31" x14ac:dyDescent="0.25">
      <c r="A197" t="s">
        <v>445</v>
      </c>
      <c r="B197" s="35">
        <v>9</v>
      </c>
      <c r="C197" s="44" t="s">
        <v>2228</v>
      </c>
      <c r="D197" s="45">
        <v>0.69571865016497592</v>
      </c>
      <c r="E197" s="46">
        <v>0.30428134983502414</v>
      </c>
      <c r="F197" s="45">
        <v>3.117200376960207E-2</v>
      </c>
      <c r="G197" s="47">
        <v>66693.184093705786</v>
      </c>
      <c r="H197" s="48">
        <v>14744.495681474826</v>
      </c>
      <c r="I197" s="49">
        <v>0.22107949833012017</v>
      </c>
      <c r="J197" s="35">
        <v>9</v>
      </c>
      <c r="K197" s="42" t="s">
        <v>167</v>
      </c>
      <c r="L197" s="46">
        <v>0.21552597262644277</v>
      </c>
      <c r="M197" s="50" t="s">
        <v>137</v>
      </c>
      <c r="N197" s="50" t="s">
        <v>135</v>
      </c>
      <c r="O197" s="46">
        <v>0.7844740273735572</v>
      </c>
      <c r="P197" s="46" t="s">
        <v>137</v>
      </c>
      <c r="Q197" s="46" t="s">
        <v>135</v>
      </c>
      <c r="R197" s="46">
        <v>0.42214282445374879</v>
      </c>
      <c r="S197" s="46" t="s">
        <v>137</v>
      </c>
      <c r="T197" s="46" t="s">
        <v>137</v>
      </c>
      <c r="U197" s="47">
        <v>18524.369564618017</v>
      </c>
      <c r="V197" s="47">
        <v>5125.2819643446819</v>
      </c>
      <c r="W197" s="49">
        <v>0.27667780792573321</v>
      </c>
      <c r="X197" s="35">
        <v>9</v>
      </c>
      <c r="Y197" s="44" t="s">
        <v>193</v>
      </c>
      <c r="Z197" s="46">
        <v>6.8450004217136958E-5</v>
      </c>
      <c r="AA197" s="46">
        <v>0.99993154999578282</v>
      </c>
      <c r="AB197" s="46">
        <v>0.999947243287584</v>
      </c>
      <c r="AC197" s="47">
        <v>25039.184556500604</v>
      </c>
      <c r="AD197" s="48">
        <v>25037.184556500604</v>
      </c>
      <c r="AE197" s="49">
        <v>0.99992012519435336</v>
      </c>
    </row>
    <row r="198" spans="1:31" x14ac:dyDescent="0.25">
      <c r="A198" t="s">
        <v>446</v>
      </c>
      <c r="B198" s="35">
        <v>10</v>
      </c>
      <c r="C198" s="44" t="s">
        <v>162</v>
      </c>
      <c r="D198" s="45">
        <v>0.71872282879932892</v>
      </c>
      <c r="E198" s="46">
        <v>0.28127717120067119</v>
      </c>
      <c r="F198" s="45">
        <v>0.13820229778484003</v>
      </c>
      <c r="G198" s="47">
        <v>40206.789097240093</v>
      </c>
      <c r="H198" s="48">
        <v>15040.251644777258</v>
      </c>
      <c r="I198" s="49">
        <v>0.37407243857256095</v>
      </c>
      <c r="J198" s="35">
        <v>10</v>
      </c>
      <c r="K198" s="42" t="s">
        <v>168</v>
      </c>
      <c r="L198" s="46">
        <v>0.48519455782220688</v>
      </c>
      <c r="M198" s="50" t="s">
        <v>137</v>
      </c>
      <c r="N198" s="50" t="s">
        <v>137</v>
      </c>
      <c r="O198" s="46">
        <v>0.51480544217779312</v>
      </c>
      <c r="P198" s="46" t="s">
        <v>137</v>
      </c>
      <c r="Q198" s="46" t="s">
        <v>137</v>
      </c>
      <c r="R198" s="46">
        <v>0.29025760139699147</v>
      </c>
      <c r="S198" s="46" t="s">
        <v>1</v>
      </c>
      <c r="T198" s="46" t="s">
        <v>137</v>
      </c>
      <c r="U198" s="47">
        <v>52866.703614417202</v>
      </c>
      <c r="V198" s="47">
        <v>22837.29685008229</v>
      </c>
      <c r="W198" s="49">
        <v>0.43197883145213473</v>
      </c>
      <c r="X198" s="35" t="s">
        <v>136</v>
      </c>
      <c r="Y198" s="44" t="s">
        <v>136</v>
      </c>
      <c r="Z198" s="46" t="s">
        <v>136</v>
      </c>
      <c r="AA198" s="46" t="s">
        <v>136</v>
      </c>
      <c r="AB198" s="46" t="s">
        <v>136</v>
      </c>
      <c r="AC198" s="47" t="s">
        <v>136</v>
      </c>
      <c r="AD198" s="48" t="s">
        <v>136</v>
      </c>
      <c r="AE198" s="49" t="s">
        <v>136</v>
      </c>
    </row>
    <row r="199" spans="1:31" x14ac:dyDescent="0.25">
      <c r="A199" t="s">
        <v>447</v>
      </c>
      <c r="B199" s="35">
        <v>11</v>
      </c>
      <c r="C199" s="44" t="s">
        <v>169</v>
      </c>
      <c r="D199" s="45">
        <v>0.86815422054054658</v>
      </c>
      <c r="E199" s="46">
        <v>0.13184577945945344</v>
      </c>
      <c r="F199" s="45">
        <v>4.8302624401155977E-3</v>
      </c>
      <c r="G199" s="47">
        <v>2</v>
      </c>
      <c r="H199" s="48">
        <v>0</v>
      </c>
      <c r="I199" s="49">
        <v>0</v>
      </c>
      <c r="J199" s="35">
        <v>11</v>
      </c>
      <c r="K199" s="42" t="s">
        <v>139</v>
      </c>
      <c r="L199" s="46">
        <v>0.17948167491167102</v>
      </c>
      <c r="M199" s="50" t="s">
        <v>137</v>
      </c>
      <c r="N199" s="50" t="s">
        <v>135</v>
      </c>
      <c r="O199" s="46">
        <v>0.820518325088329</v>
      </c>
      <c r="P199" s="46" t="s">
        <v>137</v>
      </c>
      <c r="Q199" s="46" t="s">
        <v>135</v>
      </c>
      <c r="R199" s="46">
        <v>1.6324672186671706E-3</v>
      </c>
      <c r="S199" s="46" t="s">
        <v>1</v>
      </c>
      <c r="T199" s="46" t="s">
        <v>137</v>
      </c>
      <c r="U199" s="47">
        <v>296311.66428035323</v>
      </c>
      <c r="V199" s="47">
        <v>137561.981864</v>
      </c>
      <c r="W199" s="49">
        <v>0.46424760968520862</v>
      </c>
      <c r="X199" s="35" t="s">
        <v>136</v>
      </c>
      <c r="Y199" s="44" t="s">
        <v>136</v>
      </c>
      <c r="Z199" s="46" t="s">
        <v>136</v>
      </c>
      <c r="AA199" s="46" t="s">
        <v>136</v>
      </c>
      <c r="AB199" s="46" t="s">
        <v>136</v>
      </c>
      <c r="AC199" s="47" t="s">
        <v>136</v>
      </c>
      <c r="AD199" s="48" t="s">
        <v>136</v>
      </c>
      <c r="AE199" s="49" t="s">
        <v>136</v>
      </c>
    </row>
    <row r="200" spans="1:31" x14ac:dyDescent="0.25">
      <c r="A200" t="s">
        <v>448</v>
      </c>
      <c r="B200" s="35">
        <v>12</v>
      </c>
      <c r="C200" s="44" t="s">
        <v>170</v>
      </c>
      <c r="D200" s="45">
        <v>0.67769778372405909</v>
      </c>
      <c r="E200" s="46">
        <v>0.32230221627594091</v>
      </c>
      <c r="F200" s="45">
        <v>0.32085487328579848</v>
      </c>
      <c r="G200" s="47">
        <v>76310.864486380407</v>
      </c>
      <c r="H200" s="48">
        <v>24060.244430649891</v>
      </c>
      <c r="I200" s="49">
        <v>0.31529251558857713</v>
      </c>
      <c r="J200" s="35">
        <v>12</v>
      </c>
      <c r="K200" s="42" t="s">
        <v>2230</v>
      </c>
      <c r="L200" s="46">
        <v>0.42078060915184629</v>
      </c>
      <c r="M200" s="50" t="s">
        <v>137</v>
      </c>
      <c r="N200" s="50" t="s">
        <v>137</v>
      </c>
      <c r="O200" s="46">
        <v>0.57921939084815377</v>
      </c>
      <c r="P200" s="46" t="s">
        <v>137</v>
      </c>
      <c r="Q200" s="46" t="s">
        <v>137</v>
      </c>
      <c r="R200" s="46">
        <v>0.5202573676325345</v>
      </c>
      <c r="S200" s="46" t="s">
        <v>137</v>
      </c>
      <c r="T200" s="46" t="s">
        <v>137</v>
      </c>
      <c r="U200" s="47">
        <v>61138.529041804715</v>
      </c>
      <c r="V200" s="47">
        <v>37029.895114972569</v>
      </c>
      <c r="W200" s="49">
        <v>0.60567199923394666</v>
      </c>
      <c r="X200" s="35" t="s">
        <v>136</v>
      </c>
      <c r="Y200" s="44" t="s">
        <v>136</v>
      </c>
      <c r="Z200" s="46" t="s">
        <v>136</v>
      </c>
      <c r="AA200" s="46" t="s">
        <v>136</v>
      </c>
      <c r="AB200" s="46" t="s">
        <v>136</v>
      </c>
      <c r="AC200" s="47" t="s">
        <v>136</v>
      </c>
      <c r="AD200" s="48" t="s">
        <v>136</v>
      </c>
      <c r="AE200" s="49" t="s">
        <v>136</v>
      </c>
    </row>
    <row r="201" spans="1:31" x14ac:dyDescent="0.25">
      <c r="A201" t="s">
        <v>449</v>
      </c>
      <c r="B201" s="35">
        <v>13</v>
      </c>
      <c r="C201" s="44" t="s">
        <v>171</v>
      </c>
      <c r="D201" s="45">
        <v>0.60971397887548273</v>
      </c>
      <c r="E201" s="46">
        <v>0.39028602112451727</v>
      </c>
      <c r="F201" s="45">
        <v>0.38326007797663036</v>
      </c>
      <c r="G201" s="47">
        <v>23935.791949691164</v>
      </c>
      <c r="H201" s="48">
        <v>15097.136821350068</v>
      </c>
      <c r="I201" s="49">
        <v>0.63073479469915184</v>
      </c>
      <c r="J201" s="35">
        <v>13</v>
      </c>
      <c r="K201" s="42" t="s">
        <v>174</v>
      </c>
      <c r="L201" s="46">
        <v>0.50001108093092839</v>
      </c>
      <c r="M201" s="50" t="s">
        <v>137</v>
      </c>
      <c r="N201" s="50" t="s">
        <v>137</v>
      </c>
      <c r="O201" s="46">
        <v>0.4999889190690715</v>
      </c>
      <c r="P201" s="46" t="s">
        <v>137</v>
      </c>
      <c r="Q201" s="46" t="s">
        <v>137</v>
      </c>
      <c r="R201" s="46">
        <v>0.39879379540457272</v>
      </c>
      <c r="S201" s="46" t="s">
        <v>1</v>
      </c>
      <c r="T201" s="46" t="s">
        <v>137</v>
      </c>
      <c r="U201" s="47">
        <v>144977.91967731816</v>
      </c>
      <c r="V201" s="47">
        <v>93322.03910463964</v>
      </c>
      <c r="W201" s="49">
        <v>0.64369829083179964</v>
      </c>
      <c r="X201" s="35" t="s">
        <v>136</v>
      </c>
      <c r="Y201" s="44" t="s">
        <v>136</v>
      </c>
      <c r="Z201" s="46" t="s">
        <v>136</v>
      </c>
      <c r="AA201" s="46" t="s">
        <v>136</v>
      </c>
      <c r="AB201" s="46" t="s">
        <v>136</v>
      </c>
      <c r="AC201" s="47" t="s">
        <v>136</v>
      </c>
      <c r="AD201" s="48" t="s">
        <v>136</v>
      </c>
      <c r="AE201" s="49" t="s">
        <v>136</v>
      </c>
    </row>
    <row r="202" spans="1:31" x14ac:dyDescent="0.25">
      <c r="A202" t="s">
        <v>450</v>
      </c>
      <c r="B202" s="35">
        <v>14</v>
      </c>
      <c r="C202" s="44" t="s">
        <v>172</v>
      </c>
      <c r="D202" s="45">
        <v>0.87817381595864408</v>
      </c>
      <c r="E202" s="46">
        <v>0.12182618404135596</v>
      </c>
      <c r="F202" s="45">
        <v>8.7802479589913995E-2</v>
      </c>
      <c r="G202" s="47">
        <v>2</v>
      </c>
      <c r="H202" s="48">
        <v>0</v>
      </c>
      <c r="I202" s="49">
        <v>0</v>
      </c>
      <c r="J202" s="35">
        <v>14</v>
      </c>
      <c r="K202" s="42" t="s">
        <v>175</v>
      </c>
      <c r="L202" s="46">
        <v>0.49475077089391944</v>
      </c>
      <c r="M202" s="50" t="s">
        <v>137</v>
      </c>
      <c r="N202" s="50" t="s">
        <v>137</v>
      </c>
      <c r="O202" s="46">
        <v>0.50524922910608061</v>
      </c>
      <c r="P202" s="46" t="s">
        <v>137</v>
      </c>
      <c r="Q202" s="46" t="s">
        <v>137</v>
      </c>
      <c r="R202" s="46">
        <v>0.40604086877539997</v>
      </c>
      <c r="S202" s="46" t="s">
        <v>137</v>
      </c>
      <c r="T202" s="46" t="s">
        <v>137</v>
      </c>
      <c r="U202" s="47">
        <v>214815.31349467178</v>
      </c>
      <c r="V202" s="47">
        <v>138276.25003638829</v>
      </c>
      <c r="W202" s="49">
        <v>0.64369829034473403</v>
      </c>
      <c r="X202" s="35" t="s">
        <v>136</v>
      </c>
      <c r="Y202" s="44" t="s">
        <v>136</v>
      </c>
      <c r="Z202" s="46" t="s">
        <v>136</v>
      </c>
      <c r="AA202" s="46" t="s">
        <v>136</v>
      </c>
      <c r="AB202" s="46" t="s">
        <v>136</v>
      </c>
      <c r="AC202" s="47" t="s">
        <v>136</v>
      </c>
      <c r="AD202" s="48" t="s">
        <v>136</v>
      </c>
      <c r="AE202" s="49" t="s">
        <v>136</v>
      </c>
    </row>
    <row r="203" spans="1:31" x14ac:dyDescent="0.25">
      <c r="A203" t="s">
        <v>451</v>
      </c>
      <c r="B203" s="35">
        <v>15</v>
      </c>
      <c r="C203" s="44" t="s">
        <v>2229</v>
      </c>
      <c r="D203" s="45">
        <v>0.61254919510009997</v>
      </c>
      <c r="E203" s="46">
        <v>0.38745080489989986</v>
      </c>
      <c r="F203" s="45">
        <v>0.36216278096673593</v>
      </c>
      <c r="G203" s="47">
        <v>130583.16317933194</v>
      </c>
      <c r="H203" s="48">
        <v>58663.792092960299</v>
      </c>
      <c r="I203" s="49">
        <v>0.44924468564447606</v>
      </c>
      <c r="J203" s="35">
        <v>15</v>
      </c>
      <c r="K203" s="42" t="s">
        <v>180</v>
      </c>
      <c r="L203" s="46">
        <v>0.44672201137059553</v>
      </c>
      <c r="M203" s="50" t="s">
        <v>137</v>
      </c>
      <c r="N203" s="50" t="s">
        <v>137</v>
      </c>
      <c r="O203" s="46">
        <v>0.55327798862940458</v>
      </c>
      <c r="P203" s="46" t="s">
        <v>137</v>
      </c>
      <c r="Q203" s="46" t="s">
        <v>137</v>
      </c>
      <c r="R203" s="46">
        <v>0.51161006022382061</v>
      </c>
      <c r="S203" s="46" t="s">
        <v>137</v>
      </c>
      <c r="T203" s="46" t="s">
        <v>137</v>
      </c>
      <c r="U203" s="47">
        <v>9683.6516040244496</v>
      </c>
      <c r="V203" s="47">
        <v>4134.5020607073111</v>
      </c>
      <c r="W203" s="49">
        <v>0.42695691974183009</v>
      </c>
      <c r="X203" s="35" t="s">
        <v>136</v>
      </c>
      <c r="Y203" s="44" t="s">
        <v>136</v>
      </c>
      <c r="Z203" s="46" t="s">
        <v>136</v>
      </c>
      <c r="AA203" s="46" t="s">
        <v>136</v>
      </c>
      <c r="AB203" s="46" t="s">
        <v>136</v>
      </c>
      <c r="AC203" s="47" t="s">
        <v>136</v>
      </c>
      <c r="AD203" s="48" t="s">
        <v>136</v>
      </c>
      <c r="AE203" s="49" t="s">
        <v>136</v>
      </c>
    </row>
    <row r="204" spans="1:31" x14ac:dyDescent="0.25">
      <c r="A204" t="s">
        <v>452</v>
      </c>
      <c r="B204" s="35">
        <v>16</v>
      </c>
      <c r="C204" s="44" t="s">
        <v>140</v>
      </c>
      <c r="D204" s="45">
        <v>0.7324077450923514</v>
      </c>
      <c r="E204" s="46">
        <v>0.2675922549076486</v>
      </c>
      <c r="F204" s="45">
        <v>0.13331173486062201</v>
      </c>
      <c r="G204" s="47">
        <v>7209.853655576786</v>
      </c>
      <c r="H204" s="48">
        <v>2711.3479524839618</v>
      </c>
      <c r="I204" s="49">
        <v>0.37606144063503255</v>
      </c>
      <c r="J204" s="35">
        <v>16</v>
      </c>
      <c r="K204" s="42" t="s">
        <v>142</v>
      </c>
      <c r="L204" s="46">
        <v>0.4296753938283619</v>
      </c>
      <c r="M204" s="50" t="s">
        <v>137</v>
      </c>
      <c r="N204" s="50" t="s">
        <v>137</v>
      </c>
      <c r="O204" s="46">
        <v>0.57032460617163794</v>
      </c>
      <c r="P204" s="46" t="s">
        <v>137</v>
      </c>
      <c r="Q204" s="46" t="s">
        <v>137</v>
      </c>
      <c r="R204" s="46">
        <v>0.56456570384823057</v>
      </c>
      <c r="S204" s="46" t="s">
        <v>137</v>
      </c>
      <c r="T204" s="46" t="s">
        <v>137</v>
      </c>
      <c r="U204" s="47">
        <v>72330.014314227417</v>
      </c>
      <c r="V204" s="47">
        <v>28485.364653228542</v>
      </c>
      <c r="W204" s="49">
        <v>0.39382495528727457</v>
      </c>
      <c r="X204" s="35" t="s">
        <v>136</v>
      </c>
      <c r="Y204" s="44" t="s">
        <v>136</v>
      </c>
      <c r="Z204" s="46" t="s">
        <v>136</v>
      </c>
      <c r="AA204" s="46" t="s">
        <v>136</v>
      </c>
      <c r="AB204" s="46" t="s">
        <v>136</v>
      </c>
      <c r="AC204" s="47" t="s">
        <v>136</v>
      </c>
      <c r="AD204" s="48" t="s">
        <v>136</v>
      </c>
      <c r="AE204" s="49" t="s">
        <v>136</v>
      </c>
    </row>
    <row r="205" spans="1:31" x14ac:dyDescent="0.25">
      <c r="A205" t="s">
        <v>453</v>
      </c>
      <c r="B205" s="35">
        <v>17</v>
      </c>
      <c r="C205" s="44" t="s">
        <v>141</v>
      </c>
      <c r="D205" s="45">
        <v>0.68753775765098601</v>
      </c>
      <c r="E205" s="46">
        <v>0.31246224234901393</v>
      </c>
      <c r="F205" s="45">
        <v>0.22673064382006083</v>
      </c>
      <c r="G205" s="47">
        <v>15949.370267663779</v>
      </c>
      <c r="H205" s="48">
        <v>3786.7937865341323</v>
      </c>
      <c r="I205" s="49">
        <v>0.23742591230774729</v>
      </c>
      <c r="J205" s="35">
        <v>17</v>
      </c>
      <c r="K205" s="42" t="s">
        <v>182</v>
      </c>
      <c r="L205" s="46">
        <v>0.55002438518207242</v>
      </c>
      <c r="M205" s="50" t="s">
        <v>137</v>
      </c>
      <c r="N205" s="50" t="s">
        <v>137</v>
      </c>
      <c r="O205" s="46">
        <v>0.44997561481792775</v>
      </c>
      <c r="P205" s="46" t="s">
        <v>137</v>
      </c>
      <c r="Q205" s="46" t="s">
        <v>137</v>
      </c>
      <c r="R205" s="46">
        <v>5.2070826087812971E-3</v>
      </c>
      <c r="S205" s="46" t="s">
        <v>1</v>
      </c>
      <c r="T205" s="46" t="s">
        <v>137</v>
      </c>
      <c r="U205" s="47">
        <v>45678.219147051044</v>
      </c>
      <c r="V205" s="47">
        <v>30701.077408695459</v>
      </c>
      <c r="W205" s="49">
        <v>0.67211633863964904</v>
      </c>
      <c r="X205" s="35" t="s">
        <v>136</v>
      </c>
      <c r="Y205" s="44" t="s">
        <v>136</v>
      </c>
      <c r="Z205" s="46" t="s">
        <v>136</v>
      </c>
      <c r="AA205" s="46" t="s">
        <v>136</v>
      </c>
      <c r="AB205" s="46" t="s">
        <v>136</v>
      </c>
      <c r="AC205" s="47" t="s">
        <v>136</v>
      </c>
      <c r="AD205" s="48" t="s">
        <v>136</v>
      </c>
      <c r="AE205" s="49" t="s">
        <v>136</v>
      </c>
    </row>
    <row r="206" spans="1:31" x14ac:dyDescent="0.25">
      <c r="A206" t="s">
        <v>454</v>
      </c>
      <c r="B206" s="35">
        <v>18</v>
      </c>
      <c r="C206" s="44" t="s">
        <v>177</v>
      </c>
      <c r="D206" s="45">
        <v>0.74307019903673666</v>
      </c>
      <c r="E206" s="46">
        <v>0.25692980096326345</v>
      </c>
      <c r="F206" s="45">
        <v>0.20737464006698397</v>
      </c>
      <c r="G206" s="47">
        <v>45201.58713383459</v>
      </c>
      <c r="H206" s="48">
        <v>26415.722704924268</v>
      </c>
      <c r="I206" s="49">
        <v>0.58439812360374832</v>
      </c>
      <c r="J206" s="35">
        <v>18</v>
      </c>
      <c r="K206" s="42" t="s">
        <v>183</v>
      </c>
      <c r="L206" s="46">
        <v>0.5408294858684749</v>
      </c>
      <c r="M206" s="50" t="s">
        <v>137</v>
      </c>
      <c r="N206" s="50" t="s">
        <v>137</v>
      </c>
      <c r="O206" s="46">
        <v>0.45917051413152521</v>
      </c>
      <c r="P206" s="46" t="s">
        <v>137</v>
      </c>
      <c r="Q206" s="46" t="s">
        <v>137</v>
      </c>
      <c r="R206" s="46">
        <v>0.4431667430314099</v>
      </c>
      <c r="S206" s="46" t="s">
        <v>137</v>
      </c>
      <c r="T206" s="46" t="s">
        <v>137</v>
      </c>
      <c r="U206" s="47">
        <v>225967.35133064442</v>
      </c>
      <c r="V206" s="47">
        <v>135508.46916199996</v>
      </c>
      <c r="W206" s="49">
        <v>0.5996816281822881</v>
      </c>
      <c r="X206" s="35" t="s">
        <v>136</v>
      </c>
      <c r="Y206" s="44" t="s">
        <v>136</v>
      </c>
      <c r="Z206" s="46" t="s">
        <v>136</v>
      </c>
      <c r="AA206" s="46" t="s">
        <v>136</v>
      </c>
      <c r="AB206" s="46" t="s">
        <v>136</v>
      </c>
      <c r="AC206" s="47" t="s">
        <v>136</v>
      </c>
      <c r="AD206" s="48" t="s">
        <v>136</v>
      </c>
      <c r="AE206" s="49" t="s">
        <v>136</v>
      </c>
    </row>
    <row r="207" spans="1:31" x14ac:dyDescent="0.25">
      <c r="A207" t="s">
        <v>455</v>
      </c>
      <c r="B207" s="35">
        <v>19</v>
      </c>
      <c r="C207" s="44" t="s">
        <v>178</v>
      </c>
      <c r="D207" s="45">
        <v>0.69158612832678867</v>
      </c>
      <c r="E207" s="46">
        <v>0.30841387167321133</v>
      </c>
      <c r="F207" s="45">
        <v>0.28904883265584497</v>
      </c>
      <c r="G207" s="47">
        <v>2</v>
      </c>
      <c r="H207" s="48">
        <v>0</v>
      </c>
      <c r="I207" s="49">
        <v>0</v>
      </c>
      <c r="J207" s="35">
        <v>19</v>
      </c>
      <c r="K207" s="42" t="s">
        <v>187</v>
      </c>
      <c r="L207" s="46">
        <v>0.51511088338436439</v>
      </c>
      <c r="M207" s="50" t="s">
        <v>137</v>
      </c>
      <c r="N207" s="50" t="s">
        <v>137</v>
      </c>
      <c r="O207" s="46">
        <v>0.4848891166156355</v>
      </c>
      <c r="P207" s="46" t="s">
        <v>137</v>
      </c>
      <c r="Q207" s="46" t="s">
        <v>137</v>
      </c>
      <c r="R207" s="46">
        <v>1.4680694848554159E-2</v>
      </c>
      <c r="S207" s="46" t="s">
        <v>1</v>
      </c>
      <c r="T207" s="46" t="s">
        <v>137</v>
      </c>
      <c r="U207" s="47">
        <v>32345.918522012966</v>
      </c>
      <c r="V207" s="47">
        <v>20310.282074814477</v>
      </c>
      <c r="W207" s="49">
        <v>0.62790865131847606</v>
      </c>
      <c r="X207" s="35" t="s">
        <v>136</v>
      </c>
      <c r="Y207" s="44" t="s">
        <v>136</v>
      </c>
      <c r="Z207" s="46" t="s">
        <v>136</v>
      </c>
      <c r="AA207" s="46" t="s">
        <v>136</v>
      </c>
      <c r="AB207" s="46" t="s">
        <v>136</v>
      </c>
      <c r="AC207" s="47" t="s">
        <v>136</v>
      </c>
      <c r="AD207" s="48" t="s">
        <v>136</v>
      </c>
      <c r="AE207" s="49" t="s">
        <v>136</v>
      </c>
    </row>
    <row r="208" spans="1:31" x14ac:dyDescent="0.25">
      <c r="A208" t="s">
        <v>456</v>
      </c>
      <c r="B208" s="35">
        <v>20</v>
      </c>
      <c r="C208" s="44" t="s">
        <v>181</v>
      </c>
      <c r="D208" s="45">
        <v>0.95792739683296224</v>
      </c>
      <c r="E208" s="46">
        <v>4.2072603167037786E-2</v>
      </c>
      <c r="F208" s="45">
        <v>4.0075893282377609E-2</v>
      </c>
      <c r="G208" s="47">
        <v>17265.515549608466</v>
      </c>
      <c r="H208" s="48">
        <v>7780.5605605434766</v>
      </c>
      <c r="I208" s="49">
        <v>0.45064165840793086</v>
      </c>
      <c r="J208" s="35">
        <v>20</v>
      </c>
      <c r="K208" s="42" t="s">
        <v>13</v>
      </c>
      <c r="L208" s="46">
        <v>0.58596683795289706</v>
      </c>
      <c r="M208" s="50" t="s">
        <v>137</v>
      </c>
      <c r="N208" s="50" t="s">
        <v>137</v>
      </c>
      <c r="O208" s="46">
        <v>0.41403316204710305</v>
      </c>
      <c r="P208" s="46" t="s">
        <v>137</v>
      </c>
      <c r="Q208" s="46" t="s">
        <v>137</v>
      </c>
      <c r="R208" s="46">
        <v>0.34048464213781732</v>
      </c>
      <c r="S208" s="46" t="s">
        <v>1</v>
      </c>
      <c r="T208" s="46" t="s">
        <v>137</v>
      </c>
      <c r="U208" s="47">
        <v>2</v>
      </c>
      <c r="V208" s="47">
        <v>0</v>
      </c>
      <c r="W208" s="49">
        <v>0</v>
      </c>
      <c r="X208" s="35" t="s">
        <v>136</v>
      </c>
      <c r="Y208" s="44" t="s">
        <v>136</v>
      </c>
      <c r="Z208" s="46" t="s">
        <v>136</v>
      </c>
      <c r="AA208" s="46" t="s">
        <v>136</v>
      </c>
      <c r="AB208" s="46" t="s">
        <v>136</v>
      </c>
      <c r="AC208" s="47" t="s">
        <v>136</v>
      </c>
      <c r="AD208" s="48" t="s">
        <v>136</v>
      </c>
      <c r="AE208" s="49" t="s">
        <v>136</v>
      </c>
    </row>
    <row r="209" spans="1:31" x14ac:dyDescent="0.25">
      <c r="A209" t="s">
        <v>457</v>
      </c>
      <c r="B209" s="35">
        <v>21</v>
      </c>
      <c r="C209" s="44" t="s">
        <v>184</v>
      </c>
      <c r="D209" s="45">
        <v>0.70802733780972482</v>
      </c>
      <c r="E209" s="46">
        <v>0.29197266219027518</v>
      </c>
      <c r="F209" s="45">
        <v>0.17667974572309875</v>
      </c>
      <c r="G209" s="47">
        <v>2</v>
      </c>
      <c r="H209" s="48">
        <v>0</v>
      </c>
      <c r="I209" s="49">
        <v>0</v>
      </c>
      <c r="J209" s="35" t="s">
        <v>136</v>
      </c>
      <c r="K209" s="42" t="s">
        <v>136</v>
      </c>
      <c r="L209" s="46" t="s">
        <v>136</v>
      </c>
      <c r="M209" s="50" t="s">
        <v>136</v>
      </c>
      <c r="N209" s="50" t="s">
        <v>136</v>
      </c>
      <c r="O209" s="46" t="s">
        <v>136</v>
      </c>
      <c r="P209" s="46" t="s">
        <v>136</v>
      </c>
      <c r="Q209" s="46" t="s">
        <v>136</v>
      </c>
      <c r="R209" s="46" t="s">
        <v>136</v>
      </c>
      <c r="S209" s="46" t="s">
        <v>136</v>
      </c>
      <c r="T209" s="46" t="s">
        <v>136</v>
      </c>
      <c r="U209" s="47" t="s">
        <v>136</v>
      </c>
      <c r="V209" s="47" t="s">
        <v>136</v>
      </c>
      <c r="W209" s="49" t="s">
        <v>136</v>
      </c>
      <c r="X209" s="35" t="s">
        <v>136</v>
      </c>
      <c r="Y209" s="44" t="s">
        <v>136</v>
      </c>
      <c r="Z209" s="46" t="s">
        <v>136</v>
      </c>
      <c r="AA209" s="46" t="s">
        <v>136</v>
      </c>
      <c r="AB209" s="46" t="s">
        <v>136</v>
      </c>
      <c r="AC209" s="47" t="s">
        <v>136</v>
      </c>
      <c r="AD209" s="48" t="s">
        <v>136</v>
      </c>
      <c r="AE209" s="49" t="s">
        <v>136</v>
      </c>
    </row>
    <row r="210" spans="1:31" x14ac:dyDescent="0.25">
      <c r="A210" t="s">
        <v>458</v>
      </c>
      <c r="B210" s="35">
        <v>22</v>
      </c>
      <c r="C210" s="44" t="s">
        <v>185</v>
      </c>
      <c r="D210" s="45">
        <v>0.70404865161448249</v>
      </c>
      <c r="E210" s="46">
        <v>0.29595134838551751</v>
      </c>
      <c r="F210" s="45">
        <v>0.22493098387836843</v>
      </c>
      <c r="G210" s="47">
        <v>2</v>
      </c>
      <c r="H210" s="48">
        <v>0</v>
      </c>
      <c r="I210" s="49">
        <v>0</v>
      </c>
      <c r="J210" s="35" t="s">
        <v>136</v>
      </c>
      <c r="K210" s="42" t="s">
        <v>136</v>
      </c>
      <c r="L210" s="46" t="s">
        <v>136</v>
      </c>
      <c r="M210" s="50" t="s">
        <v>136</v>
      </c>
      <c r="N210" s="50" t="s">
        <v>136</v>
      </c>
      <c r="O210" s="46" t="s">
        <v>136</v>
      </c>
      <c r="P210" s="46" t="s">
        <v>136</v>
      </c>
      <c r="Q210" s="46" t="s">
        <v>136</v>
      </c>
      <c r="R210" s="46" t="s">
        <v>136</v>
      </c>
      <c r="S210" s="46" t="s">
        <v>136</v>
      </c>
      <c r="T210" s="46" t="s">
        <v>136</v>
      </c>
      <c r="U210" s="47" t="s">
        <v>136</v>
      </c>
      <c r="V210" s="47" t="s">
        <v>136</v>
      </c>
      <c r="W210" s="49" t="s">
        <v>136</v>
      </c>
      <c r="X210" s="35" t="s">
        <v>136</v>
      </c>
      <c r="Y210" s="44" t="s">
        <v>136</v>
      </c>
      <c r="Z210" s="46" t="s">
        <v>136</v>
      </c>
      <c r="AA210" s="46" t="s">
        <v>136</v>
      </c>
      <c r="AB210" s="46" t="s">
        <v>136</v>
      </c>
      <c r="AC210" s="47" t="s">
        <v>136</v>
      </c>
      <c r="AD210" s="48" t="s">
        <v>136</v>
      </c>
      <c r="AE210" s="49" t="s">
        <v>136</v>
      </c>
    </row>
    <row r="211" spans="1:31" x14ac:dyDescent="0.25">
      <c r="A211" t="s">
        <v>459</v>
      </c>
      <c r="B211" s="35">
        <v>23</v>
      </c>
      <c r="C211" s="44" t="s">
        <v>186</v>
      </c>
      <c r="D211" s="45">
        <v>0.87626194160302784</v>
      </c>
      <c r="E211" s="46">
        <v>0.1237380583969722</v>
      </c>
      <c r="F211" s="45">
        <v>7.1081873832197051E-2</v>
      </c>
      <c r="G211" s="47">
        <v>74850.711009295483</v>
      </c>
      <c r="H211" s="48">
        <v>51170.002580622058</v>
      </c>
      <c r="I211" s="49">
        <v>0.6836274751520719</v>
      </c>
      <c r="J211" s="35" t="s">
        <v>136</v>
      </c>
      <c r="K211" s="42" t="s">
        <v>136</v>
      </c>
      <c r="L211" s="46" t="s">
        <v>136</v>
      </c>
      <c r="M211" s="50" t="s">
        <v>136</v>
      </c>
      <c r="N211" s="50" t="s">
        <v>136</v>
      </c>
      <c r="O211" s="46" t="s">
        <v>136</v>
      </c>
      <c r="P211" s="46" t="s">
        <v>136</v>
      </c>
      <c r="Q211" s="46" t="s">
        <v>136</v>
      </c>
      <c r="R211" s="46" t="s">
        <v>136</v>
      </c>
      <c r="S211" s="46" t="s">
        <v>136</v>
      </c>
      <c r="T211" s="46" t="s">
        <v>136</v>
      </c>
      <c r="U211" s="47" t="s">
        <v>136</v>
      </c>
      <c r="V211" s="47" t="s">
        <v>136</v>
      </c>
      <c r="W211" s="49" t="s">
        <v>136</v>
      </c>
      <c r="X211" s="35" t="s">
        <v>136</v>
      </c>
      <c r="Y211" s="44" t="s">
        <v>136</v>
      </c>
      <c r="Z211" s="46" t="s">
        <v>136</v>
      </c>
      <c r="AA211" s="46" t="s">
        <v>136</v>
      </c>
      <c r="AB211" s="46" t="s">
        <v>136</v>
      </c>
      <c r="AC211" s="47" t="s">
        <v>136</v>
      </c>
      <c r="AD211" s="48" t="s">
        <v>136</v>
      </c>
      <c r="AE211" s="49" t="s">
        <v>136</v>
      </c>
    </row>
    <row r="212" spans="1:31" x14ac:dyDescent="0.25">
      <c r="A212" t="s">
        <v>460</v>
      </c>
      <c r="B212" s="35">
        <v>24</v>
      </c>
      <c r="C212" s="44" t="s">
        <v>188</v>
      </c>
      <c r="D212" s="45">
        <v>0.96894652895148892</v>
      </c>
      <c r="E212" s="46">
        <v>3.105347104851118E-2</v>
      </c>
      <c r="F212" s="45">
        <v>1.1490404526423583E-2</v>
      </c>
      <c r="G212" s="47">
        <v>37518.446500278347</v>
      </c>
      <c r="H212" s="48">
        <v>12021.170950957374</v>
      </c>
      <c r="I212" s="49">
        <v>0.32040694837586597</v>
      </c>
      <c r="J212" s="35" t="s">
        <v>136</v>
      </c>
      <c r="K212" s="42" t="s">
        <v>136</v>
      </c>
      <c r="L212" s="46" t="s">
        <v>136</v>
      </c>
      <c r="M212" s="50" t="s">
        <v>136</v>
      </c>
      <c r="N212" s="50" t="s">
        <v>136</v>
      </c>
      <c r="O212" s="46" t="s">
        <v>136</v>
      </c>
      <c r="P212" s="46" t="s">
        <v>136</v>
      </c>
      <c r="Q212" s="46" t="s">
        <v>136</v>
      </c>
      <c r="R212" s="46" t="s">
        <v>136</v>
      </c>
      <c r="S212" s="46" t="s">
        <v>136</v>
      </c>
      <c r="T212" s="46" t="s">
        <v>136</v>
      </c>
      <c r="U212" s="47" t="s">
        <v>136</v>
      </c>
      <c r="V212" s="47" t="s">
        <v>136</v>
      </c>
      <c r="W212" s="49" t="s">
        <v>136</v>
      </c>
      <c r="X212" s="35" t="s">
        <v>136</v>
      </c>
      <c r="Y212" s="44" t="s">
        <v>136</v>
      </c>
      <c r="Z212" s="46" t="s">
        <v>136</v>
      </c>
      <c r="AA212" s="46" t="s">
        <v>136</v>
      </c>
      <c r="AB212" s="46" t="s">
        <v>136</v>
      </c>
      <c r="AC212" s="47" t="s">
        <v>136</v>
      </c>
      <c r="AD212" s="48" t="s">
        <v>136</v>
      </c>
      <c r="AE212" s="49" t="s">
        <v>136</v>
      </c>
    </row>
    <row r="213" spans="1:31" x14ac:dyDescent="0.25">
      <c r="A213" t="s">
        <v>461</v>
      </c>
      <c r="B213" s="35">
        <v>25</v>
      </c>
      <c r="C213" s="44" t="s">
        <v>189</v>
      </c>
      <c r="D213" s="45">
        <v>0.72712461705963116</v>
      </c>
      <c r="E213" s="46">
        <v>0.27287538294036878</v>
      </c>
      <c r="F213" s="45">
        <v>0.14378795452537535</v>
      </c>
      <c r="G213" s="47">
        <v>2</v>
      </c>
      <c r="H213" s="48">
        <v>0</v>
      </c>
      <c r="I213" s="49">
        <v>0</v>
      </c>
      <c r="J213" s="35" t="s">
        <v>136</v>
      </c>
      <c r="K213" s="42" t="s">
        <v>136</v>
      </c>
      <c r="L213" s="46" t="s">
        <v>136</v>
      </c>
      <c r="M213" s="50" t="s">
        <v>136</v>
      </c>
      <c r="N213" s="50" t="s">
        <v>136</v>
      </c>
      <c r="O213" s="46" t="s">
        <v>136</v>
      </c>
      <c r="P213" s="46" t="s">
        <v>136</v>
      </c>
      <c r="Q213" s="46" t="s">
        <v>136</v>
      </c>
      <c r="R213" s="46" t="s">
        <v>136</v>
      </c>
      <c r="S213" s="46" t="s">
        <v>136</v>
      </c>
      <c r="T213" s="46" t="s">
        <v>136</v>
      </c>
      <c r="U213" s="47" t="s">
        <v>136</v>
      </c>
      <c r="V213" s="47" t="s">
        <v>136</v>
      </c>
      <c r="W213" s="49" t="s">
        <v>136</v>
      </c>
      <c r="X213" s="35" t="s">
        <v>136</v>
      </c>
      <c r="Y213" s="44" t="s">
        <v>136</v>
      </c>
      <c r="Z213" s="46" t="s">
        <v>136</v>
      </c>
      <c r="AA213" s="46" t="s">
        <v>136</v>
      </c>
      <c r="AB213" s="46" t="s">
        <v>136</v>
      </c>
      <c r="AC213" s="47" t="s">
        <v>136</v>
      </c>
      <c r="AD213" s="48" t="s">
        <v>136</v>
      </c>
      <c r="AE213" s="49" t="s">
        <v>136</v>
      </c>
    </row>
    <row r="214" spans="1:31" x14ac:dyDescent="0.25">
      <c r="A214" t="s">
        <v>462</v>
      </c>
      <c r="B214" s="35">
        <v>26</v>
      </c>
      <c r="C214" s="44" t="s">
        <v>2227</v>
      </c>
      <c r="D214" s="45">
        <v>0.8428087487311684</v>
      </c>
      <c r="E214" s="46">
        <v>0.15719125126883168</v>
      </c>
      <c r="F214" s="45">
        <v>0.12473586516896173</v>
      </c>
      <c r="G214" s="47">
        <v>121577.51845373515</v>
      </c>
      <c r="H214" s="48">
        <v>86449.58688766665</v>
      </c>
      <c r="I214" s="49">
        <v>0.71106556530485521</v>
      </c>
      <c r="J214" s="35" t="s">
        <v>136</v>
      </c>
      <c r="K214" s="42" t="s">
        <v>136</v>
      </c>
      <c r="L214" s="46" t="s">
        <v>136</v>
      </c>
      <c r="M214" s="50" t="s">
        <v>136</v>
      </c>
      <c r="N214" s="50" t="s">
        <v>136</v>
      </c>
      <c r="O214" s="46" t="s">
        <v>136</v>
      </c>
      <c r="P214" s="46" t="s">
        <v>136</v>
      </c>
      <c r="Q214" s="46" t="s">
        <v>136</v>
      </c>
      <c r="R214" s="46" t="s">
        <v>136</v>
      </c>
      <c r="S214" s="46" t="s">
        <v>136</v>
      </c>
      <c r="T214" s="46" t="s">
        <v>136</v>
      </c>
      <c r="U214" s="47" t="s">
        <v>136</v>
      </c>
      <c r="V214" s="47" t="s">
        <v>136</v>
      </c>
      <c r="W214" s="49" t="s">
        <v>136</v>
      </c>
      <c r="X214" s="35" t="s">
        <v>136</v>
      </c>
      <c r="Y214" s="44" t="s">
        <v>136</v>
      </c>
      <c r="Z214" s="46" t="s">
        <v>136</v>
      </c>
      <c r="AA214" s="46" t="s">
        <v>136</v>
      </c>
      <c r="AB214" s="46" t="s">
        <v>136</v>
      </c>
      <c r="AC214" s="47" t="s">
        <v>136</v>
      </c>
      <c r="AD214" s="48" t="s">
        <v>136</v>
      </c>
      <c r="AE214" s="49" t="s">
        <v>136</v>
      </c>
    </row>
    <row r="215" spans="1:31" x14ac:dyDescent="0.25">
      <c r="A215" t="s">
        <v>463</v>
      </c>
      <c r="B215" s="35" t="s">
        <v>136</v>
      </c>
      <c r="C215" s="44" t="s">
        <v>136</v>
      </c>
      <c r="D215" s="45" t="s">
        <v>136</v>
      </c>
      <c r="E215" s="46" t="s">
        <v>136</v>
      </c>
      <c r="F215" s="45" t="s">
        <v>136</v>
      </c>
      <c r="G215" s="47" t="s">
        <v>136</v>
      </c>
      <c r="H215" s="48" t="s">
        <v>136</v>
      </c>
      <c r="I215" s="49" t="s">
        <v>136</v>
      </c>
      <c r="J215" s="35" t="s">
        <v>136</v>
      </c>
      <c r="K215" s="42" t="s">
        <v>136</v>
      </c>
      <c r="L215" s="46" t="s">
        <v>136</v>
      </c>
      <c r="M215" s="50" t="s">
        <v>136</v>
      </c>
      <c r="N215" s="50" t="s">
        <v>136</v>
      </c>
      <c r="O215" s="46" t="s">
        <v>136</v>
      </c>
      <c r="P215" s="46" t="s">
        <v>136</v>
      </c>
      <c r="Q215" s="46" t="s">
        <v>136</v>
      </c>
      <c r="R215" s="46" t="s">
        <v>136</v>
      </c>
      <c r="S215" s="46" t="s">
        <v>136</v>
      </c>
      <c r="T215" s="46" t="s">
        <v>136</v>
      </c>
      <c r="U215" s="47" t="s">
        <v>136</v>
      </c>
      <c r="V215" s="47" t="s">
        <v>136</v>
      </c>
      <c r="W215" s="49" t="s">
        <v>136</v>
      </c>
      <c r="X215" s="35" t="s">
        <v>136</v>
      </c>
      <c r="Y215" s="44" t="s">
        <v>136</v>
      </c>
      <c r="Z215" s="46" t="s">
        <v>136</v>
      </c>
      <c r="AA215" s="46" t="s">
        <v>136</v>
      </c>
      <c r="AB215" s="46" t="s">
        <v>136</v>
      </c>
      <c r="AC215" s="47" t="s">
        <v>136</v>
      </c>
      <c r="AD215" s="48" t="s">
        <v>136</v>
      </c>
      <c r="AE215" s="49" t="s">
        <v>136</v>
      </c>
    </row>
    <row r="216" spans="1:31" x14ac:dyDescent="0.25">
      <c r="A216" t="s">
        <v>464</v>
      </c>
      <c r="B216" s="35" t="s">
        <v>136</v>
      </c>
      <c r="C216" s="44" t="s">
        <v>136</v>
      </c>
      <c r="D216" s="45" t="s">
        <v>136</v>
      </c>
      <c r="E216" s="46" t="s">
        <v>136</v>
      </c>
      <c r="F216" s="45" t="s">
        <v>136</v>
      </c>
      <c r="G216" s="47" t="s">
        <v>136</v>
      </c>
      <c r="H216" s="48" t="s">
        <v>136</v>
      </c>
      <c r="I216" s="49" t="s">
        <v>136</v>
      </c>
      <c r="J216" s="35" t="s">
        <v>136</v>
      </c>
      <c r="K216" s="42" t="s">
        <v>136</v>
      </c>
      <c r="L216" s="46" t="s">
        <v>136</v>
      </c>
      <c r="M216" s="50" t="s">
        <v>136</v>
      </c>
      <c r="N216" s="50" t="s">
        <v>136</v>
      </c>
      <c r="O216" s="46" t="s">
        <v>136</v>
      </c>
      <c r="P216" s="46" t="s">
        <v>136</v>
      </c>
      <c r="Q216" s="46" t="s">
        <v>136</v>
      </c>
      <c r="R216" s="46" t="s">
        <v>136</v>
      </c>
      <c r="S216" s="46" t="s">
        <v>136</v>
      </c>
      <c r="T216" s="46" t="s">
        <v>136</v>
      </c>
      <c r="U216" s="47" t="s">
        <v>136</v>
      </c>
      <c r="V216" s="47" t="s">
        <v>136</v>
      </c>
      <c r="W216" s="49" t="s">
        <v>136</v>
      </c>
      <c r="X216" s="35" t="s">
        <v>136</v>
      </c>
      <c r="Y216" s="44" t="s">
        <v>136</v>
      </c>
      <c r="Z216" s="46" t="s">
        <v>136</v>
      </c>
      <c r="AA216" s="46" t="s">
        <v>136</v>
      </c>
      <c r="AB216" s="46" t="s">
        <v>136</v>
      </c>
      <c r="AC216" s="47" t="s">
        <v>136</v>
      </c>
      <c r="AD216" s="48" t="s">
        <v>136</v>
      </c>
      <c r="AE216" s="49" t="s">
        <v>136</v>
      </c>
    </row>
    <row r="217" spans="1:31" x14ac:dyDescent="0.25">
      <c r="A217" t="s">
        <v>465</v>
      </c>
      <c r="B217" s="35" t="s">
        <v>136</v>
      </c>
      <c r="C217" s="44" t="s">
        <v>136</v>
      </c>
      <c r="D217" s="45" t="s">
        <v>136</v>
      </c>
      <c r="E217" s="46" t="s">
        <v>136</v>
      </c>
      <c r="F217" s="45" t="s">
        <v>136</v>
      </c>
      <c r="G217" s="47" t="s">
        <v>136</v>
      </c>
      <c r="H217" s="48" t="s">
        <v>136</v>
      </c>
      <c r="I217" s="49" t="s">
        <v>136</v>
      </c>
      <c r="J217" s="35" t="s">
        <v>136</v>
      </c>
      <c r="K217" s="42" t="s">
        <v>136</v>
      </c>
      <c r="L217" s="46" t="s">
        <v>136</v>
      </c>
      <c r="M217" s="50" t="s">
        <v>136</v>
      </c>
      <c r="N217" s="50" t="s">
        <v>136</v>
      </c>
      <c r="O217" s="46" t="s">
        <v>136</v>
      </c>
      <c r="P217" s="46" t="s">
        <v>136</v>
      </c>
      <c r="Q217" s="46" t="s">
        <v>136</v>
      </c>
      <c r="R217" s="46" t="s">
        <v>136</v>
      </c>
      <c r="S217" s="46" t="s">
        <v>136</v>
      </c>
      <c r="T217" s="46" t="s">
        <v>136</v>
      </c>
      <c r="U217" s="47" t="s">
        <v>136</v>
      </c>
      <c r="V217" s="47" t="s">
        <v>136</v>
      </c>
      <c r="W217" s="49" t="s">
        <v>136</v>
      </c>
      <c r="X217" s="35" t="s">
        <v>136</v>
      </c>
      <c r="Y217" s="44" t="s">
        <v>136</v>
      </c>
      <c r="Z217" s="46" t="s">
        <v>136</v>
      </c>
      <c r="AA217" s="46" t="s">
        <v>136</v>
      </c>
      <c r="AB217" s="46" t="s">
        <v>136</v>
      </c>
      <c r="AC217" s="47" t="s">
        <v>136</v>
      </c>
      <c r="AD217" s="48" t="s">
        <v>136</v>
      </c>
      <c r="AE217" s="49" t="s">
        <v>136</v>
      </c>
    </row>
    <row r="218" spans="1:31" x14ac:dyDescent="0.25">
      <c r="A218" t="s">
        <v>466</v>
      </c>
      <c r="B218" s="35" t="s">
        <v>136</v>
      </c>
      <c r="C218" s="44" t="s">
        <v>136</v>
      </c>
      <c r="D218" s="45" t="s">
        <v>136</v>
      </c>
      <c r="E218" s="46" t="s">
        <v>136</v>
      </c>
      <c r="F218" s="45" t="s">
        <v>136</v>
      </c>
      <c r="G218" s="47" t="s">
        <v>136</v>
      </c>
      <c r="H218" s="48" t="s">
        <v>136</v>
      </c>
      <c r="I218" s="49" t="s">
        <v>136</v>
      </c>
      <c r="J218" s="35" t="s">
        <v>136</v>
      </c>
      <c r="K218" s="42" t="s">
        <v>136</v>
      </c>
      <c r="L218" s="46" t="s">
        <v>136</v>
      </c>
      <c r="M218" s="50" t="s">
        <v>136</v>
      </c>
      <c r="N218" s="50" t="s">
        <v>136</v>
      </c>
      <c r="O218" s="46" t="s">
        <v>136</v>
      </c>
      <c r="P218" s="46" t="s">
        <v>136</v>
      </c>
      <c r="Q218" s="46" t="s">
        <v>136</v>
      </c>
      <c r="R218" s="46" t="s">
        <v>136</v>
      </c>
      <c r="S218" s="46" t="s">
        <v>136</v>
      </c>
      <c r="T218" s="46" t="s">
        <v>136</v>
      </c>
      <c r="U218" s="47" t="s">
        <v>136</v>
      </c>
      <c r="V218" s="47" t="s">
        <v>136</v>
      </c>
      <c r="W218" s="49" t="s">
        <v>136</v>
      </c>
      <c r="X218" s="35" t="s">
        <v>136</v>
      </c>
      <c r="Y218" s="44" t="s">
        <v>136</v>
      </c>
      <c r="Z218" s="46" t="s">
        <v>136</v>
      </c>
      <c r="AA218" s="46" t="s">
        <v>136</v>
      </c>
      <c r="AB218" s="46" t="s">
        <v>136</v>
      </c>
      <c r="AC218" s="47" t="s">
        <v>136</v>
      </c>
      <c r="AD218" s="48" t="s">
        <v>136</v>
      </c>
      <c r="AE218" s="49" t="s">
        <v>136</v>
      </c>
    </row>
    <row r="219" spans="1:31" x14ac:dyDescent="0.25">
      <c r="A219" t="s">
        <v>467</v>
      </c>
      <c r="B219" s="35" t="s">
        <v>136</v>
      </c>
      <c r="C219" s="44" t="s">
        <v>136</v>
      </c>
      <c r="D219" s="45" t="s">
        <v>136</v>
      </c>
      <c r="E219" s="46" t="s">
        <v>136</v>
      </c>
      <c r="F219" s="45" t="s">
        <v>136</v>
      </c>
      <c r="G219" s="47" t="s">
        <v>136</v>
      </c>
      <c r="H219" s="48" t="s">
        <v>136</v>
      </c>
      <c r="I219" s="49" t="s">
        <v>136</v>
      </c>
      <c r="J219" s="35" t="s">
        <v>136</v>
      </c>
      <c r="K219" s="42" t="s">
        <v>136</v>
      </c>
      <c r="L219" s="46" t="s">
        <v>136</v>
      </c>
      <c r="M219" s="50" t="s">
        <v>136</v>
      </c>
      <c r="N219" s="50" t="s">
        <v>136</v>
      </c>
      <c r="O219" s="46" t="s">
        <v>136</v>
      </c>
      <c r="P219" s="46" t="s">
        <v>136</v>
      </c>
      <c r="Q219" s="46" t="s">
        <v>136</v>
      </c>
      <c r="R219" s="46" t="s">
        <v>136</v>
      </c>
      <c r="S219" s="46" t="s">
        <v>136</v>
      </c>
      <c r="T219" s="46" t="s">
        <v>136</v>
      </c>
      <c r="U219" s="47" t="s">
        <v>136</v>
      </c>
      <c r="V219" s="47" t="s">
        <v>136</v>
      </c>
      <c r="W219" s="49" t="s">
        <v>136</v>
      </c>
      <c r="X219" s="35" t="s">
        <v>136</v>
      </c>
      <c r="Y219" s="44" t="s">
        <v>136</v>
      </c>
      <c r="Z219" s="46" t="s">
        <v>136</v>
      </c>
      <c r="AA219" s="46" t="s">
        <v>136</v>
      </c>
      <c r="AB219" s="46" t="s">
        <v>136</v>
      </c>
      <c r="AC219" s="47" t="s">
        <v>136</v>
      </c>
      <c r="AD219" s="48" t="s">
        <v>136</v>
      </c>
      <c r="AE219" s="49" t="s">
        <v>136</v>
      </c>
    </row>
    <row r="220" spans="1:31" x14ac:dyDescent="0.25">
      <c r="A220" t="s">
        <v>468</v>
      </c>
      <c r="B220" s="35" t="s">
        <v>136</v>
      </c>
      <c r="C220" s="44" t="s">
        <v>136</v>
      </c>
      <c r="D220" s="45" t="s">
        <v>136</v>
      </c>
      <c r="E220" s="46" t="s">
        <v>136</v>
      </c>
      <c r="F220" s="45" t="s">
        <v>136</v>
      </c>
      <c r="G220" s="47" t="s">
        <v>136</v>
      </c>
      <c r="H220" s="48" t="s">
        <v>136</v>
      </c>
      <c r="I220" s="49" t="s">
        <v>136</v>
      </c>
      <c r="J220" s="35" t="s">
        <v>136</v>
      </c>
      <c r="K220" s="42" t="s">
        <v>136</v>
      </c>
      <c r="L220" s="46" t="s">
        <v>136</v>
      </c>
      <c r="M220" s="50" t="s">
        <v>136</v>
      </c>
      <c r="N220" s="50" t="s">
        <v>136</v>
      </c>
      <c r="O220" s="46" t="s">
        <v>136</v>
      </c>
      <c r="P220" s="46" t="s">
        <v>136</v>
      </c>
      <c r="Q220" s="46" t="s">
        <v>136</v>
      </c>
      <c r="R220" s="46" t="s">
        <v>136</v>
      </c>
      <c r="S220" s="46" t="s">
        <v>136</v>
      </c>
      <c r="T220" s="46" t="s">
        <v>136</v>
      </c>
      <c r="U220" s="47" t="s">
        <v>136</v>
      </c>
      <c r="V220" s="47" t="s">
        <v>136</v>
      </c>
      <c r="W220" s="49" t="s">
        <v>136</v>
      </c>
      <c r="X220" s="35" t="s">
        <v>136</v>
      </c>
      <c r="Y220" s="44" t="s">
        <v>136</v>
      </c>
      <c r="Z220" s="46" t="s">
        <v>136</v>
      </c>
      <c r="AA220" s="46" t="s">
        <v>136</v>
      </c>
      <c r="AB220" s="46" t="s">
        <v>136</v>
      </c>
      <c r="AC220" s="47" t="s">
        <v>136</v>
      </c>
      <c r="AD220" s="48" t="s">
        <v>136</v>
      </c>
      <c r="AE220" s="49" t="s">
        <v>136</v>
      </c>
    </row>
    <row r="221" spans="1:31" x14ac:dyDescent="0.25">
      <c r="A221" t="s">
        <v>469</v>
      </c>
      <c r="B221" s="35" t="s">
        <v>136</v>
      </c>
      <c r="C221" s="44" t="s">
        <v>136</v>
      </c>
      <c r="D221" s="45" t="s">
        <v>136</v>
      </c>
      <c r="E221" s="46" t="s">
        <v>136</v>
      </c>
      <c r="F221" s="45" t="s">
        <v>136</v>
      </c>
      <c r="G221" s="47" t="s">
        <v>136</v>
      </c>
      <c r="H221" s="48" t="s">
        <v>136</v>
      </c>
      <c r="I221" s="49" t="s">
        <v>136</v>
      </c>
      <c r="J221" s="35" t="s">
        <v>136</v>
      </c>
      <c r="K221" s="42" t="s">
        <v>136</v>
      </c>
      <c r="L221" s="46" t="s">
        <v>136</v>
      </c>
      <c r="M221" s="50" t="s">
        <v>136</v>
      </c>
      <c r="N221" s="50" t="s">
        <v>136</v>
      </c>
      <c r="O221" s="46" t="s">
        <v>136</v>
      </c>
      <c r="P221" s="46" t="s">
        <v>136</v>
      </c>
      <c r="Q221" s="46" t="s">
        <v>136</v>
      </c>
      <c r="R221" s="46" t="s">
        <v>136</v>
      </c>
      <c r="S221" s="46" t="s">
        <v>136</v>
      </c>
      <c r="T221" s="46" t="s">
        <v>136</v>
      </c>
      <c r="U221" s="47" t="s">
        <v>136</v>
      </c>
      <c r="V221" s="47" t="s">
        <v>136</v>
      </c>
      <c r="W221" s="49" t="s">
        <v>136</v>
      </c>
      <c r="X221" s="35" t="s">
        <v>136</v>
      </c>
      <c r="Y221" s="44" t="s">
        <v>136</v>
      </c>
      <c r="Z221" s="46" t="s">
        <v>136</v>
      </c>
      <c r="AA221" s="46" t="s">
        <v>136</v>
      </c>
      <c r="AB221" s="46" t="s">
        <v>136</v>
      </c>
      <c r="AC221" s="47" t="s">
        <v>136</v>
      </c>
      <c r="AD221" s="48" t="s">
        <v>136</v>
      </c>
      <c r="AE221" s="49" t="s">
        <v>136</v>
      </c>
    </row>
    <row r="222" spans="1:31" x14ac:dyDescent="0.25">
      <c r="A222" t="s">
        <v>470</v>
      </c>
      <c r="B222" s="35" t="s">
        <v>136</v>
      </c>
      <c r="C222" s="44" t="s">
        <v>136</v>
      </c>
      <c r="D222" s="45" t="s">
        <v>136</v>
      </c>
      <c r="E222" s="46" t="s">
        <v>136</v>
      </c>
      <c r="F222" s="45" t="s">
        <v>136</v>
      </c>
      <c r="G222" s="47" t="s">
        <v>136</v>
      </c>
      <c r="H222" s="48" t="s">
        <v>136</v>
      </c>
      <c r="I222" s="49" t="s">
        <v>136</v>
      </c>
      <c r="J222" s="35" t="s">
        <v>136</v>
      </c>
      <c r="K222" s="42" t="s">
        <v>136</v>
      </c>
      <c r="L222" s="46" t="s">
        <v>136</v>
      </c>
      <c r="M222" s="50" t="s">
        <v>136</v>
      </c>
      <c r="N222" s="50" t="s">
        <v>136</v>
      </c>
      <c r="O222" s="46" t="s">
        <v>136</v>
      </c>
      <c r="P222" s="46" t="s">
        <v>136</v>
      </c>
      <c r="Q222" s="46" t="s">
        <v>136</v>
      </c>
      <c r="R222" s="46" t="s">
        <v>136</v>
      </c>
      <c r="S222" s="46" t="s">
        <v>136</v>
      </c>
      <c r="T222" s="46" t="s">
        <v>136</v>
      </c>
      <c r="U222" s="47" t="s">
        <v>136</v>
      </c>
      <c r="V222" s="47" t="s">
        <v>136</v>
      </c>
      <c r="W222" s="49" t="s">
        <v>136</v>
      </c>
      <c r="X222" s="35" t="s">
        <v>136</v>
      </c>
      <c r="Y222" s="44" t="s">
        <v>136</v>
      </c>
      <c r="Z222" s="46" t="s">
        <v>136</v>
      </c>
      <c r="AA222" s="46" t="s">
        <v>136</v>
      </c>
      <c r="AB222" s="46" t="s">
        <v>136</v>
      </c>
      <c r="AC222" s="47" t="s">
        <v>136</v>
      </c>
      <c r="AD222" s="48" t="s">
        <v>136</v>
      </c>
      <c r="AE222" s="49" t="s">
        <v>136</v>
      </c>
    </row>
    <row r="223" spans="1:31" x14ac:dyDescent="0.25">
      <c r="A223" t="s">
        <v>471</v>
      </c>
      <c r="B223" s="35" t="s">
        <v>136</v>
      </c>
      <c r="C223" s="44" t="s">
        <v>136</v>
      </c>
      <c r="D223" s="45" t="s">
        <v>136</v>
      </c>
      <c r="E223" s="46" t="s">
        <v>136</v>
      </c>
      <c r="F223" s="45" t="s">
        <v>136</v>
      </c>
      <c r="G223" s="47" t="s">
        <v>136</v>
      </c>
      <c r="H223" s="48" t="s">
        <v>136</v>
      </c>
      <c r="I223" s="49" t="s">
        <v>136</v>
      </c>
      <c r="J223" s="35" t="s">
        <v>136</v>
      </c>
      <c r="K223" s="42" t="s">
        <v>136</v>
      </c>
      <c r="L223" s="46" t="s">
        <v>136</v>
      </c>
      <c r="M223" s="50" t="s">
        <v>136</v>
      </c>
      <c r="N223" s="50" t="s">
        <v>136</v>
      </c>
      <c r="O223" s="46" t="s">
        <v>136</v>
      </c>
      <c r="P223" s="46" t="s">
        <v>136</v>
      </c>
      <c r="Q223" s="46" t="s">
        <v>136</v>
      </c>
      <c r="R223" s="46" t="s">
        <v>136</v>
      </c>
      <c r="S223" s="46" t="s">
        <v>136</v>
      </c>
      <c r="T223" s="46" t="s">
        <v>136</v>
      </c>
      <c r="U223" s="47" t="s">
        <v>136</v>
      </c>
      <c r="V223" s="47" t="s">
        <v>136</v>
      </c>
      <c r="W223" s="49" t="s">
        <v>136</v>
      </c>
      <c r="X223" s="35" t="s">
        <v>136</v>
      </c>
      <c r="Y223" s="44" t="s">
        <v>136</v>
      </c>
      <c r="Z223" s="46" t="s">
        <v>136</v>
      </c>
      <c r="AA223" s="46" t="s">
        <v>136</v>
      </c>
      <c r="AB223" s="46" t="s">
        <v>136</v>
      </c>
      <c r="AC223" s="47" t="s">
        <v>136</v>
      </c>
      <c r="AD223" s="48" t="s">
        <v>136</v>
      </c>
      <c r="AE223" s="49" t="s">
        <v>136</v>
      </c>
    </row>
    <row r="224" spans="1:31" x14ac:dyDescent="0.25">
      <c r="A224" t="s">
        <v>472</v>
      </c>
      <c r="B224" s="35" t="s">
        <v>136</v>
      </c>
      <c r="C224" s="44" t="s">
        <v>136</v>
      </c>
      <c r="D224" s="45" t="s">
        <v>136</v>
      </c>
      <c r="E224" s="46" t="s">
        <v>136</v>
      </c>
      <c r="F224" s="45" t="s">
        <v>136</v>
      </c>
      <c r="G224" s="47" t="s">
        <v>136</v>
      </c>
      <c r="H224" s="48" t="s">
        <v>136</v>
      </c>
      <c r="I224" s="49" t="s">
        <v>136</v>
      </c>
      <c r="J224" s="35" t="s">
        <v>136</v>
      </c>
      <c r="K224" s="42" t="s">
        <v>136</v>
      </c>
      <c r="L224" s="46" t="s">
        <v>136</v>
      </c>
      <c r="M224" s="50" t="s">
        <v>136</v>
      </c>
      <c r="N224" s="50" t="s">
        <v>136</v>
      </c>
      <c r="O224" s="46" t="s">
        <v>136</v>
      </c>
      <c r="P224" s="46" t="s">
        <v>136</v>
      </c>
      <c r="Q224" s="46" t="s">
        <v>136</v>
      </c>
      <c r="R224" s="46" t="s">
        <v>136</v>
      </c>
      <c r="S224" s="46" t="s">
        <v>136</v>
      </c>
      <c r="T224" s="46" t="s">
        <v>136</v>
      </c>
      <c r="U224" s="47" t="s">
        <v>136</v>
      </c>
      <c r="V224" s="47" t="s">
        <v>136</v>
      </c>
      <c r="W224" s="49" t="s">
        <v>136</v>
      </c>
      <c r="X224" s="35" t="s">
        <v>136</v>
      </c>
      <c r="Y224" s="44" t="s">
        <v>136</v>
      </c>
      <c r="Z224" s="46" t="s">
        <v>136</v>
      </c>
      <c r="AA224" s="46" t="s">
        <v>136</v>
      </c>
      <c r="AB224" s="46" t="s">
        <v>136</v>
      </c>
      <c r="AC224" s="47" t="s">
        <v>136</v>
      </c>
      <c r="AD224" s="48" t="s">
        <v>136</v>
      </c>
      <c r="AE224" s="49" t="s">
        <v>136</v>
      </c>
    </row>
    <row r="225" spans="1:31" x14ac:dyDescent="0.25">
      <c r="A225" t="s">
        <v>473</v>
      </c>
      <c r="B225" s="35" t="s">
        <v>136</v>
      </c>
      <c r="C225" s="44" t="s">
        <v>136</v>
      </c>
      <c r="D225" s="45" t="s">
        <v>136</v>
      </c>
      <c r="E225" s="46" t="s">
        <v>136</v>
      </c>
      <c r="F225" s="45" t="s">
        <v>136</v>
      </c>
      <c r="G225" s="47" t="s">
        <v>136</v>
      </c>
      <c r="H225" s="48" t="s">
        <v>136</v>
      </c>
      <c r="I225" s="49" t="s">
        <v>136</v>
      </c>
      <c r="J225" s="35" t="s">
        <v>136</v>
      </c>
      <c r="K225" s="42" t="s">
        <v>136</v>
      </c>
      <c r="L225" s="46" t="s">
        <v>136</v>
      </c>
      <c r="M225" s="50" t="s">
        <v>136</v>
      </c>
      <c r="N225" s="50" t="s">
        <v>136</v>
      </c>
      <c r="O225" s="46" t="s">
        <v>136</v>
      </c>
      <c r="P225" s="46" t="s">
        <v>136</v>
      </c>
      <c r="Q225" s="46" t="s">
        <v>136</v>
      </c>
      <c r="R225" s="46" t="s">
        <v>136</v>
      </c>
      <c r="S225" s="46" t="s">
        <v>136</v>
      </c>
      <c r="T225" s="46" t="s">
        <v>136</v>
      </c>
      <c r="U225" s="47" t="s">
        <v>136</v>
      </c>
      <c r="V225" s="47" t="s">
        <v>136</v>
      </c>
      <c r="W225" s="49" t="s">
        <v>136</v>
      </c>
      <c r="X225" s="35" t="s">
        <v>136</v>
      </c>
      <c r="Y225" s="44" t="s">
        <v>136</v>
      </c>
      <c r="Z225" s="46" t="s">
        <v>136</v>
      </c>
      <c r="AA225" s="46" t="s">
        <v>136</v>
      </c>
      <c r="AB225" s="46" t="s">
        <v>136</v>
      </c>
      <c r="AC225" s="47" t="s">
        <v>136</v>
      </c>
      <c r="AD225" s="48" t="s">
        <v>136</v>
      </c>
      <c r="AE225" s="49" t="s">
        <v>136</v>
      </c>
    </row>
    <row r="226" spans="1:31" x14ac:dyDescent="0.25">
      <c r="A226" t="s">
        <v>474</v>
      </c>
      <c r="B226" s="35" t="s">
        <v>136</v>
      </c>
      <c r="C226" s="44" t="s">
        <v>136</v>
      </c>
      <c r="D226" s="45" t="s">
        <v>136</v>
      </c>
      <c r="E226" s="46" t="s">
        <v>136</v>
      </c>
      <c r="F226" s="45" t="s">
        <v>136</v>
      </c>
      <c r="G226" s="47" t="s">
        <v>136</v>
      </c>
      <c r="H226" s="48" t="s">
        <v>136</v>
      </c>
      <c r="I226" s="49" t="s">
        <v>136</v>
      </c>
      <c r="J226" s="35" t="s">
        <v>136</v>
      </c>
      <c r="K226" s="42" t="s">
        <v>136</v>
      </c>
      <c r="L226" s="46" t="s">
        <v>136</v>
      </c>
      <c r="M226" s="50" t="s">
        <v>136</v>
      </c>
      <c r="N226" s="50" t="s">
        <v>136</v>
      </c>
      <c r="O226" s="46" t="s">
        <v>136</v>
      </c>
      <c r="P226" s="46" t="s">
        <v>136</v>
      </c>
      <c r="Q226" s="46" t="s">
        <v>136</v>
      </c>
      <c r="R226" s="46" t="s">
        <v>136</v>
      </c>
      <c r="S226" s="46" t="s">
        <v>136</v>
      </c>
      <c r="T226" s="46" t="s">
        <v>136</v>
      </c>
      <c r="U226" s="47" t="s">
        <v>136</v>
      </c>
      <c r="V226" s="47" t="s">
        <v>136</v>
      </c>
      <c r="W226" s="49" t="s">
        <v>136</v>
      </c>
      <c r="X226" s="35" t="s">
        <v>136</v>
      </c>
      <c r="Y226" s="44" t="s">
        <v>136</v>
      </c>
      <c r="Z226" s="46" t="s">
        <v>136</v>
      </c>
      <c r="AA226" s="46" t="s">
        <v>136</v>
      </c>
      <c r="AB226" s="46" t="s">
        <v>136</v>
      </c>
      <c r="AC226" s="47" t="s">
        <v>136</v>
      </c>
      <c r="AD226" s="48" t="s">
        <v>136</v>
      </c>
      <c r="AE226" s="49" t="s">
        <v>136</v>
      </c>
    </row>
    <row r="227" spans="1:31" ht="15.75" thickBot="1" x14ac:dyDescent="0.3">
      <c r="A227" t="s">
        <v>475</v>
      </c>
      <c r="B227" s="35" t="s">
        <v>136</v>
      </c>
      <c r="C227" s="51" t="s">
        <v>136</v>
      </c>
      <c r="D227" s="52" t="s">
        <v>136</v>
      </c>
      <c r="E227" s="53" t="s">
        <v>136</v>
      </c>
      <c r="F227" s="52" t="s">
        <v>136</v>
      </c>
      <c r="G227" s="54" t="s">
        <v>136</v>
      </c>
      <c r="H227" s="55" t="s">
        <v>136</v>
      </c>
      <c r="I227" s="56" t="s">
        <v>136</v>
      </c>
      <c r="J227" s="35" t="s">
        <v>136</v>
      </c>
      <c r="K227" s="42" t="s">
        <v>136</v>
      </c>
      <c r="L227" s="25" t="s">
        <v>136</v>
      </c>
      <c r="M227" s="57" t="s">
        <v>136</v>
      </c>
      <c r="N227" s="57" t="s">
        <v>136</v>
      </c>
      <c r="O227" s="53" t="s">
        <v>136</v>
      </c>
      <c r="P227" s="25" t="s">
        <v>136</v>
      </c>
      <c r="Q227" s="25" t="s">
        <v>136</v>
      </c>
      <c r="R227" s="53" t="s">
        <v>136</v>
      </c>
      <c r="S227" s="46" t="s">
        <v>136</v>
      </c>
      <c r="T227" s="25" t="s">
        <v>136</v>
      </c>
      <c r="U227" s="54" t="s">
        <v>136</v>
      </c>
      <c r="V227" s="54" t="s">
        <v>136</v>
      </c>
      <c r="W227" s="56" t="s">
        <v>136</v>
      </c>
      <c r="X227" s="35" t="s">
        <v>136</v>
      </c>
      <c r="Y227" s="51" t="s">
        <v>136</v>
      </c>
      <c r="Z227" s="53" t="s">
        <v>136</v>
      </c>
      <c r="AA227" s="53" t="s">
        <v>136</v>
      </c>
      <c r="AB227" s="53" t="s">
        <v>136</v>
      </c>
      <c r="AC227" s="54" t="s">
        <v>136</v>
      </c>
      <c r="AD227" s="55" t="s">
        <v>136</v>
      </c>
      <c r="AE227" s="56" t="s">
        <v>136</v>
      </c>
    </row>
    <row r="228" spans="1:31" x14ac:dyDescent="0.25">
      <c r="A228" t="s">
        <v>476</v>
      </c>
      <c r="B228" s="293" t="s">
        <v>2237</v>
      </c>
      <c r="C228" s="294"/>
      <c r="D228" s="58">
        <v>0.60481592417728736</v>
      </c>
      <c r="E228" s="58">
        <v>0.39518407582271253</v>
      </c>
      <c r="F228" s="58">
        <v>0.38326007797663036</v>
      </c>
      <c r="G228" s="59"/>
      <c r="H228" s="60"/>
      <c r="I228" s="61"/>
      <c r="J228" s="62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 t="s">
        <v>136</v>
      </c>
      <c r="V228" s="37" t="s">
        <v>136</v>
      </c>
      <c r="W228" s="63" t="s">
        <v>136</v>
      </c>
      <c r="X228" s="293" t="s">
        <v>2237</v>
      </c>
      <c r="Y228" s="294">
        <v>0</v>
      </c>
      <c r="Z228" s="58">
        <v>0.2810012897184978</v>
      </c>
      <c r="AA228" s="58">
        <v>0.7189987102815022</v>
      </c>
      <c r="AB228" s="58">
        <v>0.65716240794930969</v>
      </c>
      <c r="AC228" s="59"/>
      <c r="AD228" s="60"/>
      <c r="AE228" s="61"/>
    </row>
    <row r="229" spans="1:31" ht="15.75" thickBot="1" x14ac:dyDescent="0.3">
      <c r="A229" t="s">
        <v>477</v>
      </c>
      <c r="B229" s="295" t="s">
        <v>5</v>
      </c>
      <c r="C229" s="296"/>
      <c r="D229" s="25"/>
      <c r="E229" s="25"/>
      <c r="F229" s="25"/>
      <c r="G229" s="26">
        <v>1159780.5868512767</v>
      </c>
      <c r="H229" s="26">
        <v>442225.4065757299</v>
      </c>
      <c r="I229" s="27">
        <v>0.38130092156167317</v>
      </c>
      <c r="J229" s="33" t="s">
        <v>5</v>
      </c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6">
        <v>1851901.5081215245</v>
      </c>
      <c r="V229" s="26">
        <v>867295.66664858407</v>
      </c>
      <c r="W229" s="27">
        <v>0.46832710208672224</v>
      </c>
      <c r="X229" s="295" t="s">
        <v>5</v>
      </c>
      <c r="Y229" s="296">
        <v>0</v>
      </c>
      <c r="Z229" s="25"/>
      <c r="AA229" s="25"/>
      <c r="AB229" s="25"/>
      <c r="AC229" s="26">
        <v>1091835.6670115895</v>
      </c>
      <c r="AD229" s="26">
        <v>762404.44946385478</v>
      </c>
      <c r="AE229" s="27">
        <v>0.69827765523597063</v>
      </c>
    </row>
    <row r="230" spans="1:31" ht="15.75" thickBot="1" x14ac:dyDescent="0.3">
      <c r="A230" t="s">
        <v>478</v>
      </c>
      <c r="B230" s="29" t="s">
        <v>2238</v>
      </c>
      <c r="C230" s="30"/>
      <c r="D230" s="30"/>
      <c r="E230" s="30"/>
      <c r="F230" s="30"/>
      <c r="G230" s="31">
        <v>3.432003875864805</v>
      </c>
      <c r="H230" s="32">
        <v>3.4261968583805515</v>
      </c>
      <c r="I230" s="64"/>
      <c r="J230" s="29" t="s">
        <v>2240</v>
      </c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1">
        <v>3.7422144862955586</v>
      </c>
      <c r="V230" s="32">
        <v>3.8438446909935577</v>
      </c>
      <c r="W230" s="64"/>
      <c r="X230" s="29" t="s">
        <v>2239</v>
      </c>
      <c r="Y230" s="30"/>
      <c r="Z230" s="30"/>
      <c r="AA230" s="30"/>
      <c r="AB230" s="30"/>
      <c r="AC230" s="31">
        <v>3.4370275246525988</v>
      </c>
      <c r="AD230" s="32">
        <v>3.4800811950044994</v>
      </c>
      <c r="AE230" s="64"/>
    </row>
    <row r="231" spans="1:31" ht="15.75" thickBot="1" x14ac:dyDescent="0.3">
      <c r="A231" t="s">
        <v>479</v>
      </c>
      <c r="B231" s="358" t="s">
        <v>2231</v>
      </c>
      <c r="C231" s="358"/>
      <c r="D231" s="358"/>
      <c r="E231" s="358"/>
      <c r="F231" s="358"/>
      <c r="G231" s="358"/>
      <c r="H231" s="358"/>
      <c r="I231" s="20"/>
      <c r="J231" s="20"/>
      <c r="K231" s="20"/>
      <c r="L231" s="20" t="s">
        <v>2246</v>
      </c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</row>
    <row r="232" spans="1:31" x14ac:dyDescent="0.25">
      <c r="A232" t="s">
        <v>480</v>
      </c>
      <c r="B232" s="301" t="s">
        <v>6</v>
      </c>
      <c r="C232" s="302"/>
      <c r="D232" s="302"/>
      <c r="E232" s="302"/>
      <c r="F232" s="302"/>
      <c r="G232" s="302"/>
      <c r="H232" s="302"/>
      <c r="I232" s="303"/>
      <c r="J232" s="301" t="s">
        <v>73</v>
      </c>
      <c r="K232" s="302"/>
      <c r="L232" s="302"/>
      <c r="M232" s="302"/>
      <c r="N232" s="302"/>
      <c r="O232" s="302"/>
      <c r="P232" s="302"/>
      <c r="Q232" s="302"/>
      <c r="R232" s="302"/>
      <c r="S232" s="302"/>
      <c r="T232" s="302"/>
      <c r="U232" s="302"/>
      <c r="V232" s="302"/>
      <c r="W232" s="303"/>
      <c r="X232" s="301" t="s">
        <v>7</v>
      </c>
      <c r="Y232" s="302"/>
      <c r="Z232" s="302"/>
      <c r="AA232" s="302"/>
      <c r="AB232" s="302"/>
      <c r="AC232" s="302"/>
      <c r="AD232" s="302"/>
      <c r="AE232" s="303"/>
    </row>
    <row r="233" spans="1:31" ht="75" x14ac:dyDescent="0.25">
      <c r="A233" t="s">
        <v>481</v>
      </c>
      <c r="B233" s="305"/>
      <c r="C233" s="306"/>
      <c r="D233" s="34" t="s">
        <v>2232</v>
      </c>
      <c r="E233" s="34" t="s">
        <v>2233</v>
      </c>
      <c r="F233" s="34" t="s">
        <v>2234</v>
      </c>
      <c r="G233" s="269" t="s">
        <v>196</v>
      </c>
      <c r="H233" s="34" t="s">
        <v>197</v>
      </c>
      <c r="I233" s="21" t="s">
        <v>5</v>
      </c>
      <c r="J233" s="305"/>
      <c r="K233" s="306"/>
      <c r="L233" s="307" t="s">
        <v>2232</v>
      </c>
      <c r="M233" s="308"/>
      <c r="N233" s="309"/>
      <c r="O233" s="307" t="s">
        <v>2233</v>
      </c>
      <c r="P233" s="308"/>
      <c r="Q233" s="309"/>
      <c r="R233" s="307" t="s">
        <v>2234</v>
      </c>
      <c r="S233" s="308"/>
      <c r="T233" s="309"/>
      <c r="U233" s="269" t="s">
        <v>196</v>
      </c>
      <c r="V233" s="34" t="s">
        <v>197</v>
      </c>
      <c r="W233" s="21" t="s">
        <v>5</v>
      </c>
      <c r="X233" s="305"/>
      <c r="Y233" s="306"/>
      <c r="Z233" s="34" t="s">
        <v>2232</v>
      </c>
      <c r="AA233" s="34" t="s">
        <v>2233</v>
      </c>
      <c r="AB233" s="34" t="s">
        <v>2234</v>
      </c>
      <c r="AC233" s="269" t="s">
        <v>196</v>
      </c>
      <c r="AD233" s="34" t="s">
        <v>197</v>
      </c>
      <c r="AE233" s="21" t="s">
        <v>5</v>
      </c>
    </row>
    <row r="234" spans="1:31" ht="15.75" thickBot="1" x14ac:dyDescent="0.3">
      <c r="A234" t="s">
        <v>482</v>
      </c>
      <c r="B234" s="291" t="s">
        <v>2236</v>
      </c>
      <c r="C234" s="292"/>
      <c r="D234" s="22" t="s">
        <v>11</v>
      </c>
      <c r="E234" s="22" t="s">
        <v>12</v>
      </c>
      <c r="F234" s="22" t="s">
        <v>12</v>
      </c>
      <c r="G234" s="23"/>
      <c r="H234" s="23"/>
      <c r="I234" s="24"/>
      <c r="J234" s="297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9"/>
      <c r="X234" s="291" t="s">
        <v>2236</v>
      </c>
      <c r="Y234" s="292"/>
      <c r="Z234" s="22" t="s">
        <v>12</v>
      </c>
      <c r="AA234" s="22" t="s">
        <v>11</v>
      </c>
      <c r="AB234" s="22" t="s">
        <v>11</v>
      </c>
      <c r="AC234" s="23"/>
      <c r="AD234" s="23"/>
      <c r="AE234" s="24"/>
    </row>
    <row r="235" spans="1:31" x14ac:dyDescent="0.25">
      <c r="A235" t="s">
        <v>483</v>
      </c>
      <c r="B235" s="35">
        <v>1</v>
      </c>
      <c r="C235" s="36" t="s">
        <v>148</v>
      </c>
      <c r="D235" s="37">
        <v>0.6293797133080351</v>
      </c>
      <c r="E235" s="38">
        <v>0.37062028669196467</v>
      </c>
      <c r="F235" s="37">
        <v>0.19725772247931908</v>
      </c>
      <c r="G235" s="39">
        <v>12431.85084093717</v>
      </c>
      <c r="H235" s="40">
        <v>4640.0091463057479</v>
      </c>
      <c r="I235" s="41">
        <v>0.37323558701545384</v>
      </c>
      <c r="J235" s="35">
        <v>1</v>
      </c>
      <c r="K235" s="42" t="s">
        <v>147</v>
      </c>
      <c r="L235" s="38">
        <v>0.51514655092561035</v>
      </c>
      <c r="M235" s="43" t="s">
        <v>137</v>
      </c>
      <c r="N235" s="43" t="s">
        <v>137</v>
      </c>
      <c r="O235" s="38">
        <v>0.48485344907438971</v>
      </c>
      <c r="P235" s="38" t="s">
        <v>137</v>
      </c>
      <c r="Q235" s="38" t="s">
        <v>137</v>
      </c>
      <c r="R235" s="38">
        <v>0.17851833719372079</v>
      </c>
      <c r="S235" s="38" t="s">
        <v>1</v>
      </c>
      <c r="T235" s="38" t="s">
        <v>137</v>
      </c>
      <c r="U235" s="39">
        <v>57654.039921043142</v>
      </c>
      <c r="V235" s="39">
        <v>23542.142969588269</v>
      </c>
      <c r="W235" s="41">
        <v>0.40833466313599343</v>
      </c>
      <c r="X235" s="35">
        <v>1</v>
      </c>
      <c r="Y235" s="36" t="s">
        <v>152</v>
      </c>
      <c r="Z235" s="38">
        <v>0.1835039682814768</v>
      </c>
      <c r="AA235" s="38">
        <v>0.81649603171852314</v>
      </c>
      <c r="AB235" s="38">
        <v>0.66519371591351684</v>
      </c>
      <c r="AC235" s="39">
        <v>5964.596580598436</v>
      </c>
      <c r="AD235" s="40">
        <v>2318.7801038193779</v>
      </c>
      <c r="AE235" s="41">
        <v>0.388757239904854</v>
      </c>
    </row>
    <row r="236" spans="1:31" x14ac:dyDescent="0.25">
      <c r="A236" t="s">
        <v>484</v>
      </c>
      <c r="B236" s="35">
        <v>2</v>
      </c>
      <c r="C236" s="44" t="s">
        <v>154</v>
      </c>
      <c r="D236" s="45">
        <v>0.6155503867239015</v>
      </c>
      <c r="E236" s="46">
        <v>0.38444961327609839</v>
      </c>
      <c r="F236" s="45">
        <v>0.10481283550945908</v>
      </c>
      <c r="G236" s="47">
        <v>24824.525530229796</v>
      </c>
      <c r="H236" s="48">
        <v>6450.627343011507</v>
      </c>
      <c r="I236" s="49">
        <v>0.25984896811648328</v>
      </c>
      <c r="J236" s="35">
        <v>2</v>
      </c>
      <c r="K236" s="42" t="s">
        <v>149</v>
      </c>
      <c r="L236" s="46">
        <v>0.40773050035007635</v>
      </c>
      <c r="M236" s="50" t="s">
        <v>137</v>
      </c>
      <c r="N236" s="50" t="s">
        <v>137</v>
      </c>
      <c r="O236" s="46">
        <v>0.5922694996499237</v>
      </c>
      <c r="P236" s="46" t="s">
        <v>137</v>
      </c>
      <c r="Q236" s="46" t="s">
        <v>137</v>
      </c>
      <c r="R236" s="46">
        <v>0.29110657987624511</v>
      </c>
      <c r="S236" s="46" t="s">
        <v>1</v>
      </c>
      <c r="T236" s="46" t="s">
        <v>137</v>
      </c>
      <c r="U236" s="47">
        <v>6162.591372907681</v>
      </c>
      <c r="V236" s="47">
        <v>2137.3508855753771</v>
      </c>
      <c r="W236" s="49">
        <v>0.34682664422173359</v>
      </c>
      <c r="X236" s="35">
        <v>2</v>
      </c>
      <c r="Y236" s="44" t="s">
        <v>175</v>
      </c>
      <c r="Z236" s="46">
        <v>0.23589564750231407</v>
      </c>
      <c r="AA236" s="46">
        <v>0.76410435249768582</v>
      </c>
      <c r="AB236" s="46">
        <v>0.71570805554414108</v>
      </c>
      <c r="AC236" s="47">
        <v>101328.63864502113</v>
      </c>
      <c r="AD236" s="48">
        <v>63404.286422374971</v>
      </c>
      <c r="AE236" s="49">
        <v>0.62572918446576209</v>
      </c>
    </row>
    <row r="237" spans="1:31" x14ac:dyDescent="0.25">
      <c r="A237" t="s">
        <v>485</v>
      </c>
      <c r="B237" s="35">
        <v>3</v>
      </c>
      <c r="C237" s="44" t="s">
        <v>155</v>
      </c>
      <c r="D237" s="45">
        <v>0.60723322268433599</v>
      </c>
      <c r="E237" s="46">
        <v>0.3927667773156639</v>
      </c>
      <c r="F237" s="45">
        <v>0.17096622270568165</v>
      </c>
      <c r="G237" s="47">
        <v>14605.27774339353</v>
      </c>
      <c r="H237" s="48">
        <v>6801.2820265436376</v>
      </c>
      <c r="I237" s="49">
        <v>0.46567289893683067</v>
      </c>
      <c r="J237" s="35">
        <v>3</v>
      </c>
      <c r="K237" s="42" t="s">
        <v>150</v>
      </c>
      <c r="L237" s="46">
        <v>0.39172828878115434</v>
      </c>
      <c r="M237" s="50" t="s">
        <v>137</v>
      </c>
      <c r="N237" s="50" t="s">
        <v>135</v>
      </c>
      <c r="O237" s="46">
        <v>0.6082717112188456</v>
      </c>
      <c r="P237" s="46" t="s">
        <v>137</v>
      </c>
      <c r="Q237" s="46" t="s">
        <v>135</v>
      </c>
      <c r="R237" s="46">
        <v>1.4668924847227129E-2</v>
      </c>
      <c r="S237" s="46" t="s">
        <v>1</v>
      </c>
      <c r="T237" s="46" t="s">
        <v>137</v>
      </c>
      <c r="U237" s="47">
        <v>201500.14306166681</v>
      </c>
      <c r="V237" s="47">
        <v>140330.53506204058</v>
      </c>
      <c r="W237" s="49">
        <v>0.69642895994914522</v>
      </c>
      <c r="X237" s="35">
        <v>3</v>
      </c>
      <c r="Y237" s="44" t="s">
        <v>143</v>
      </c>
      <c r="Z237" s="46">
        <v>0.2050239275091045</v>
      </c>
      <c r="AA237" s="46">
        <v>0.79497607249089552</v>
      </c>
      <c r="AB237" s="46">
        <v>0.73310846801347285</v>
      </c>
      <c r="AC237" s="47">
        <v>251704.69261485289</v>
      </c>
      <c r="AD237" s="48">
        <v>197823.62383039106</v>
      </c>
      <c r="AE237" s="49">
        <v>0.7859353823533668</v>
      </c>
    </row>
    <row r="238" spans="1:31" x14ac:dyDescent="0.25">
      <c r="A238" t="s">
        <v>486</v>
      </c>
      <c r="B238" s="35">
        <v>4</v>
      </c>
      <c r="C238" s="44" t="s">
        <v>157</v>
      </c>
      <c r="D238" s="45">
        <v>0.64845176635687096</v>
      </c>
      <c r="E238" s="46">
        <v>0.35154823364312909</v>
      </c>
      <c r="F238" s="45">
        <v>4.3138517328391843E-2</v>
      </c>
      <c r="G238" s="47">
        <v>26593.085104476293</v>
      </c>
      <c r="H238" s="48">
        <v>8821.093541802391</v>
      </c>
      <c r="I238" s="49">
        <v>0.33170628782433281</v>
      </c>
      <c r="J238" s="35">
        <v>4</v>
      </c>
      <c r="K238" s="42" t="s">
        <v>151</v>
      </c>
      <c r="L238" s="46">
        <v>0.29908894918812134</v>
      </c>
      <c r="M238" s="50" t="s">
        <v>137</v>
      </c>
      <c r="N238" s="50" t="s">
        <v>135</v>
      </c>
      <c r="O238" s="46">
        <v>0.70091105081187866</v>
      </c>
      <c r="P238" s="46" t="s">
        <v>137</v>
      </c>
      <c r="Q238" s="46" t="s">
        <v>135</v>
      </c>
      <c r="R238" s="46">
        <v>0.5546103466996587</v>
      </c>
      <c r="S238" s="46" t="s">
        <v>137</v>
      </c>
      <c r="T238" s="46" t="s">
        <v>137</v>
      </c>
      <c r="U238" s="47">
        <v>90743.320731909436</v>
      </c>
      <c r="V238" s="47">
        <v>26063.9802054313</v>
      </c>
      <c r="W238" s="49">
        <v>0.28722753361026199</v>
      </c>
      <c r="X238" s="35">
        <v>4</v>
      </c>
      <c r="Y238" s="44" t="s">
        <v>201</v>
      </c>
      <c r="Z238" s="46">
        <v>8.7145030521261616E-2</v>
      </c>
      <c r="AA238" s="46">
        <v>0.91285496947873845</v>
      </c>
      <c r="AB238" s="46">
        <v>0.889949575343988</v>
      </c>
      <c r="AC238" s="47">
        <v>278494.82410585391</v>
      </c>
      <c r="AD238" s="48">
        <v>150400.91638509557</v>
      </c>
      <c r="AE238" s="49">
        <v>0.54004923383398051</v>
      </c>
    </row>
    <row r="239" spans="1:31" x14ac:dyDescent="0.25">
      <c r="A239" t="s">
        <v>487</v>
      </c>
      <c r="B239" s="35">
        <v>5</v>
      </c>
      <c r="C239" s="44" t="s">
        <v>159</v>
      </c>
      <c r="D239" s="45">
        <v>0.63792528978714891</v>
      </c>
      <c r="E239" s="46">
        <v>0.36207471021285104</v>
      </c>
      <c r="F239" s="45">
        <v>8.1580316935520994E-2</v>
      </c>
      <c r="G239" s="47">
        <v>24047.370206625754</v>
      </c>
      <c r="H239" s="48">
        <v>8607.254992018341</v>
      </c>
      <c r="I239" s="49">
        <v>0.35792915890847765</v>
      </c>
      <c r="J239" s="35">
        <v>5</v>
      </c>
      <c r="K239" s="42" t="s">
        <v>153</v>
      </c>
      <c r="L239" s="46">
        <v>0.51932306847140397</v>
      </c>
      <c r="M239" s="50" t="s">
        <v>137</v>
      </c>
      <c r="N239" s="50" t="s">
        <v>137</v>
      </c>
      <c r="O239" s="46">
        <v>0.48067693152859597</v>
      </c>
      <c r="P239" s="46" t="s">
        <v>137</v>
      </c>
      <c r="Q239" s="46" t="s">
        <v>137</v>
      </c>
      <c r="R239" s="46">
        <v>2.8876314408484195E-2</v>
      </c>
      <c r="S239" s="46" t="s">
        <v>1</v>
      </c>
      <c r="T239" s="46" t="s">
        <v>137</v>
      </c>
      <c r="U239" s="47">
        <v>21025.658007138649</v>
      </c>
      <c r="V239" s="47">
        <v>6820.5376305526297</v>
      </c>
      <c r="W239" s="49">
        <v>0.32439116189547623</v>
      </c>
      <c r="X239" s="35">
        <v>5</v>
      </c>
      <c r="Y239" s="44" t="s">
        <v>144</v>
      </c>
      <c r="Z239" s="46">
        <v>5.9427306287374519E-2</v>
      </c>
      <c r="AA239" s="46">
        <v>0.94057269371262542</v>
      </c>
      <c r="AB239" s="46">
        <v>0.83519114528116611</v>
      </c>
      <c r="AC239" s="47">
        <v>113896.2394209262</v>
      </c>
      <c r="AD239" s="48">
        <v>90456.545483486465</v>
      </c>
      <c r="AE239" s="49">
        <v>0.79420133573669904</v>
      </c>
    </row>
    <row r="240" spans="1:31" x14ac:dyDescent="0.25">
      <c r="A240" t="s">
        <v>488</v>
      </c>
      <c r="B240" s="35">
        <v>6</v>
      </c>
      <c r="C240" s="44" t="s">
        <v>160</v>
      </c>
      <c r="D240" s="45">
        <v>0.80303353059495441</v>
      </c>
      <c r="E240" s="46">
        <v>0.19696646940504564</v>
      </c>
      <c r="F240" s="45">
        <v>4.9628657249967158E-2</v>
      </c>
      <c r="G240" s="47">
        <v>15500.674578467875</v>
      </c>
      <c r="H240" s="48">
        <v>6940.1250659768766</v>
      </c>
      <c r="I240" s="49">
        <v>0.44773051849094786</v>
      </c>
      <c r="J240" s="35">
        <v>6</v>
      </c>
      <c r="K240" s="42" t="s">
        <v>156</v>
      </c>
      <c r="L240" s="46">
        <v>0.5922020977452318</v>
      </c>
      <c r="M240" s="50" t="s">
        <v>137</v>
      </c>
      <c r="N240" s="50" t="s">
        <v>137</v>
      </c>
      <c r="O240" s="46">
        <v>0.40779790225476842</v>
      </c>
      <c r="P240" s="46" t="s">
        <v>137</v>
      </c>
      <c r="Q240" s="46" t="s">
        <v>137</v>
      </c>
      <c r="R240" s="46">
        <v>0.21359283121999653</v>
      </c>
      <c r="S240" s="46" t="s">
        <v>1</v>
      </c>
      <c r="T240" s="46" t="s">
        <v>137</v>
      </c>
      <c r="U240" s="47">
        <v>81271.922976430724</v>
      </c>
      <c r="V240" s="47">
        <v>9051.1473370676922</v>
      </c>
      <c r="W240" s="49">
        <v>0.11136868681811025</v>
      </c>
      <c r="X240" s="35">
        <v>6</v>
      </c>
      <c r="Y240" s="44" t="s">
        <v>191</v>
      </c>
      <c r="Z240" s="46">
        <v>0.29125848044029262</v>
      </c>
      <c r="AA240" s="46">
        <v>0.70874151955970732</v>
      </c>
      <c r="AB240" s="46">
        <v>0.65186059819138487</v>
      </c>
      <c r="AC240" s="47">
        <v>151056.38802152633</v>
      </c>
      <c r="AD240" s="48">
        <v>106154.25768819459</v>
      </c>
      <c r="AE240" s="49">
        <v>0.70274590223266187</v>
      </c>
    </row>
    <row r="241" spans="1:31" x14ac:dyDescent="0.25">
      <c r="A241" t="s">
        <v>489</v>
      </c>
      <c r="B241" s="35">
        <v>7</v>
      </c>
      <c r="C241" s="44" t="s">
        <v>162</v>
      </c>
      <c r="D241" s="45">
        <v>0.71462237646812299</v>
      </c>
      <c r="E241" s="46">
        <v>0.28537762353187707</v>
      </c>
      <c r="F241" s="45">
        <v>5.8261417087296721E-2</v>
      </c>
      <c r="G241" s="47">
        <v>31189.322528771845</v>
      </c>
      <c r="H241" s="48">
        <v>12647.891475378417</v>
      </c>
      <c r="I241" s="49">
        <v>0.40551991675070409</v>
      </c>
      <c r="J241" s="35">
        <v>7</v>
      </c>
      <c r="K241" s="42" t="s">
        <v>158</v>
      </c>
      <c r="L241" s="46">
        <v>0.38073656567142539</v>
      </c>
      <c r="M241" s="50" t="s">
        <v>137</v>
      </c>
      <c r="N241" s="50" t="s">
        <v>135</v>
      </c>
      <c r="O241" s="46">
        <v>0.61926343432857467</v>
      </c>
      <c r="P241" s="46" t="s">
        <v>137</v>
      </c>
      <c r="Q241" s="46" t="s">
        <v>135</v>
      </c>
      <c r="R241" s="46">
        <v>0.34677272147290228</v>
      </c>
      <c r="S241" s="46" t="s">
        <v>1</v>
      </c>
      <c r="T241" s="46" t="s">
        <v>137</v>
      </c>
      <c r="U241" s="47">
        <v>13750.304878982552</v>
      </c>
      <c r="V241" s="47">
        <v>5490.8875010897709</v>
      </c>
      <c r="W241" s="49">
        <v>0.39932841849075185</v>
      </c>
      <c r="X241" s="35">
        <v>7</v>
      </c>
      <c r="Y241" s="44" t="s">
        <v>192</v>
      </c>
      <c r="Z241" s="46">
        <v>0.31718409651009677</v>
      </c>
      <c r="AA241" s="46">
        <v>0.68281590348990329</v>
      </c>
      <c r="AB241" s="46">
        <v>0.64359548567816716</v>
      </c>
      <c r="AC241" s="47">
        <v>64757.231315771111</v>
      </c>
      <c r="AD241" s="48">
        <v>35977.980058839676</v>
      </c>
      <c r="AE241" s="49">
        <v>0.55558243192027146</v>
      </c>
    </row>
    <row r="242" spans="1:31" x14ac:dyDescent="0.25">
      <c r="A242" t="s">
        <v>490</v>
      </c>
      <c r="B242" s="35">
        <v>8</v>
      </c>
      <c r="C242" s="44" t="s">
        <v>171</v>
      </c>
      <c r="D242" s="45">
        <v>0.8280793420879049</v>
      </c>
      <c r="E242" s="46">
        <v>0.17192065791209502</v>
      </c>
      <c r="F242" s="45">
        <v>0.10348846479254031</v>
      </c>
      <c r="G242" s="47">
        <v>2</v>
      </c>
      <c r="H242" s="48">
        <v>1</v>
      </c>
      <c r="I242" s="49">
        <v>0.5</v>
      </c>
      <c r="J242" s="35">
        <v>8</v>
      </c>
      <c r="K242" s="42" t="s">
        <v>2228</v>
      </c>
      <c r="L242" s="46">
        <v>0.44399806362403071</v>
      </c>
      <c r="M242" s="50" t="s">
        <v>137</v>
      </c>
      <c r="N242" s="50" t="s">
        <v>137</v>
      </c>
      <c r="O242" s="46">
        <v>0.55600193637596929</v>
      </c>
      <c r="P242" s="46" t="s">
        <v>137</v>
      </c>
      <c r="Q242" s="46" t="s">
        <v>137</v>
      </c>
      <c r="R242" s="46">
        <v>7.3712235593281026E-3</v>
      </c>
      <c r="S242" s="46" t="s">
        <v>1</v>
      </c>
      <c r="T242" s="46" t="s">
        <v>137</v>
      </c>
      <c r="U242" s="47">
        <v>63215.42689013372</v>
      </c>
      <c r="V242" s="47">
        <v>26375.110228102854</v>
      </c>
      <c r="W242" s="49">
        <v>0.41722585017011599</v>
      </c>
      <c r="X242" s="35" t="s">
        <v>136</v>
      </c>
      <c r="Y242" s="44" t="s">
        <v>136</v>
      </c>
      <c r="Z242" s="46" t="s">
        <v>136</v>
      </c>
      <c r="AA242" s="46" t="s">
        <v>136</v>
      </c>
      <c r="AB242" s="46" t="s">
        <v>136</v>
      </c>
      <c r="AC242" s="47" t="s">
        <v>136</v>
      </c>
      <c r="AD242" s="48" t="s">
        <v>136</v>
      </c>
      <c r="AE242" s="49" t="s">
        <v>136</v>
      </c>
    </row>
    <row r="243" spans="1:31" x14ac:dyDescent="0.25">
      <c r="A243" t="s">
        <v>491</v>
      </c>
      <c r="B243" s="35">
        <v>9</v>
      </c>
      <c r="C243" s="44" t="s">
        <v>172</v>
      </c>
      <c r="D243" s="45">
        <v>0.81244031737669997</v>
      </c>
      <c r="E243" s="46">
        <v>0.18755968262329994</v>
      </c>
      <c r="F243" s="45">
        <v>0.16857814337991195</v>
      </c>
      <c r="G243" s="47">
        <v>7311.8459838818653</v>
      </c>
      <c r="H243" s="48">
        <v>4869.3156334489122</v>
      </c>
      <c r="I243" s="49">
        <v>0.66594887859820429</v>
      </c>
      <c r="J243" s="35">
        <v>9</v>
      </c>
      <c r="K243" s="42" t="s">
        <v>163</v>
      </c>
      <c r="L243" s="46">
        <v>0.43390920617328738</v>
      </c>
      <c r="M243" s="50" t="s">
        <v>137</v>
      </c>
      <c r="N243" s="50" t="s">
        <v>137</v>
      </c>
      <c r="O243" s="46">
        <v>0.56609079382671246</v>
      </c>
      <c r="P243" s="46" t="s">
        <v>137</v>
      </c>
      <c r="Q243" s="46" t="s">
        <v>137</v>
      </c>
      <c r="R243" s="46">
        <v>0.14993181548643972</v>
      </c>
      <c r="S243" s="46" t="s">
        <v>1</v>
      </c>
      <c r="T243" s="46" t="s">
        <v>137</v>
      </c>
      <c r="U243" s="47">
        <v>19726.018328299739</v>
      </c>
      <c r="V243" s="47">
        <v>9293.3625664439223</v>
      </c>
      <c r="W243" s="49">
        <v>0.4711220689231182</v>
      </c>
      <c r="X243" s="35" t="s">
        <v>136</v>
      </c>
      <c r="Y243" s="44" t="s">
        <v>136</v>
      </c>
      <c r="Z243" s="46" t="s">
        <v>136</v>
      </c>
      <c r="AA243" s="46" t="s">
        <v>136</v>
      </c>
      <c r="AB243" s="46" t="s">
        <v>136</v>
      </c>
      <c r="AC243" s="47" t="s">
        <v>136</v>
      </c>
      <c r="AD243" s="48" t="s">
        <v>136</v>
      </c>
      <c r="AE243" s="49" t="s">
        <v>136</v>
      </c>
    </row>
    <row r="244" spans="1:31" x14ac:dyDescent="0.25">
      <c r="A244" t="s">
        <v>492</v>
      </c>
      <c r="B244" s="35">
        <v>10</v>
      </c>
      <c r="C244" s="44" t="s">
        <v>2230</v>
      </c>
      <c r="D244" s="45">
        <v>0.67992227437492636</v>
      </c>
      <c r="E244" s="46">
        <v>0.32007772562507353</v>
      </c>
      <c r="F244" s="45">
        <v>0.19274040005297466</v>
      </c>
      <c r="G244" s="47">
        <v>99460.099522274366</v>
      </c>
      <c r="H244" s="48">
        <v>27104.11462806831</v>
      </c>
      <c r="I244" s="49">
        <v>0.27251244225829746</v>
      </c>
      <c r="J244" s="35">
        <v>10</v>
      </c>
      <c r="K244" s="42" t="s">
        <v>164</v>
      </c>
      <c r="L244" s="46">
        <v>0.42397827993861598</v>
      </c>
      <c r="M244" s="50" t="s">
        <v>137</v>
      </c>
      <c r="N244" s="50" t="s">
        <v>137</v>
      </c>
      <c r="O244" s="46">
        <v>0.57602172006138397</v>
      </c>
      <c r="P244" s="46" t="s">
        <v>137</v>
      </c>
      <c r="Q244" s="46" t="s">
        <v>137</v>
      </c>
      <c r="R244" s="46">
        <v>0.2116464137519587</v>
      </c>
      <c r="S244" s="46" t="s">
        <v>1</v>
      </c>
      <c r="T244" s="46" t="s">
        <v>137</v>
      </c>
      <c r="U244" s="47">
        <v>10111.113060411824</v>
      </c>
      <c r="V244" s="47">
        <v>3579.5154399869039</v>
      </c>
      <c r="W244" s="49">
        <v>0.35401794229775041</v>
      </c>
      <c r="X244" s="35" t="s">
        <v>136</v>
      </c>
      <c r="Y244" s="44" t="s">
        <v>136</v>
      </c>
      <c r="Z244" s="46" t="s">
        <v>136</v>
      </c>
      <c r="AA244" s="46" t="s">
        <v>136</v>
      </c>
      <c r="AB244" s="46" t="s">
        <v>136</v>
      </c>
      <c r="AC244" s="47" t="s">
        <v>136</v>
      </c>
      <c r="AD244" s="48" t="s">
        <v>136</v>
      </c>
      <c r="AE244" s="49" t="s">
        <v>136</v>
      </c>
    </row>
    <row r="245" spans="1:31" x14ac:dyDescent="0.25">
      <c r="A245" t="s">
        <v>493</v>
      </c>
      <c r="B245" s="35">
        <v>11</v>
      </c>
      <c r="C245" s="44" t="s">
        <v>2229</v>
      </c>
      <c r="D245" s="45">
        <v>0.70446264072453302</v>
      </c>
      <c r="E245" s="46">
        <v>0.29553735927546698</v>
      </c>
      <c r="F245" s="45">
        <v>0.12525240571915638</v>
      </c>
      <c r="G245" s="47">
        <v>109792.22036504006</v>
      </c>
      <c r="H245" s="48">
        <v>40233.616064198657</v>
      </c>
      <c r="I245" s="49">
        <v>0.36645233997845084</v>
      </c>
      <c r="J245" s="35">
        <v>11</v>
      </c>
      <c r="K245" s="42" t="s">
        <v>165</v>
      </c>
      <c r="L245" s="46">
        <v>0.37008610329486297</v>
      </c>
      <c r="M245" s="50" t="s">
        <v>137</v>
      </c>
      <c r="N245" s="50" t="s">
        <v>135</v>
      </c>
      <c r="O245" s="46">
        <v>0.62991389670513709</v>
      </c>
      <c r="P245" s="46" t="s">
        <v>137</v>
      </c>
      <c r="Q245" s="46" t="s">
        <v>135</v>
      </c>
      <c r="R245" s="46">
        <v>5.5212597227899674E-2</v>
      </c>
      <c r="S245" s="46" t="s">
        <v>1</v>
      </c>
      <c r="T245" s="46" t="s">
        <v>137</v>
      </c>
      <c r="U245" s="47">
        <v>33335.849428460104</v>
      </c>
      <c r="V245" s="47">
        <v>13690.734450391603</v>
      </c>
      <c r="W245" s="49">
        <v>0.41069103338051716</v>
      </c>
      <c r="X245" s="35" t="s">
        <v>136</v>
      </c>
      <c r="Y245" s="44" t="s">
        <v>136</v>
      </c>
      <c r="Z245" s="46" t="s">
        <v>136</v>
      </c>
      <c r="AA245" s="46" t="s">
        <v>136</v>
      </c>
      <c r="AB245" s="46" t="s">
        <v>136</v>
      </c>
      <c r="AC245" s="47" t="s">
        <v>136</v>
      </c>
      <c r="AD245" s="48" t="s">
        <v>136</v>
      </c>
      <c r="AE245" s="49" t="s">
        <v>136</v>
      </c>
    </row>
    <row r="246" spans="1:31" x14ac:dyDescent="0.25">
      <c r="A246" t="s">
        <v>494</v>
      </c>
      <c r="B246" s="35">
        <v>12</v>
      </c>
      <c r="C246" s="44" t="s">
        <v>140</v>
      </c>
      <c r="D246" s="45">
        <v>0.62947256207061275</v>
      </c>
      <c r="E246" s="46">
        <v>0.37052743792938719</v>
      </c>
      <c r="F246" s="45">
        <v>0.13901771422759257</v>
      </c>
      <c r="G246" s="47">
        <v>4756.1568053052406</v>
      </c>
      <c r="H246" s="48">
        <v>1746.9236935705276</v>
      </c>
      <c r="I246" s="49">
        <v>0.36729732956279465</v>
      </c>
      <c r="J246" s="35">
        <v>12</v>
      </c>
      <c r="K246" s="42" t="s">
        <v>166</v>
      </c>
      <c r="L246" s="46">
        <v>0.33792438042368927</v>
      </c>
      <c r="M246" s="50" t="s">
        <v>137</v>
      </c>
      <c r="N246" s="50" t="s">
        <v>135</v>
      </c>
      <c r="O246" s="46">
        <v>0.66207561957631089</v>
      </c>
      <c r="P246" s="46" t="s">
        <v>137</v>
      </c>
      <c r="Q246" s="46" t="s">
        <v>135</v>
      </c>
      <c r="R246" s="46">
        <v>0.25665883508428428</v>
      </c>
      <c r="S246" s="46" t="s">
        <v>1</v>
      </c>
      <c r="T246" s="46" t="s">
        <v>137</v>
      </c>
      <c r="U246" s="47">
        <v>67597.411840882123</v>
      </c>
      <c r="V246" s="47">
        <v>14123.478814172566</v>
      </c>
      <c r="W246" s="49">
        <v>0.20893520076505134</v>
      </c>
      <c r="X246" s="35" t="s">
        <v>136</v>
      </c>
      <c r="Y246" s="44" t="s">
        <v>136</v>
      </c>
      <c r="Z246" s="46" t="s">
        <v>136</v>
      </c>
      <c r="AA246" s="46" t="s">
        <v>136</v>
      </c>
      <c r="AB246" s="46" t="s">
        <v>136</v>
      </c>
      <c r="AC246" s="47" t="s">
        <v>136</v>
      </c>
      <c r="AD246" s="48" t="s">
        <v>136</v>
      </c>
      <c r="AE246" s="49" t="s">
        <v>136</v>
      </c>
    </row>
    <row r="247" spans="1:31" x14ac:dyDescent="0.25">
      <c r="A247" t="s">
        <v>495</v>
      </c>
      <c r="B247" s="35">
        <v>13</v>
      </c>
      <c r="C247" s="44" t="s">
        <v>177</v>
      </c>
      <c r="D247" s="45">
        <v>0.60971904246285891</v>
      </c>
      <c r="E247" s="46">
        <v>0.39028095753714109</v>
      </c>
      <c r="F247" s="45">
        <v>0.19408380102433787</v>
      </c>
      <c r="G247" s="47">
        <v>25759.754906991293</v>
      </c>
      <c r="H247" s="48">
        <v>12834.603067402599</v>
      </c>
      <c r="I247" s="49">
        <v>0.49824243723371919</v>
      </c>
      <c r="J247" s="35">
        <v>13</v>
      </c>
      <c r="K247" s="42" t="s">
        <v>167</v>
      </c>
      <c r="L247" s="46">
        <v>0.26266886966587116</v>
      </c>
      <c r="M247" s="50" t="s">
        <v>137</v>
      </c>
      <c r="N247" s="50" t="s">
        <v>135</v>
      </c>
      <c r="O247" s="46">
        <v>0.73733113033412878</v>
      </c>
      <c r="P247" s="46" t="s">
        <v>137</v>
      </c>
      <c r="Q247" s="46" t="s">
        <v>135</v>
      </c>
      <c r="R247" s="46">
        <v>0.11603340195160936</v>
      </c>
      <c r="S247" s="46" t="s">
        <v>1</v>
      </c>
      <c r="T247" s="46" t="s">
        <v>137</v>
      </c>
      <c r="U247" s="47">
        <v>23386.433346235903</v>
      </c>
      <c r="V247" s="47">
        <v>9024.7975631606478</v>
      </c>
      <c r="W247" s="49">
        <v>0.38589884269861136</v>
      </c>
      <c r="X247" s="35" t="s">
        <v>136</v>
      </c>
      <c r="Y247" s="44" t="s">
        <v>136</v>
      </c>
      <c r="Z247" s="46" t="s">
        <v>136</v>
      </c>
      <c r="AA247" s="46" t="s">
        <v>136</v>
      </c>
      <c r="AB247" s="46" t="s">
        <v>136</v>
      </c>
      <c r="AC247" s="47" t="s">
        <v>136</v>
      </c>
      <c r="AD247" s="48" t="s">
        <v>136</v>
      </c>
      <c r="AE247" s="49" t="s">
        <v>136</v>
      </c>
    </row>
    <row r="248" spans="1:31" x14ac:dyDescent="0.25">
      <c r="A248" t="s">
        <v>496</v>
      </c>
      <c r="B248" s="35">
        <v>14</v>
      </c>
      <c r="C248" s="44" t="s">
        <v>178</v>
      </c>
      <c r="D248" s="45">
        <v>0.83518923305776871</v>
      </c>
      <c r="E248" s="46">
        <v>0.16481076694223137</v>
      </c>
      <c r="F248" s="45">
        <v>9.1915231136774689E-2</v>
      </c>
      <c r="G248" s="47">
        <v>13237.317120926968</v>
      </c>
      <c r="H248" s="48">
        <v>7248.4747377603599</v>
      </c>
      <c r="I248" s="49">
        <v>0.5475788387891074</v>
      </c>
      <c r="J248" s="35">
        <v>14</v>
      </c>
      <c r="K248" s="42" t="s">
        <v>168</v>
      </c>
      <c r="L248" s="46">
        <v>0.45099884209779662</v>
      </c>
      <c r="M248" s="50" t="s">
        <v>137</v>
      </c>
      <c r="N248" s="50" t="s">
        <v>137</v>
      </c>
      <c r="O248" s="46">
        <v>0.5490011579022035</v>
      </c>
      <c r="P248" s="46" t="s">
        <v>137</v>
      </c>
      <c r="Q248" s="46" t="s">
        <v>137</v>
      </c>
      <c r="R248" s="46">
        <v>0.28276352219405188</v>
      </c>
      <c r="S248" s="46" t="s">
        <v>1</v>
      </c>
      <c r="T248" s="46" t="s">
        <v>137</v>
      </c>
      <c r="U248" s="47">
        <v>48547.490034274699</v>
      </c>
      <c r="V248" s="47">
        <v>10199.389407709024</v>
      </c>
      <c r="W248" s="49">
        <v>0.21009097278784589</v>
      </c>
      <c r="X248" s="35" t="s">
        <v>136</v>
      </c>
      <c r="Y248" s="44" t="s">
        <v>136</v>
      </c>
      <c r="Z248" s="46" t="s">
        <v>136</v>
      </c>
      <c r="AA248" s="46" t="s">
        <v>136</v>
      </c>
      <c r="AB248" s="46" t="s">
        <v>136</v>
      </c>
      <c r="AC248" s="47" t="s">
        <v>136</v>
      </c>
      <c r="AD248" s="48" t="s">
        <v>136</v>
      </c>
      <c r="AE248" s="49" t="s">
        <v>136</v>
      </c>
    </row>
    <row r="249" spans="1:31" x14ac:dyDescent="0.25">
      <c r="A249" t="s">
        <v>497</v>
      </c>
      <c r="B249" s="35">
        <v>15</v>
      </c>
      <c r="C249" s="44" t="s">
        <v>180</v>
      </c>
      <c r="D249" s="45">
        <v>0.86475418439911367</v>
      </c>
      <c r="E249" s="46">
        <v>0.13524581560088642</v>
      </c>
      <c r="F249" s="45">
        <v>5.4894781717467721E-2</v>
      </c>
      <c r="G249" s="47">
        <v>4825.5204511760894</v>
      </c>
      <c r="H249" s="48">
        <v>2425.6413174200088</v>
      </c>
      <c r="I249" s="49">
        <v>0.50266936840539644</v>
      </c>
      <c r="J249" s="35">
        <v>15</v>
      </c>
      <c r="K249" s="42" t="s">
        <v>169</v>
      </c>
      <c r="L249" s="46">
        <v>0.34374599294434449</v>
      </c>
      <c r="M249" s="50" t="s">
        <v>137</v>
      </c>
      <c r="N249" s="50" t="s">
        <v>135</v>
      </c>
      <c r="O249" s="46">
        <v>0.65625400705565551</v>
      </c>
      <c r="P249" s="46" t="s">
        <v>137</v>
      </c>
      <c r="Q249" s="46" t="s">
        <v>135</v>
      </c>
      <c r="R249" s="46">
        <v>0.38456411265818136</v>
      </c>
      <c r="S249" s="46" t="s">
        <v>1</v>
      </c>
      <c r="T249" s="46" t="s">
        <v>137</v>
      </c>
      <c r="U249" s="47">
        <v>2</v>
      </c>
      <c r="V249" s="47">
        <v>1</v>
      </c>
      <c r="W249" s="49">
        <v>0.5</v>
      </c>
      <c r="X249" s="35" t="s">
        <v>136</v>
      </c>
      <c r="Y249" s="44" t="s">
        <v>136</v>
      </c>
      <c r="Z249" s="46" t="s">
        <v>136</v>
      </c>
      <c r="AA249" s="46" t="s">
        <v>136</v>
      </c>
      <c r="AB249" s="46" t="s">
        <v>136</v>
      </c>
      <c r="AC249" s="47" t="s">
        <v>136</v>
      </c>
      <c r="AD249" s="48" t="s">
        <v>136</v>
      </c>
      <c r="AE249" s="49" t="s">
        <v>136</v>
      </c>
    </row>
    <row r="250" spans="1:31" x14ac:dyDescent="0.25">
      <c r="A250" t="s">
        <v>498</v>
      </c>
      <c r="B250" s="35">
        <v>16</v>
      </c>
      <c r="C250" s="44" t="s">
        <v>184</v>
      </c>
      <c r="D250" s="45">
        <v>0.60644595144907365</v>
      </c>
      <c r="E250" s="46">
        <v>0.39355404855092635</v>
      </c>
      <c r="F250" s="45">
        <v>0.34693184107232589</v>
      </c>
      <c r="G250" s="47">
        <v>51871.312237395738</v>
      </c>
      <c r="H250" s="48">
        <v>26549.212095055715</v>
      </c>
      <c r="I250" s="49">
        <v>0.5118284259621162</v>
      </c>
      <c r="J250" s="35">
        <v>16</v>
      </c>
      <c r="K250" s="42" t="s">
        <v>170</v>
      </c>
      <c r="L250" s="46">
        <v>0.55079745372346656</v>
      </c>
      <c r="M250" s="50" t="s">
        <v>137</v>
      </c>
      <c r="N250" s="50" t="s">
        <v>137</v>
      </c>
      <c r="O250" s="46">
        <v>0.44920254627653333</v>
      </c>
      <c r="P250" s="46" t="s">
        <v>137</v>
      </c>
      <c r="Q250" s="46" t="s">
        <v>137</v>
      </c>
      <c r="R250" s="46">
        <v>0.39797568895014995</v>
      </c>
      <c r="S250" s="46" t="s">
        <v>1</v>
      </c>
      <c r="T250" s="46" t="s">
        <v>137</v>
      </c>
      <c r="U250" s="47">
        <v>49493.238415593958</v>
      </c>
      <c r="V250" s="47">
        <v>35893.531893177249</v>
      </c>
      <c r="W250" s="49">
        <v>0.7252209199119245</v>
      </c>
      <c r="X250" s="35" t="s">
        <v>136</v>
      </c>
      <c r="Y250" s="44" t="s">
        <v>136</v>
      </c>
      <c r="Z250" s="46" t="s">
        <v>136</v>
      </c>
      <c r="AA250" s="46" t="s">
        <v>136</v>
      </c>
      <c r="AB250" s="46" t="s">
        <v>136</v>
      </c>
      <c r="AC250" s="47" t="s">
        <v>136</v>
      </c>
      <c r="AD250" s="48" t="s">
        <v>136</v>
      </c>
      <c r="AE250" s="49" t="s">
        <v>136</v>
      </c>
    </row>
    <row r="251" spans="1:31" x14ac:dyDescent="0.25">
      <c r="A251" t="s">
        <v>499</v>
      </c>
      <c r="B251" s="35">
        <v>17</v>
      </c>
      <c r="C251" s="44" t="s">
        <v>185</v>
      </c>
      <c r="D251" s="45">
        <v>0.71141606869390106</v>
      </c>
      <c r="E251" s="46">
        <v>0.28858393130609894</v>
      </c>
      <c r="F251" s="45">
        <v>0.22091869810037854</v>
      </c>
      <c r="G251" s="47">
        <v>2</v>
      </c>
      <c r="H251" s="48">
        <v>1</v>
      </c>
      <c r="I251" s="49">
        <v>0.5</v>
      </c>
      <c r="J251" s="35">
        <v>17</v>
      </c>
      <c r="K251" s="42" t="s">
        <v>139</v>
      </c>
      <c r="L251" s="46">
        <v>0.17693744734081146</v>
      </c>
      <c r="M251" s="50" t="s">
        <v>137</v>
      </c>
      <c r="N251" s="50" t="s">
        <v>135</v>
      </c>
      <c r="O251" s="46">
        <v>0.82306255265918848</v>
      </c>
      <c r="P251" s="46" t="s">
        <v>137</v>
      </c>
      <c r="Q251" s="46" t="s">
        <v>135</v>
      </c>
      <c r="R251" s="46">
        <v>2.449226850767957E-2</v>
      </c>
      <c r="S251" s="46" t="s">
        <v>1</v>
      </c>
      <c r="T251" s="46" t="s">
        <v>137</v>
      </c>
      <c r="U251" s="47">
        <v>290795.93587357167</v>
      </c>
      <c r="V251" s="47">
        <v>125991.22557242232</v>
      </c>
      <c r="W251" s="49">
        <v>0.43326336454440367</v>
      </c>
      <c r="X251" s="35" t="s">
        <v>136</v>
      </c>
      <c r="Y251" s="44" t="s">
        <v>136</v>
      </c>
      <c r="Z251" s="46" t="s">
        <v>136</v>
      </c>
      <c r="AA251" s="46" t="s">
        <v>136</v>
      </c>
      <c r="AB251" s="46" t="s">
        <v>136</v>
      </c>
      <c r="AC251" s="47" t="s">
        <v>136</v>
      </c>
      <c r="AD251" s="48" t="s">
        <v>136</v>
      </c>
      <c r="AE251" s="49" t="s">
        <v>136</v>
      </c>
    </row>
    <row r="252" spans="1:31" x14ac:dyDescent="0.25">
      <c r="A252" t="s">
        <v>500</v>
      </c>
      <c r="B252" s="35">
        <v>18</v>
      </c>
      <c r="C252" s="44" t="s">
        <v>186</v>
      </c>
      <c r="D252" s="45">
        <v>0.86090279245549395</v>
      </c>
      <c r="E252" s="46">
        <v>0.13909720754450602</v>
      </c>
      <c r="F252" s="45">
        <v>6.0263600970874603E-2</v>
      </c>
      <c r="G252" s="47">
        <v>37838.674057903278</v>
      </c>
      <c r="H252" s="48">
        <v>27732.624894984292</v>
      </c>
      <c r="I252" s="49">
        <v>0.73291746038843664</v>
      </c>
      <c r="J252" s="35">
        <v>18</v>
      </c>
      <c r="K252" s="42" t="s">
        <v>174</v>
      </c>
      <c r="L252" s="46">
        <v>0.44982480279748155</v>
      </c>
      <c r="M252" s="50" t="s">
        <v>137</v>
      </c>
      <c r="N252" s="50" t="s">
        <v>137</v>
      </c>
      <c r="O252" s="46">
        <v>0.55017519720251828</v>
      </c>
      <c r="P252" s="46" t="s">
        <v>137</v>
      </c>
      <c r="Q252" s="46" t="s">
        <v>137</v>
      </c>
      <c r="R252" s="46">
        <v>0.30878972188181897</v>
      </c>
      <c r="S252" s="46" t="s">
        <v>1</v>
      </c>
      <c r="T252" s="46" t="s">
        <v>137</v>
      </c>
      <c r="U252" s="47">
        <v>134955.1773683127</v>
      </c>
      <c r="V252" s="47">
        <v>85354.679273326023</v>
      </c>
      <c r="W252" s="49">
        <v>0.63246687483786146</v>
      </c>
      <c r="X252" s="35" t="s">
        <v>136</v>
      </c>
      <c r="Y252" s="44" t="s">
        <v>136</v>
      </c>
      <c r="Z252" s="46" t="s">
        <v>136</v>
      </c>
      <c r="AA252" s="46" t="s">
        <v>136</v>
      </c>
      <c r="AB252" s="46" t="s">
        <v>136</v>
      </c>
      <c r="AC252" s="47" t="s">
        <v>136</v>
      </c>
      <c r="AD252" s="48" t="s">
        <v>136</v>
      </c>
      <c r="AE252" s="49" t="s">
        <v>136</v>
      </c>
    </row>
    <row r="253" spans="1:31" x14ac:dyDescent="0.25">
      <c r="A253" t="s">
        <v>501</v>
      </c>
      <c r="B253" s="35">
        <v>19</v>
      </c>
      <c r="C253" s="44" t="s">
        <v>187</v>
      </c>
      <c r="D253" s="45">
        <v>0.86207371096672891</v>
      </c>
      <c r="E253" s="46">
        <v>0.13792628903327117</v>
      </c>
      <c r="F253" s="45">
        <v>3.5329513840319186E-3</v>
      </c>
      <c r="G253" s="47">
        <v>36389.602139250754</v>
      </c>
      <c r="H253" s="48">
        <v>23795.014010560419</v>
      </c>
      <c r="I253" s="49">
        <v>0.6538959651030235</v>
      </c>
      <c r="J253" s="35">
        <v>19</v>
      </c>
      <c r="K253" s="42" t="s">
        <v>141</v>
      </c>
      <c r="L253" s="46">
        <v>0.43419895091246624</v>
      </c>
      <c r="M253" s="50" t="s">
        <v>137</v>
      </c>
      <c r="N253" s="50" t="s">
        <v>137</v>
      </c>
      <c r="O253" s="46">
        <v>0.56580104908753381</v>
      </c>
      <c r="P253" s="46" t="s">
        <v>137</v>
      </c>
      <c r="Q253" s="46" t="s">
        <v>137</v>
      </c>
      <c r="R253" s="46">
        <v>0.40472045413146795</v>
      </c>
      <c r="S253" s="46" t="s">
        <v>137</v>
      </c>
      <c r="T253" s="46" t="s">
        <v>137</v>
      </c>
      <c r="U253" s="47">
        <v>19241.50032701165</v>
      </c>
      <c r="V253" s="47">
        <v>5841.8739308911809</v>
      </c>
      <c r="W253" s="49">
        <v>0.30360802596511804</v>
      </c>
      <c r="X253" s="35" t="s">
        <v>136</v>
      </c>
      <c r="Y253" s="44" t="s">
        <v>136</v>
      </c>
      <c r="Z253" s="46" t="s">
        <v>136</v>
      </c>
      <c r="AA253" s="46" t="s">
        <v>136</v>
      </c>
      <c r="AB253" s="46" t="s">
        <v>136</v>
      </c>
      <c r="AC253" s="47" t="s">
        <v>136</v>
      </c>
      <c r="AD253" s="48" t="s">
        <v>136</v>
      </c>
      <c r="AE253" s="49" t="s">
        <v>136</v>
      </c>
    </row>
    <row r="254" spans="1:31" x14ac:dyDescent="0.25">
      <c r="A254" t="s">
        <v>502</v>
      </c>
      <c r="B254" s="35">
        <v>20</v>
      </c>
      <c r="C254" s="44" t="s">
        <v>188</v>
      </c>
      <c r="D254" s="45">
        <v>0.62358857664751943</v>
      </c>
      <c r="E254" s="46">
        <v>0.37641142335248062</v>
      </c>
      <c r="F254" s="45">
        <v>0.1339738367123382</v>
      </c>
      <c r="G254" s="47">
        <v>20831.039926663412</v>
      </c>
      <c r="H254" s="48">
        <v>14378.414815927386</v>
      </c>
      <c r="I254" s="49">
        <v>0.69023989520193063</v>
      </c>
      <c r="J254" s="35">
        <v>20</v>
      </c>
      <c r="K254" s="42" t="s">
        <v>179</v>
      </c>
      <c r="L254" s="46">
        <v>0.31036700637054082</v>
      </c>
      <c r="M254" s="50" t="s">
        <v>137</v>
      </c>
      <c r="N254" s="50" t="s">
        <v>135</v>
      </c>
      <c r="O254" s="46">
        <v>0.68963299362945896</v>
      </c>
      <c r="P254" s="46" t="s">
        <v>137</v>
      </c>
      <c r="Q254" s="46" t="s">
        <v>135</v>
      </c>
      <c r="R254" s="46">
        <v>0.52025572126334674</v>
      </c>
      <c r="S254" s="46" t="s">
        <v>137</v>
      </c>
      <c r="T254" s="46" t="s">
        <v>137</v>
      </c>
      <c r="U254" s="47">
        <v>70600.321143510489</v>
      </c>
      <c r="V254" s="47">
        <v>34474.468924890993</v>
      </c>
      <c r="W254" s="49">
        <v>0.48830470409354293</v>
      </c>
      <c r="X254" s="35" t="s">
        <v>136</v>
      </c>
      <c r="Y254" s="44" t="s">
        <v>136</v>
      </c>
      <c r="Z254" s="46" t="s">
        <v>136</v>
      </c>
      <c r="AA254" s="46" t="s">
        <v>136</v>
      </c>
      <c r="AB254" s="46" t="s">
        <v>136</v>
      </c>
      <c r="AC254" s="47" t="s">
        <v>136</v>
      </c>
      <c r="AD254" s="48" t="s">
        <v>136</v>
      </c>
      <c r="AE254" s="49" t="s">
        <v>136</v>
      </c>
    </row>
    <row r="255" spans="1:31" x14ac:dyDescent="0.25">
      <c r="A255" t="s">
        <v>503</v>
      </c>
      <c r="B255" s="35">
        <v>21</v>
      </c>
      <c r="C255" s="44" t="s">
        <v>13</v>
      </c>
      <c r="D255" s="45">
        <v>0.98922269890732495</v>
      </c>
      <c r="E255" s="46">
        <v>1.0777301092675121E-2</v>
      </c>
      <c r="F255" s="45">
        <v>3.7724124101786182E-3</v>
      </c>
      <c r="G255" s="47">
        <v>40749.96116821203</v>
      </c>
      <c r="H255" s="48">
        <v>4012.6516275213212</v>
      </c>
      <c r="I255" s="49">
        <v>9.8470072424301711E-2</v>
      </c>
      <c r="J255" s="35">
        <v>21</v>
      </c>
      <c r="K255" s="42" t="s">
        <v>181</v>
      </c>
      <c r="L255" s="46">
        <v>0.59912006784820782</v>
      </c>
      <c r="M255" s="50" t="s">
        <v>137</v>
      </c>
      <c r="N255" s="50" t="s">
        <v>137</v>
      </c>
      <c r="O255" s="46">
        <v>0.40087993215179213</v>
      </c>
      <c r="P255" s="46" t="s">
        <v>137</v>
      </c>
      <c r="Q255" s="46" t="s">
        <v>137</v>
      </c>
      <c r="R255" s="46">
        <v>0.34483693410112531</v>
      </c>
      <c r="S255" s="46" t="s">
        <v>1</v>
      </c>
      <c r="T255" s="46" t="s">
        <v>137</v>
      </c>
      <c r="U255" s="47">
        <v>16124.842825583084</v>
      </c>
      <c r="V255" s="47">
        <v>6324.7177661992528</v>
      </c>
      <c r="W255" s="49">
        <v>0.39223438235098251</v>
      </c>
      <c r="X255" s="35" t="s">
        <v>136</v>
      </c>
      <c r="Y255" s="44" t="s">
        <v>136</v>
      </c>
      <c r="Z255" s="46" t="s">
        <v>136</v>
      </c>
      <c r="AA255" s="46" t="s">
        <v>136</v>
      </c>
      <c r="AB255" s="46" t="s">
        <v>136</v>
      </c>
      <c r="AC255" s="47" t="s">
        <v>136</v>
      </c>
      <c r="AD255" s="48" t="s">
        <v>136</v>
      </c>
      <c r="AE255" s="49" t="s">
        <v>136</v>
      </c>
    </row>
    <row r="256" spans="1:31" x14ac:dyDescent="0.25">
      <c r="A256" t="s">
        <v>504</v>
      </c>
      <c r="B256" s="35">
        <v>22</v>
      </c>
      <c r="C256" s="44" t="s">
        <v>189</v>
      </c>
      <c r="D256" s="45">
        <v>0.63435691514226777</v>
      </c>
      <c r="E256" s="46">
        <v>0.36564308485773223</v>
      </c>
      <c r="F256" s="45">
        <v>0.30929173884708172</v>
      </c>
      <c r="G256" s="47">
        <v>26842.716369758044</v>
      </c>
      <c r="H256" s="48">
        <v>13872.39683206761</v>
      </c>
      <c r="I256" s="49">
        <v>0.51680301803198814</v>
      </c>
      <c r="J256" s="35">
        <v>22</v>
      </c>
      <c r="K256" s="42" t="s">
        <v>142</v>
      </c>
      <c r="L256" s="46">
        <v>0.52973400777815727</v>
      </c>
      <c r="M256" s="50" t="s">
        <v>137</v>
      </c>
      <c r="N256" s="50" t="s">
        <v>137</v>
      </c>
      <c r="O256" s="46">
        <v>0.47026599222184279</v>
      </c>
      <c r="P256" s="46" t="s">
        <v>137</v>
      </c>
      <c r="Q256" s="46" t="s">
        <v>137</v>
      </c>
      <c r="R256" s="46">
        <v>0.41926237006558231</v>
      </c>
      <c r="S256" s="46" t="s">
        <v>137</v>
      </c>
      <c r="T256" s="46" t="s">
        <v>137</v>
      </c>
      <c r="U256" s="47">
        <v>53643.972674190314</v>
      </c>
      <c r="V256" s="47">
        <v>32492.641761192281</v>
      </c>
      <c r="W256" s="49">
        <v>0.60570908792564948</v>
      </c>
      <c r="X256" s="35" t="s">
        <v>136</v>
      </c>
      <c r="Y256" s="44" t="s">
        <v>136</v>
      </c>
      <c r="Z256" s="46" t="s">
        <v>136</v>
      </c>
      <c r="AA256" s="46" t="s">
        <v>136</v>
      </c>
      <c r="AB256" s="46" t="s">
        <v>136</v>
      </c>
      <c r="AC256" s="47" t="s">
        <v>136</v>
      </c>
      <c r="AD256" s="48" t="s">
        <v>136</v>
      </c>
      <c r="AE256" s="49" t="s">
        <v>136</v>
      </c>
    </row>
    <row r="257" spans="1:31" x14ac:dyDescent="0.25">
      <c r="A257" t="s">
        <v>505</v>
      </c>
      <c r="B257" s="35">
        <v>23</v>
      </c>
      <c r="C257" s="44" t="s">
        <v>2227</v>
      </c>
      <c r="D257" s="45">
        <v>0.73022853783685815</v>
      </c>
      <c r="E257" s="46">
        <v>0.26977146216314174</v>
      </c>
      <c r="F257" s="45">
        <v>5.2656601998468257E-2</v>
      </c>
      <c r="G257" s="47">
        <v>103294.65449175521</v>
      </c>
      <c r="H257" s="48">
        <v>49233.825920593168</v>
      </c>
      <c r="I257" s="49">
        <v>0.47663478969788242</v>
      </c>
      <c r="J257" s="35">
        <v>23</v>
      </c>
      <c r="K257" s="42" t="s">
        <v>182</v>
      </c>
      <c r="L257" s="46">
        <v>0.48404065075060448</v>
      </c>
      <c r="M257" s="50" t="s">
        <v>137</v>
      </c>
      <c r="N257" s="50" t="s">
        <v>137</v>
      </c>
      <c r="O257" s="46">
        <v>0.51595934924939557</v>
      </c>
      <c r="P257" s="46" t="s">
        <v>137</v>
      </c>
      <c r="Q257" s="46" t="s">
        <v>137</v>
      </c>
      <c r="R257" s="46">
        <v>2.1903381946414203E-2</v>
      </c>
      <c r="S257" s="46" t="s">
        <v>1</v>
      </c>
      <c r="T257" s="46" t="s">
        <v>137</v>
      </c>
      <c r="U257" s="47">
        <v>48135.881222231998</v>
      </c>
      <c r="V257" s="47">
        <v>28395.822813710321</v>
      </c>
      <c r="W257" s="49">
        <v>0.58990969091463208</v>
      </c>
      <c r="X257" s="35" t="s">
        <v>136</v>
      </c>
      <c r="Y257" s="44" t="s">
        <v>136</v>
      </c>
      <c r="Z257" s="46" t="s">
        <v>136</v>
      </c>
      <c r="AA257" s="46" t="s">
        <v>136</v>
      </c>
      <c r="AB257" s="46" t="s">
        <v>136</v>
      </c>
      <c r="AC257" s="47" t="s">
        <v>136</v>
      </c>
      <c r="AD257" s="48" t="s">
        <v>136</v>
      </c>
      <c r="AE257" s="49" t="s">
        <v>136</v>
      </c>
    </row>
    <row r="258" spans="1:31" x14ac:dyDescent="0.25">
      <c r="A258" t="s">
        <v>506</v>
      </c>
      <c r="B258" s="35">
        <v>24</v>
      </c>
      <c r="C258" s="44" t="s">
        <v>193</v>
      </c>
      <c r="D258" s="45">
        <v>0.88354659259242629</v>
      </c>
      <c r="E258" s="46">
        <v>0.11645340740757361</v>
      </c>
      <c r="F258" s="45">
        <v>9.0291240881804027E-2</v>
      </c>
      <c r="G258" s="47">
        <v>2</v>
      </c>
      <c r="H258" s="48">
        <v>1</v>
      </c>
      <c r="I258" s="49">
        <v>0.5</v>
      </c>
      <c r="J258" s="35">
        <v>24</v>
      </c>
      <c r="K258" s="42" t="s">
        <v>183</v>
      </c>
      <c r="L258" s="46">
        <v>0.57556623586542677</v>
      </c>
      <c r="M258" s="50" t="s">
        <v>137</v>
      </c>
      <c r="N258" s="50" t="s">
        <v>137</v>
      </c>
      <c r="O258" s="46">
        <v>0.4244337641345734</v>
      </c>
      <c r="P258" s="46" t="s">
        <v>137</v>
      </c>
      <c r="Q258" s="46" t="s">
        <v>137</v>
      </c>
      <c r="R258" s="46">
        <v>0.37427423870630994</v>
      </c>
      <c r="S258" s="46" t="s">
        <v>1</v>
      </c>
      <c r="T258" s="46" t="s">
        <v>137</v>
      </c>
      <c r="U258" s="47">
        <v>131800.81975233174</v>
      </c>
      <c r="V258" s="47">
        <v>63547.340634382228</v>
      </c>
      <c r="W258" s="49">
        <v>0.48214677840240056</v>
      </c>
      <c r="X258" s="35" t="s">
        <v>136</v>
      </c>
      <c r="Y258" s="44" t="s">
        <v>136</v>
      </c>
      <c r="Z258" s="46" t="s">
        <v>136</v>
      </c>
      <c r="AA258" s="46" t="s">
        <v>136</v>
      </c>
      <c r="AB258" s="46" t="s">
        <v>136</v>
      </c>
      <c r="AC258" s="47" t="s">
        <v>136</v>
      </c>
      <c r="AD258" s="48" t="s">
        <v>136</v>
      </c>
      <c r="AE258" s="49" t="s">
        <v>136</v>
      </c>
    </row>
    <row r="259" spans="1:31" x14ac:dyDescent="0.25">
      <c r="A259" t="s">
        <v>507</v>
      </c>
      <c r="B259" s="35" t="s">
        <v>136</v>
      </c>
      <c r="C259" s="44" t="s">
        <v>136</v>
      </c>
      <c r="D259" s="45" t="s">
        <v>136</v>
      </c>
      <c r="E259" s="46" t="s">
        <v>136</v>
      </c>
      <c r="F259" s="45" t="s">
        <v>136</v>
      </c>
      <c r="G259" s="47" t="s">
        <v>136</v>
      </c>
      <c r="H259" s="48" t="s">
        <v>136</v>
      </c>
      <c r="I259" s="49" t="s">
        <v>136</v>
      </c>
      <c r="J259" s="35" t="s">
        <v>136</v>
      </c>
      <c r="K259" s="42" t="s">
        <v>136</v>
      </c>
      <c r="L259" s="46" t="s">
        <v>136</v>
      </c>
      <c r="M259" s="50" t="s">
        <v>136</v>
      </c>
      <c r="N259" s="50" t="s">
        <v>136</v>
      </c>
      <c r="O259" s="46" t="s">
        <v>136</v>
      </c>
      <c r="P259" s="46" t="s">
        <v>136</v>
      </c>
      <c r="Q259" s="46" t="s">
        <v>136</v>
      </c>
      <c r="R259" s="46" t="s">
        <v>136</v>
      </c>
      <c r="S259" s="46" t="s">
        <v>136</v>
      </c>
      <c r="T259" s="46" t="s">
        <v>136</v>
      </c>
      <c r="U259" s="47" t="s">
        <v>136</v>
      </c>
      <c r="V259" s="47" t="s">
        <v>136</v>
      </c>
      <c r="W259" s="49" t="s">
        <v>136</v>
      </c>
      <c r="X259" s="35" t="s">
        <v>136</v>
      </c>
      <c r="Y259" s="44" t="s">
        <v>136</v>
      </c>
      <c r="Z259" s="46" t="s">
        <v>136</v>
      </c>
      <c r="AA259" s="46" t="s">
        <v>136</v>
      </c>
      <c r="AB259" s="46" t="s">
        <v>136</v>
      </c>
      <c r="AC259" s="47" t="s">
        <v>136</v>
      </c>
      <c r="AD259" s="48" t="s">
        <v>136</v>
      </c>
      <c r="AE259" s="49" t="s">
        <v>136</v>
      </c>
    </row>
    <row r="260" spans="1:31" x14ac:dyDescent="0.25">
      <c r="A260" t="s">
        <v>508</v>
      </c>
      <c r="B260" s="35" t="s">
        <v>136</v>
      </c>
      <c r="C260" s="44" t="s">
        <v>136</v>
      </c>
      <c r="D260" s="45" t="s">
        <v>136</v>
      </c>
      <c r="E260" s="46" t="s">
        <v>136</v>
      </c>
      <c r="F260" s="45" t="s">
        <v>136</v>
      </c>
      <c r="G260" s="47" t="s">
        <v>136</v>
      </c>
      <c r="H260" s="48" t="s">
        <v>136</v>
      </c>
      <c r="I260" s="49" t="s">
        <v>136</v>
      </c>
      <c r="J260" s="35" t="s">
        <v>136</v>
      </c>
      <c r="K260" s="42" t="s">
        <v>136</v>
      </c>
      <c r="L260" s="46" t="s">
        <v>136</v>
      </c>
      <c r="M260" s="50" t="s">
        <v>136</v>
      </c>
      <c r="N260" s="50" t="s">
        <v>136</v>
      </c>
      <c r="O260" s="46" t="s">
        <v>136</v>
      </c>
      <c r="P260" s="46" t="s">
        <v>136</v>
      </c>
      <c r="Q260" s="46" t="s">
        <v>136</v>
      </c>
      <c r="R260" s="46" t="s">
        <v>136</v>
      </c>
      <c r="S260" s="46" t="s">
        <v>136</v>
      </c>
      <c r="T260" s="46" t="s">
        <v>136</v>
      </c>
      <c r="U260" s="47" t="s">
        <v>136</v>
      </c>
      <c r="V260" s="47" t="s">
        <v>136</v>
      </c>
      <c r="W260" s="49" t="s">
        <v>136</v>
      </c>
      <c r="X260" s="35" t="s">
        <v>136</v>
      </c>
      <c r="Y260" s="44" t="s">
        <v>136</v>
      </c>
      <c r="Z260" s="46" t="s">
        <v>136</v>
      </c>
      <c r="AA260" s="46" t="s">
        <v>136</v>
      </c>
      <c r="AB260" s="46" t="s">
        <v>136</v>
      </c>
      <c r="AC260" s="47" t="s">
        <v>136</v>
      </c>
      <c r="AD260" s="48" t="s">
        <v>136</v>
      </c>
      <c r="AE260" s="49" t="s">
        <v>136</v>
      </c>
    </row>
    <row r="261" spans="1:31" x14ac:dyDescent="0.25">
      <c r="A261" t="s">
        <v>509</v>
      </c>
      <c r="B261" s="35" t="s">
        <v>136</v>
      </c>
      <c r="C261" s="44" t="s">
        <v>136</v>
      </c>
      <c r="D261" s="45" t="s">
        <v>136</v>
      </c>
      <c r="E261" s="46" t="s">
        <v>136</v>
      </c>
      <c r="F261" s="45" t="s">
        <v>136</v>
      </c>
      <c r="G261" s="47" t="s">
        <v>136</v>
      </c>
      <c r="H261" s="48" t="s">
        <v>136</v>
      </c>
      <c r="I261" s="49" t="s">
        <v>136</v>
      </c>
      <c r="J261" s="35" t="s">
        <v>136</v>
      </c>
      <c r="K261" s="42" t="s">
        <v>136</v>
      </c>
      <c r="L261" s="46" t="s">
        <v>136</v>
      </c>
      <c r="M261" s="50" t="s">
        <v>136</v>
      </c>
      <c r="N261" s="50" t="s">
        <v>136</v>
      </c>
      <c r="O261" s="46" t="s">
        <v>136</v>
      </c>
      <c r="P261" s="46" t="s">
        <v>136</v>
      </c>
      <c r="Q261" s="46" t="s">
        <v>136</v>
      </c>
      <c r="R261" s="46" t="s">
        <v>136</v>
      </c>
      <c r="S261" s="46" t="s">
        <v>136</v>
      </c>
      <c r="T261" s="46" t="s">
        <v>136</v>
      </c>
      <c r="U261" s="47" t="s">
        <v>136</v>
      </c>
      <c r="V261" s="47" t="s">
        <v>136</v>
      </c>
      <c r="W261" s="49" t="s">
        <v>136</v>
      </c>
      <c r="X261" s="35" t="s">
        <v>136</v>
      </c>
      <c r="Y261" s="44" t="s">
        <v>136</v>
      </c>
      <c r="Z261" s="46" t="s">
        <v>136</v>
      </c>
      <c r="AA261" s="46" t="s">
        <v>136</v>
      </c>
      <c r="AB261" s="46" t="s">
        <v>136</v>
      </c>
      <c r="AC261" s="47" t="s">
        <v>136</v>
      </c>
      <c r="AD261" s="48" t="s">
        <v>136</v>
      </c>
      <c r="AE261" s="49" t="s">
        <v>136</v>
      </c>
    </row>
    <row r="262" spans="1:31" x14ac:dyDescent="0.25">
      <c r="A262" t="s">
        <v>510</v>
      </c>
      <c r="B262" s="35" t="s">
        <v>136</v>
      </c>
      <c r="C262" s="44" t="s">
        <v>136</v>
      </c>
      <c r="D262" s="45" t="s">
        <v>136</v>
      </c>
      <c r="E262" s="46" t="s">
        <v>136</v>
      </c>
      <c r="F262" s="45" t="s">
        <v>136</v>
      </c>
      <c r="G262" s="47" t="s">
        <v>136</v>
      </c>
      <c r="H262" s="48" t="s">
        <v>136</v>
      </c>
      <c r="I262" s="49" t="s">
        <v>136</v>
      </c>
      <c r="J262" s="35" t="s">
        <v>136</v>
      </c>
      <c r="K262" s="42" t="s">
        <v>136</v>
      </c>
      <c r="L262" s="46" t="s">
        <v>136</v>
      </c>
      <c r="M262" s="50" t="s">
        <v>136</v>
      </c>
      <c r="N262" s="50" t="s">
        <v>136</v>
      </c>
      <c r="O262" s="46" t="s">
        <v>136</v>
      </c>
      <c r="P262" s="46" t="s">
        <v>136</v>
      </c>
      <c r="Q262" s="46" t="s">
        <v>136</v>
      </c>
      <c r="R262" s="46" t="s">
        <v>136</v>
      </c>
      <c r="S262" s="46" t="s">
        <v>136</v>
      </c>
      <c r="T262" s="46" t="s">
        <v>136</v>
      </c>
      <c r="U262" s="47" t="s">
        <v>136</v>
      </c>
      <c r="V262" s="47" t="s">
        <v>136</v>
      </c>
      <c r="W262" s="49" t="s">
        <v>136</v>
      </c>
      <c r="X262" s="35" t="s">
        <v>136</v>
      </c>
      <c r="Y262" s="44" t="s">
        <v>136</v>
      </c>
      <c r="Z262" s="46" t="s">
        <v>136</v>
      </c>
      <c r="AA262" s="46" t="s">
        <v>136</v>
      </c>
      <c r="AB262" s="46" t="s">
        <v>136</v>
      </c>
      <c r="AC262" s="47" t="s">
        <v>136</v>
      </c>
      <c r="AD262" s="48" t="s">
        <v>136</v>
      </c>
      <c r="AE262" s="49" t="s">
        <v>136</v>
      </c>
    </row>
    <row r="263" spans="1:31" x14ac:dyDescent="0.25">
      <c r="A263" t="s">
        <v>511</v>
      </c>
      <c r="B263" s="35" t="s">
        <v>136</v>
      </c>
      <c r="C263" s="44" t="s">
        <v>136</v>
      </c>
      <c r="D263" s="45" t="s">
        <v>136</v>
      </c>
      <c r="E263" s="46" t="s">
        <v>136</v>
      </c>
      <c r="F263" s="45" t="s">
        <v>136</v>
      </c>
      <c r="G263" s="47" t="s">
        <v>136</v>
      </c>
      <c r="H263" s="48" t="s">
        <v>136</v>
      </c>
      <c r="I263" s="49" t="s">
        <v>136</v>
      </c>
      <c r="J263" s="35" t="s">
        <v>136</v>
      </c>
      <c r="K263" s="42" t="s">
        <v>136</v>
      </c>
      <c r="L263" s="46" t="s">
        <v>136</v>
      </c>
      <c r="M263" s="50" t="s">
        <v>136</v>
      </c>
      <c r="N263" s="50" t="s">
        <v>136</v>
      </c>
      <c r="O263" s="46" t="s">
        <v>136</v>
      </c>
      <c r="P263" s="46" t="s">
        <v>136</v>
      </c>
      <c r="Q263" s="46" t="s">
        <v>136</v>
      </c>
      <c r="R263" s="46" t="s">
        <v>136</v>
      </c>
      <c r="S263" s="46" t="s">
        <v>136</v>
      </c>
      <c r="T263" s="46" t="s">
        <v>136</v>
      </c>
      <c r="U263" s="47" t="s">
        <v>136</v>
      </c>
      <c r="V263" s="47" t="s">
        <v>136</v>
      </c>
      <c r="W263" s="49" t="s">
        <v>136</v>
      </c>
      <c r="X263" s="35" t="s">
        <v>136</v>
      </c>
      <c r="Y263" s="44" t="s">
        <v>136</v>
      </c>
      <c r="Z263" s="46" t="s">
        <v>136</v>
      </c>
      <c r="AA263" s="46" t="s">
        <v>136</v>
      </c>
      <c r="AB263" s="46" t="s">
        <v>136</v>
      </c>
      <c r="AC263" s="47" t="s">
        <v>136</v>
      </c>
      <c r="AD263" s="48" t="s">
        <v>136</v>
      </c>
      <c r="AE263" s="49" t="s">
        <v>136</v>
      </c>
    </row>
    <row r="264" spans="1:31" x14ac:dyDescent="0.25">
      <c r="A264" t="s">
        <v>512</v>
      </c>
      <c r="B264" s="35" t="s">
        <v>136</v>
      </c>
      <c r="C264" s="44" t="s">
        <v>136</v>
      </c>
      <c r="D264" s="45" t="s">
        <v>136</v>
      </c>
      <c r="E264" s="46" t="s">
        <v>136</v>
      </c>
      <c r="F264" s="45" t="s">
        <v>136</v>
      </c>
      <c r="G264" s="47" t="s">
        <v>136</v>
      </c>
      <c r="H264" s="48" t="s">
        <v>136</v>
      </c>
      <c r="I264" s="49" t="s">
        <v>136</v>
      </c>
      <c r="J264" s="35" t="s">
        <v>136</v>
      </c>
      <c r="K264" s="42" t="s">
        <v>136</v>
      </c>
      <c r="L264" s="46" t="s">
        <v>136</v>
      </c>
      <c r="M264" s="50" t="s">
        <v>136</v>
      </c>
      <c r="N264" s="50" t="s">
        <v>136</v>
      </c>
      <c r="O264" s="46" t="s">
        <v>136</v>
      </c>
      <c r="P264" s="46" t="s">
        <v>136</v>
      </c>
      <c r="Q264" s="46" t="s">
        <v>136</v>
      </c>
      <c r="R264" s="46" t="s">
        <v>136</v>
      </c>
      <c r="S264" s="46" t="s">
        <v>136</v>
      </c>
      <c r="T264" s="46" t="s">
        <v>136</v>
      </c>
      <c r="U264" s="47" t="s">
        <v>136</v>
      </c>
      <c r="V264" s="47" t="s">
        <v>136</v>
      </c>
      <c r="W264" s="49" t="s">
        <v>136</v>
      </c>
      <c r="X264" s="35" t="s">
        <v>136</v>
      </c>
      <c r="Y264" s="44" t="s">
        <v>136</v>
      </c>
      <c r="Z264" s="46" t="s">
        <v>136</v>
      </c>
      <c r="AA264" s="46" t="s">
        <v>136</v>
      </c>
      <c r="AB264" s="46" t="s">
        <v>136</v>
      </c>
      <c r="AC264" s="47" t="s">
        <v>136</v>
      </c>
      <c r="AD264" s="48" t="s">
        <v>136</v>
      </c>
      <c r="AE264" s="49" t="s">
        <v>136</v>
      </c>
    </row>
    <row r="265" spans="1:31" x14ac:dyDescent="0.25">
      <c r="A265" t="s">
        <v>513</v>
      </c>
      <c r="B265" s="35" t="s">
        <v>136</v>
      </c>
      <c r="C265" s="44" t="s">
        <v>136</v>
      </c>
      <c r="D265" s="45" t="s">
        <v>136</v>
      </c>
      <c r="E265" s="46" t="s">
        <v>136</v>
      </c>
      <c r="F265" s="45" t="s">
        <v>136</v>
      </c>
      <c r="G265" s="47" t="s">
        <v>136</v>
      </c>
      <c r="H265" s="48" t="s">
        <v>136</v>
      </c>
      <c r="I265" s="49" t="s">
        <v>136</v>
      </c>
      <c r="J265" s="35" t="s">
        <v>136</v>
      </c>
      <c r="K265" s="42" t="s">
        <v>136</v>
      </c>
      <c r="L265" s="46" t="s">
        <v>136</v>
      </c>
      <c r="M265" s="50" t="s">
        <v>136</v>
      </c>
      <c r="N265" s="50" t="s">
        <v>136</v>
      </c>
      <c r="O265" s="46" t="s">
        <v>136</v>
      </c>
      <c r="P265" s="46" t="s">
        <v>136</v>
      </c>
      <c r="Q265" s="46" t="s">
        <v>136</v>
      </c>
      <c r="R265" s="46" t="s">
        <v>136</v>
      </c>
      <c r="S265" s="46" t="s">
        <v>136</v>
      </c>
      <c r="T265" s="46" t="s">
        <v>136</v>
      </c>
      <c r="U265" s="47" t="s">
        <v>136</v>
      </c>
      <c r="V265" s="47" t="s">
        <v>136</v>
      </c>
      <c r="W265" s="49" t="s">
        <v>136</v>
      </c>
      <c r="X265" s="35" t="s">
        <v>136</v>
      </c>
      <c r="Y265" s="44" t="s">
        <v>136</v>
      </c>
      <c r="Z265" s="46" t="s">
        <v>136</v>
      </c>
      <c r="AA265" s="46" t="s">
        <v>136</v>
      </c>
      <c r="AB265" s="46" t="s">
        <v>136</v>
      </c>
      <c r="AC265" s="47" t="s">
        <v>136</v>
      </c>
      <c r="AD265" s="48" t="s">
        <v>136</v>
      </c>
      <c r="AE265" s="49" t="s">
        <v>136</v>
      </c>
    </row>
    <row r="266" spans="1:31" x14ac:dyDescent="0.25">
      <c r="A266" t="s">
        <v>514</v>
      </c>
      <c r="B266" s="35" t="s">
        <v>136</v>
      </c>
      <c r="C266" s="44" t="s">
        <v>136</v>
      </c>
      <c r="D266" s="45" t="s">
        <v>136</v>
      </c>
      <c r="E266" s="46" t="s">
        <v>136</v>
      </c>
      <c r="F266" s="45" t="s">
        <v>136</v>
      </c>
      <c r="G266" s="47" t="s">
        <v>136</v>
      </c>
      <c r="H266" s="48" t="s">
        <v>136</v>
      </c>
      <c r="I266" s="49" t="s">
        <v>136</v>
      </c>
      <c r="J266" s="35" t="s">
        <v>136</v>
      </c>
      <c r="K266" s="42" t="s">
        <v>136</v>
      </c>
      <c r="L266" s="46" t="s">
        <v>136</v>
      </c>
      <c r="M266" s="50" t="s">
        <v>136</v>
      </c>
      <c r="N266" s="50" t="s">
        <v>136</v>
      </c>
      <c r="O266" s="46" t="s">
        <v>136</v>
      </c>
      <c r="P266" s="46" t="s">
        <v>136</v>
      </c>
      <c r="Q266" s="46" t="s">
        <v>136</v>
      </c>
      <c r="R266" s="46" t="s">
        <v>136</v>
      </c>
      <c r="S266" s="46" t="s">
        <v>136</v>
      </c>
      <c r="T266" s="46" t="s">
        <v>136</v>
      </c>
      <c r="U266" s="47" t="s">
        <v>136</v>
      </c>
      <c r="V266" s="47" t="s">
        <v>136</v>
      </c>
      <c r="W266" s="49" t="s">
        <v>136</v>
      </c>
      <c r="X266" s="35" t="s">
        <v>136</v>
      </c>
      <c r="Y266" s="44" t="s">
        <v>136</v>
      </c>
      <c r="Z266" s="46" t="s">
        <v>136</v>
      </c>
      <c r="AA266" s="46" t="s">
        <v>136</v>
      </c>
      <c r="AB266" s="46" t="s">
        <v>136</v>
      </c>
      <c r="AC266" s="47" t="s">
        <v>136</v>
      </c>
      <c r="AD266" s="48" t="s">
        <v>136</v>
      </c>
      <c r="AE266" s="49" t="s">
        <v>136</v>
      </c>
    </row>
    <row r="267" spans="1:31" x14ac:dyDescent="0.25">
      <c r="A267" t="s">
        <v>515</v>
      </c>
      <c r="B267" s="35" t="s">
        <v>136</v>
      </c>
      <c r="C267" s="44" t="s">
        <v>136</v>
      </c>
      <c r="D267" s="45" t="s">
        <v>136</v>
      </c>
      <c r="E267" s="46" t="s">
        <v>136</v>
      </c>
      <c r="F267" s="45" t="s">
        <v>136</v>
      </c>
      <c r="G267" s="47" t="s">
        <v>136</v>
      </c>
      <c r="H267" s="48" t="s">
        <v>136</v>
      </c>
      <c r="I267" s="49" t="s">
        <v>136</v>
      </c>
      <c r="J267" s="35" t="s">
        <v>136</v>
      </c>
      <c r="K267" s="42" t="s">
        <v>136</v>
      </c>
      <c r="L267" s="46" t="s">
        <v>136</v>
      </c>
      <c r="M267" s="50" t="s">
        <v>136</v>
      </c>
      <c r="N267" s="50" t="s">
        <v>136</v>
      </c>
      <c r="O267" s="46" t="s">
        <v>136</v>
      </c>
      <c r="P267" s="46" t="s">
        <v>136</v>
      </c>
      <c r="Q267" s="46" t="s">
        <v>136</v>
      </c>
      <c r="R267" s="46" t="s">
        <v>136</v>
      </c>
      <c r="S267" s="46" t="s">
        <v>136</v>
      </c>
      <c r="T267" s="46" t="s">
        <v>136</v>
      </c>
      <c r="U267" s="47" t="s">
        <v>136</v>
      </c>
      <c r="V267" s="47" t="s">
        <v>136</v>
      </c>
      <c r="W267" s="49" t="s">
        <v>136</v>
      </c>
      <c r="X267" s="35" t="s">
        <v>136</v>
      </c>
      <c r="Y267" s="44" t="s">
        <v>136</v>
      </c>
      <c r="Z267" s="46" t="s">
        <v>136</v>
      </c>
      <c r="AA267" s="46" t="s">
        <v>136</v>
      </c>
      <c r="AB267" s="46" t="s">
        <v>136</v>
      </c>
      <c r="AC267" s="47" t="s">
        <v>136</v>
      </c>
      <c r="AD267" s="48" t="s">
        <v>136</v>
      </c>
      <c r="AE267" s="49" t="s">
        <v>136</v>
      </c>
    </row>
    <row r="268" spans="1:31" x14ac:dyDescent="0.25">
      <c r="A268" t="s">
        <v>516</v>
      </c>
      <c r="B268" s="35" t="s">
        <v>136</v>
      </c>
      <c r="C268" s="44" t="s">
        <v>136</v>
      </c>
      <c r="D268" s="45" t="s">
        <v>136</v>
      </c>
      <c r="E268" s="46" t="s">
        <v>136</v>
      </c>
      <c r="F268" s="45" t="s">
        <v>136</v>
      </c>
      <c r="G268" s="47" t="s">
        <v>136</v>
      </c>
      <c r="H268" s="48" t="s">
        <v>136</v>
      </c>
      <c r="I268" s="49" t="s">
        <v>136</v>
      </c>
      <c r="J268" s="35" t="s">
        <v>136</v>
      </c>
      <c r="K268" s="42" t="s">
        <v>136</v>
      </c>
      <c r="L268" s="46" t="s">
        <v>136</v>
      </c>
      <c r="M268" s="50" t="s">
        <v>136</v>
      </c>
      <c r="N268" s="50" t="s">
        <v>136</v>
      </c>
      <c r="O268" s="46" t="s">
        <v>136</v>
      </c>
      <c r="P268" s="46" t="s">
        <v>136</v>
      </c>
      <c r="Q268" s="46" t="s">
        <v>136</v>
      </c>
      <c r="R268" s="46" t="s">
        <v>136</v>
      </c>
      <c r="S268" s="46" t="s">
        <v>136</v>
      </c>
      <c r="T268" s="46" t="s">
        <v>136</v>
      </c>
      <c r="U268" s="47" t="s">
        <v>136</v>
      </c>
      <c r="V268" s="47" t="s">
        <v>136</v>
      </c>
      <c r="W268" s="49" t="s">
        <v>136</v>
      </c>
      <c r="X268" s="35" t="s">
        <v>136</v>
      </c>
      <c r="Y268" s="44" t="s">
        <v>136</v>
      </c>
      <c r="Z268" s="46" t="s">
        <v>136</v>
      </c>
      <c r="AA268" s="46" t="s">
        <v>136</v>
      </c>
      <c r="AB268" s="46" t="s">
        <v>136</v>
      </c>
      <c r="AC268" s="47" t="s">
        <v>136</v>
      </c>
      <c r="AD268" s="48" t="s">
        <v>136</v>
      </c>
      <c r="AE268" s="49" t="s">
        <v>136</v>
      </c>
    </row>
    <row r="269" spans="1:31" x14ac:dyDescent="0.25">
      <c r="A269" t="s">
        <v>517</v>
      </c>
      <c r="B269" s="35" t="s">
        <v>136</v>
      </c>
      <c r="C269" s="44" t="s">
        <v>136</v>
      </c>
      <c r="D269" s="45" t="s">
        <v>136</v>
      </c>
      <c r="E269" s="46" t="s">
        <v>136</v>
      </c>
      <c r="F269" s="45" t="s">
        <v>136</v>
      </c>
      <c r="G269" s="47" t="s">
        <v>136</v>
      </c>
      <c r="H269" s="48" t="s">
        <v>136</v>
      </c>
      <c r="I269" s="49" t="s">
        <v>136</v>
      </c>
      <c r="J269" s="35" t="s">
        <v>136</v>
      </c>
      <c r="K269" s="42" t="s">
        <v>136</v>
      </c>
      <c r="L269" s="46" t="s">
        <v>136</v>
      </c>
      <c r="M269" s="50" t="s">
        <v>136</v>
      </c>
      <c r="N269" s="50" t="s">
        <v>136</v>
      </c>
      <c r="O269" s="46" t="s">
        <v>136</v>
      </c>
      <c r="P269" s="46" t="s">
        <v>136</v>
      </c>
      <c r="Q269" s="46" t="s">
        <v>136</v>
      </c>
      <c r="R269" s="46" t="s">
        <v>136</v>
      </c>
      <c r="S269" s="46" t="s">
        <v>136</v>
      </c>
      <c r="T269" s="46" t="s">
        <v>136</v>
      </c>
      <c r="U269" s="47" t="s">
        <v>136</v>
      </c>
      <c r="V269" s="47" t="s">
        <v>136</v>
      </c>
      <c r="W269" s="49" t="s">
        <v>136</v>
      </c>
      <c r="X269" s="35" t="s">
        <v>136</v>
      </c>
      <c r="Y269" s="44" t="s">
        <v>136</v>
      </c>
      <c r="Z269" s="46" t="s">
        <v>136</v>
      </c>
      <c r="AA269" s="46" t="s">
        <v>136</v>
      </c>
      <c r="AB269" s="46" t="s">
        <v>136</v>
      </c>
      <c r="AC269" s="47" t="s">
        <v>136</v>
      </c>
      <c r="AD269" s="48" t="s">
        <v>136</v>
      </c>
      <c r="AE269" s="49" t="s">
        <v>136</v>
      </c>
    </row>
    <row r="270" spans="1:31" x14ac:dyDescent="0.25">
      <c r="A270" t="s">
        <v>518</v>
      </c>
      <c r="B270" s="35" t="s">
        <v>136</v>
      </c>
      <c r="C270" s="44" t="s">
        <v>136</v>
      </c>
      <c r="D270" s="45" t="s">
        <v>136</v>
      </c>
      <c r="E270" s="46" t="s">
        <v>136</v>
      </c>
      <c r="F270" s="45" t="s">
        <v>136</v>
      </c>
      <c r="G270" s="47" t="s">
        <v>136</v>
      </c>
      <c r="H270" s="48" t="s">
        <v>136</v>
      </c>
      <c r="I270" s="49" t="s">
        <v>136</v>
      </c>
      <c r="J270" s="35" t="s">
        <v>136</v>
      </c>
      <c r="K270" s="42" t="s">
        <v>136</v>
      </c>
      <c r="L270" s="46" t="s">
        <v>136</v>
      </c>
      <c r="M270" s="50" t="s">
        <v>136</v>
      </c>
      <c r="N270" s="50" t="s">
        <v>136</v>
      </c>
      <c r="O270" s="46" t="s">
        <v>136</v>
      </c>
      <c r="P270" s="46" t="s">
        <v>136</v>
      </c>
      <c r="Q270" s="46" t="s">
        <v>136</v>
      </c>
      <c r="R270" s="46" t="s">
        <v>136</v>
      </c>
      <c r="S270" s="46" t="s">
        <v>136</v>
      </c>
      <c r="T270" s="46" t="s">
        <v>136</v>
      </c>
      <c r="U270" s="47" t="s">
        <v>136</v>
      </c>
      <c r="V270" s="47" t="s">
        <v>136</v>
      </c>
      <c r="W270" s="49" t="s">
        <v>136</v>
      </c>
      <c r="X270" s="35" t="s">
        <v>136</v>
      </c>
      <c r="Y270" s="44" t="s">
        <v>136</v>
      </c>
      <c r="Z270" s="46" t="s">
        <v>136</v>
      </c>
      <c r="AA270" s="46" t="s">
        <v>136</v>
      </c>
      <c r="AB270" s="46" t="s">
        <v>136</v>
      </c>
      <c r="AC270" s="47" t="s">
        <v>136</v>
      </c>
      <c r="AD270" s="48" t="s">
        <v>136</v>
      </c>
      <c r="AE270" s="49" t="s">
        <v>136</v>
      </c>
    </row>
    <row r="271" spans="1:31" x14ac:dyDescent="0.25">
      <c r="A271" t="s">
        <v>519</v>
      </c>
      <c r="B271" s="35" t="s">
        <v>136</v>
      </c>
      <c r="C271" s="44" t="s">
        <v>136</v>
      </c>
      <c r="D271" s="45" t="s">
        <v>136</v>
      </c>
      <c r="E271" s="46" t="s">
        <v>136</v>
      </c>
      <c r="F271" s="45" t="s">
        <v>136</v>
      </c>
      <c r="G271" s="47" t="s">
        <v>136</v>
      </c>
      <c r="H271" s="48" t="s">
        <v>136</v>
      </c>
      <c r="I271" s="49" t="s">
        <v>136</v>
      </c>
      <c r="J271" s="35" t="s">
        <v>136</v>
      </c>
      <c r="K271" s="42" t="s">
        <v>136</v>
      </c>
      <c r="L271" s="46" t="s">
        <v>136</v>
      </c>
      <c r="M271" s="50" t="s">
        <v>136</v>
      </c>
      <c r="N271" s="50" t="s">
        <v>136</v>
      </c>
      <c r="O271" s="46" t="s">
        <v>136</v>
      </c>
      <c r="P271" s="46" t="s">
        <v>136</v>
      </c>
      <c r="Q271" s="46" t="s">
        <v>136</v>
      </c>
      <c r="R271" s="46" t="s">
        <v>136</v>
      </c>
      <c r="S271" s="46" t="s">
        <v>136</v>
      </c>
      <c r="T271" s="46" t="s">
        <v>136</v>
      </c>
      <c r="U271" s="47" t="s">
        <v>136</v>
      </c>
      <c r="V271" s="47" t="s">
        <v>136</v>
      </c>
      <c r="W271" s="49" t="s">
        <v>136</v>
      </c>
      <c r="X271" s="35" t="s">
        <v>136</v>
      </c>
      <c r="Y271" s="44" t="s">
        <v>136</v>
      </c>
      <c r="Z271" s="46" t="s">
        <v>136</v>
      </c>
      <c r="AA271" s="46" t="s">
        <v>136</v>
      </c>
      <c r="AB271" s="46" t="s">
        <v>136</v>
      </c>
      <c r="AC271" s="47" t="s">
        <v>136</v>
      </c>
      <c r="AD271" s="48" t="s">
        <v>136</v>
      </c>
      <c r="AE271" s="49" t="s">
        <v>136</v>
      </c>
    </row>
    <row r="272" spans="1:31" x14ac:dyDescent="0.25">
      <c r="A272" t="s">
        <v>520</v>
      </c>
      <c r="B272" s="35" t="s">
        <v>136</v>
      </c>
      <c r="C272" s="44" t="s">
        <v>136</v>
      </c>
      <c r="D272" s="45" t="s">
        <v>136</v>
      </c>
      <c r="E272" s="46" t="s">
        <v>136</v>
      </c>
      <c r="F272" s="45" t="s">
        <v>136</v>
      </c>
      <c r="G272" s="47" t="s">
        <v>136</v>
      </c>
      <c r="H272" s="48" t="s">
        <v>136</v>
      </c>
      <c r="I272" s="49" t="s">
        <v>136</v>
      </c>
      <c r="J272" s="35" t="s">
        <v>136</v>
      </c>
      <c r="K272" s="42" t="s">
        <v>136</v>
      </c>
      <c r="L272" s="46" t="s">
        <v>136</v>
      </c>
      <c r="M272" s="50" t="s">
        <v>136</v>
      </c>
      <c r="N272" s="50" t="s">
        <v>136</v>
      </c>
      <c r="O272" s="46" t="s">
        <v>136</v>
      </c>
      <c r="P272" s="46" t="s">
        <v>136</v>
      </c>
      <c r="Q272" s="46" t="s">
        <v>136</v>
      </c>
      <c r="R272" s="46" t="s">
        <v>136</v>
      </c>
      <c r="S272" s="46" t="s">
        <v>136</v>
      </c>
      <c r="T272" s="46" t="s">
        <v>136</v>
      </c>
      <c r="U272" s="47" t="s">
        <v>136</v>
      </c>
      <c r="V272" s="47" t="s">
        <v>136</v>
      </c>
      <c r="W272" s="49" t="s">
        <v>136</v>
      </c>
      <c r="X272" s="35" t="s">
        <v>136</v>
      </c>
      <c r="Y272" s="44" t="s">
        <v>136</v>
      </c>
      <c r="Z272" s="46" t="s">
        <v>136</v>
      </c>
      <c r="AA272" s="46" t="s">
        <v>136</v>
      </c>
      <c r="AB272" s="46" t="s">
        <v>136</v>
      </c>
      <c r="AC272" s="47" t="s">
        <v>136</v>
      </c>
      <c r="AD272" s="48" t="s">
        <v>136</v>
      </c>
      <c r="AE272" s="49" t="s">
        <v>136</v>
      </c>
    </row>
    <row r="273" spans="1:31" ht="15.75" thickBot="1" x14ac:dyDescent="0.3">
      <c r="A273" t="s">
        <v>521</v>
      </c>
      <c r="B273" s="35" t="s">
        <v>136</v>
      </c>
      <c r="C273" s="51" t="s">
        <v>136</v>
      </c>
      <c r="D273" s="52" t="s">
        <v>136</v>
      </c>
      <c r="E273" s="53" t="s">
        <v>136</v>
      </c>
      <c r="F273" s="52" t="s">
        <v>136</v>
      </c>
      <c r="G273" s="54" t="s">
        <v>136</v>
      </c>
      <c r="H273" s="55" t="s">
        <v>136</v>
      </c>
      <c r="I273" s="56" t="s">
        <v>136</v>
      </c>
      <c r="J273" s="35" t="s">
        <v>136</v>
      </c>
      <c r="K273" s="42" t="s">
        <v>136</v>
      </c>
      <c r="L273" s="25" t="s">
        <v>136</v>
      </c>
      <c r="M273" s="57" t="s">
        <v>136</v>
      </c>
      <c r="N273" s="57" t="s">
        <v>136</v>
      </c>
      <c r="O273" s="53" t="s">
        <v>136</v>
      </c>
      <c r="P273" s="25" t="s">
        <v>136</v>
      </c>
      <c r="Q273" s="25" t="s">
        <v>136</v>
      </c>
      <c r="R273" s="53" t="s">
        <v>136</v>
      </c>
      <c r="S273" s="46" t="s">
        <v>136</v>
      </c>
      <c r="T273" s="25" t="s">
        <v>136</v>
      </c>
      <c r="U273" s="54" t="s">
        <v>136</v>
      </c>
      <c r="V273" s="54" t="s">
        <v>136</v>
      </c>
      <c r="W273" s="56" t="s">
        <v>136</v>
      </c>
      <c r="X273" s="35" t="s">
        <v>136</v>
      </c>
      <c r="Y273" s="51" t="s">
        <v>136</v>
      </c>
      <c r="Z273" s="53" t="s">
        <v>136</v>
      </c>
      <c r="AA273" s="53" t="s">
        <v>136</v>
      </c>
      <c r="AB273" s="53" t="s">
        <v>136</v>
      </c>
      <c r="AC273" s="54" t="s">
        <v>136</v>
      </c>
      <c r="AD273" s="55" t="s">
        <v>136</v>
      </c>
      <c r="AE273" s="56" t="s">
        <v>136</v>
      </c>
    </row>
    <row r="274" spans="1:31" x14ac:dyDescent="0.25">
      <c r="A274" t="s">
        <v>522</v>
      </c>
      <c r="B274" s="293" t="s">
        <v>2237</v>
      </c>
      <c r="C274" s="294"/>
      <c r="D274" s="58">
        <v>0.60644595144907365</v>
      </c>
      <c r="E274" s="58">
        <v>0.39355404855092635</v>
      </c>
      <c r="F274" s="58">
        <v>0.34693184107232589</v>
      </c>
      <c r="G274" s="59"/>
      <c r="H274" s="60"/>
      <c r="I274" s="61"/>
      <c r="J274" s="62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 t="s">
        <v>136</v>
      </c>
      <c r="V274" s="37" t="s">
        <v>136</v>
      </c>
      <c r="W274" s="63" t="s">
        <v>136</v>
      </c>
      <c r="X274" s="293" t="s">
        <v>2237</v>
      </c>
      <c r="Y274" s="294">
        <v>0</v>
      </c>
      <c r="Z274" s="58">
        <v>0.31718409651009677</v>
      </c>
      <c r="AA274" s="58">
        <v>0.68281590348990329</v>
      </c>
      <c r="AB274" s="58">
        <v>0.64359548567816716</v>
      </c>
      <c r="AC274" s="59"/>
      <c r="AD274" s="60"/>
      <c r="AE274" s="61"/>
    </row>
    <row r="275" spans="1:31" ht="15.75" thickBot="1" x14ac:dyDescent="0.3">
      <c r="A275" t="s">
        <v>523</v>
      </c>
      <c r="B275" s="295" t="s">
        <v>5</v>
      </c>
      <c r="C275" s="296"/>
      <c r="D275" s="25"/>
      <c r="E275" s="25"/>
      <c r="F275" s="25"/>
      <c r="G275" s="26">
        <v>732158.98207943654</v>
      </c>
      <c r="H275" s="26">
        <v>310948.11292961624</v>
      </c>
      <c r="I275" s="27">
        <v>0.42470026393240301</v>
      </c>
      <c r="J275" s="33" t="s">
        <v>5</v>
      </c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6">
        <v>1552821.4134811147</v>
      </c>
      <c r="V275" s="26">
        <v>718040.27263150492</v>
      </c>
      <c r="W275" s="27">
        <v>0.46241007909712067</v>
      </c>
      <c r="X275" s="295" t="s">
        <v>5</v>
      </c>
      <c r="Y275" s="296">
        <v>0</v>
      </c>
      <c r="Z275" s="25"/>
      <c r="AA275" s="25"/>
      <c r="AB275" s="25"/>
      <c r="AC275" s="26">
        <v>967202.61070455005</v>
      </c>
      <c r="AD275" s="26">
        <v>646536.38997220178</v>
      </c>
      <c r="AE275" s="27">
        <v>0.66846013732452414</v>
      </c>
    </row>
    <row r="276" spans="1:31" ht="15.75" thickBot="1" x14ac:dyDescent="0.3">
      <c r="A276" t="s">
        <v>524</v>
      </c>
      <c r="B276" s="29" t="s">
        <v>2238</v>
      </c>
      <c r="C276" s="30"/>
      <c r="D276" s="30"/>
      <c r="E276" s="30"/>
      <c r="F276" s="30"/>
      <c r="G276" s="31">
        <v>2.2720972966185045</v>
      </c>
      <c r="H276" s="32">
        <v>2.3421718550040107</v>
      </c>
      <c r="I276" s="64"/>
      <c r="J276" s="29" t="s">
        <v>2240</v>
      </c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1">
        <v>2.4365949724697376</v>
      </c>
      <c r="V276" s="32">
        <v>2.4881691268635113</v>
      </c>
      <c r="W276" s="64"/>
      <c r="X276" s="29" t="s">
        <v>2239</v>
      </c>
      <c r="Y276" s="30"/>
      <c r="Z276" s="30"/>
      <c r="AA276" s="30"/>
      <c r="AB276" s="30"/>
      <c r="AC276" s="31">
        <v>2.3822423763593834</v>
      </c>
      <c r="AD276" s="32">
        <v>2.3348085814903232</v>
      </c>
      <c r="AE276" s="64"/>
    </row>
    <row r="277" spans="1:31" ht="15.75" thickBot="1" x14ac:dyDescent="0.3">
      <c r="A277" t="s">
        <v>525</v>
      </c>
      <c r="B277" s="358" t="s">
        <v>2231</v>
      </c>
      <c r="C277" s="358"/>
      <c r="D277" s="358"/>
      <c r="E277" s="358"/>
      <c r="F277" s="358"/>
      <c r="G277" s="358"/>
      <c r="H277" s="358"/>
      <c r="I277" s="20"/>
      <c r="J277" s="20"/>
      <c r="K277" s="20"/>
      <c r="L277" s="20" t="s">
        <v>2247</v>
      </c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</row>
    <row r="278" spans="1:31" x14ac:dyDescent="0.25">
      <c r="A278" t="s">
        <v>526</v>
      </c>
      <c r="B278" s="301" t="s">
        <v>6</v>
      </c>
      <c r="C278" s="302"/>
      <c r="D278" s="302"/>
      <c r="E278" s="302"/>
      <c r="F278" s="302"/>
      <c r="G278" s="302"/>
      <c r="H278" s="302"/>
      <c r="I278" s="303"/>
      <c r="J278" s="301" t="s">
        <v>73</v>
      </c>
      <c r="K278" s="302"/>
      <c r="L278" s="302"/>
      <c r="M278" s="302"/>
      <c r="N278" s="302"/>
      <c r="O278" s="302"/>
      <c r="P278" s="302"/>
      <c r="Q278" s="302"/>
      <c r="R278" s="302"/>
      <c r="S278" s="302"/>
      <c r="T278" s="302"/>
      <c r="U278" s="302"/>
      <c r="V278" s="302"/>
      <c r="W278" s="303"/>
      <c r="X278" s="301" t="s">
        <v>7</v>
      </c>
      <c r="Y278" s="302"/>
      <c r="Z278" s="302"/>
      <c r="AA278" s="302"/>
      <c r="AB278" s="302"/>
      <c r="AC278" s="302"/>
      <c r="AD278" s="302"/>
      <c r="AE278" s="303"/>
    </row>
    <row r="279" spans="1:31" ht="75" x14ac:dyDescent="0.25">
      <c r="A279" t="s">
        <v>527</v>
      </c>
      <c r="B279" s="305"/>
      <c r="C279" s="306"/>
      <c r="D279" s="34" t="s">
        <v>2232</v>
      </c>
      <c r="E279" s="34" t="s">
        <v>2233</v>
      </c>
      <c r="F279" s="34" t="s">
        <v>2234</v>
      </c>
      <c r="G279" s="269" t="s">
        <v>196</v>
      </c>
      <c r="H279" s="34" t="s">
        <v>197</v>
      </c>
      <c r="I279" s="21" t="s">
        <v>5</v>
      </c>
      <c r="J279" s="305"/>
      <c r="K279" s="306"/>
      <c r="L279" s="307" t="s">
        <v>2232</v>
      </c>
      <c r="M279" s="308"/>
      <c r="N279" s="309"/>
      <c r="O279" s="307" t="s">
        <v>2233</v>
      </c>
      <c r="P279" s="308"/>
      <c r="Q279" s="309"/>
      <c r="R279" s="307" t="s">
        <v>2234</v>
      </c>
      <c r="S279" s="308"/>
      <c r="T279" s="309"/>
      <c r="U279" s="269" t="s">
        <v>196</v>
      </c>
      <c r="V279" s="34" t="s">
        <v>197</v>
      </c>
      <c r="W279" s="21" t="s">
        <v>5</v>
      </c>
      <c r="X279" s="305"/>
      <c r="Y279" s="306"/>
      <c r="Z279" s="34" t="s">
        <v>2232</v>
      </c>
      <c r="AA279" s="34" t="s">
        <v>2233</v>
      </c>
      <c r="AB279" s="34" t="s">
        <v>2234</v>
      </c>
      <c r="AC279" s="269" t="s">
        <v>196</v>
      </c>
      <c r="AD279" s="34" t="s">
        <v>197</v>
      </c>
      <c r="AE279" s="21" t="s">
        <v>5</v>
      </c>
    </row>
    <row r="280" spans="1:31" ht="15.75" thickBot="1" x14ac:dyDescent="0.3">
      <c r="A280" t="s">
        <v>528</v>
      </c>
      <c r="B280" s="291" t="s">
        <v>2236</v>
      </c>
      <c r="C280" s="292"/>
      <c r="D280" s="22" t="s">
        <v>11</v>
      </c>
      <c r="E280" s="22" t="s">
        <v>12</v>
      </c>
      <c r="F280" s="22" t="s">
        <v>12</v>
      </c>
      <c r="G280" s="23"/>
      <c r="H280" s="23"/>
      <c r="I280" s="24"/>
      <c r="J280" s="297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9"/>
      <c r="X280" s="291" t="s">
        <v>2236</v>
      </c>
      <c r="Y280" s="292"/>
      <c r="Z280" s="22" t="s">
        <v>12</v>
      </c>
      <c r="AA280" s="22" t="s">
        <v>11</v>
      </c>
      <c r="AB280" s="22" t="s">
        <v>11</v>
      </c>
      <c r="AC280" s="23"/>
      <c r="AD280" s="23"/>
      <c r="AE280" s="24"/>
    </row>
    <row r="281" spans="1:31" x14ac:dyDescent="0.25">
      <c r="A281" t="s">
        <v>529</v>
      </c>
      <c r="B281" s="35">
        <v>1</v>
      </c>
      <c r="C281" s="36" t="s">
        <v>147</v>
      </c>
      <c r="D281" s="37">
        <v>0.75908348269568204</v>
      </c>
      <c r="E281" s="38">
        <v>0.24091651730431804</v>
      </c>
      <c r="F281" s="37">
        <v>0.2104967046555774</v>
      </c>
      <c r="G281" s="39">
        <v>11791.462269052554</v>
      </c>
      <c r="H281" s="40">
        <v>4682.1901419422602</v>
      </c>
      <c r="I281" s="41">
        <v>0.39708307885027688</v>
      </c>
      <c r="J281" s="35">
        <v>1</v>
      </c>
      <c r="K281" s="42" t="s">
        <v>151</v>
      </c>
      <c r="L281" s="38">
        <v>0.36321174282348778</v>
      </c>
      <c r="M281" s="43" t="s">
        <v>137</v>
      </c>
      <c r="N281" s="43" t="s">
        <v>135</v>
      </c>
      <c r="O281" s="38">
        <v>0.63678825717651211</v>
      </c>
      <c r="P281" s="38" t="s">
        <v>137</v>
      </c>
      <c r="Q281" s="38" t="s">
        <v>135</v>
      </c>
      <c r="R281" s="38">
        <v>0.39895360362899762</v>
      </c>
      <c r="S281" s="38" t="s">
        <v>1</v>
      </c>
      <c r="T281" s="38" t="s">
        <v>137</v>
      </c>
      <c r="U281" s="39">
        <v>41513.1769586671</v>
      </c>
      <c r="V281" s="39">
        <v>12563.949573007365</v>
      </c>
      <c r="W281" s="41">
        <v>0.30264967640315155</v>
      </c>
      <c r="X281" s="35">
        <v>1</v>
      </c>
      <c r="Y281" s="36" t="s">
        <v>175</v>
      </c>
      <c r="Z281" s="38">
        <v>0.27541906183997</v>
      </c>
      <c r="AA281" s="38">
        <v>0.72458093816003</v>
      </c>
      <c r="AB281" s="38">
        <v>0.60611287272305903</v>
      </c>
      <c r="AC281" s="39">
        <v>43392.693734805354</v>
      </c>
      <c r="AD281" s="40">
        <v>27336.577092808882</v>
      </c>
      <c r="AE281" s="41">
        <v>0.62998110372857918</v>
      </c>
    </row>
    <row r="282" spans="1:31" x14ac:dyDescent="0.25">
      <c r="A282" t="s">
        <v>530</v>
      </c>
      <c r="B282" s="35">
        <v>2</v>
      </c>
      <c r="C282" s="44" t="s">
        <v>148</v>
      </c>
      <c r="D282" s="45">
        <v>0.75821525980590188</v>
      </c>
      <c r="E282" s="46">
        <v>0.24178474019409832</v>
      </c>
      <c r="F282" s="45">
        <v>0.21744148920469858</v>
      </c>
      <c r="G282" s="47">
        <v>782.99472360224058</v>
      </c>
      <c r="H282" s="48">
        <v>400.79607961774553</v>
      </c>
      <c r="I282" s="49">
        <v>0.51187583713699325</v>
      </c>
      <c r="J282" s="35">
        <v>2</v>
      </c>
      <c r="K282" s="42" t="s">
        <v>152</v>
      </c>
      <c r="L282" s="46">
        <v>0.32485324977071212</v>
      </c>
      <c r="M282" s="50" t="s">
        <v>137</v>
      </c>
      <c r="N282" s="50" t="s">
        <v>135</v>
      </c>
      <c r="O282" s="46">
        <v>0.67514675022928783</v>
      </c>
      <c r="P282" s="46" t="s">
        <v>137</v>
      </c>
      <c r="Q282" s="46" t="s">
        <v>135</v>
      </c>
      <c r="R282" s="46">
        <v>0.43308538230982507</v>
      </c>
      <c r="S282" s="46" t="s">
        <v>137</v>
      </c>
      <c r="T282" s="46" t="s">
        <v>137</v>
      </c>
      <c r="U282" s="47">
        <v>3775.6063014866231</v>
      </c>
      <c r="V282" s="47">
        <v>1317.7526875869735</v>
      </c>
      <c r="W282" s="49">
        <v>0.34901750404116977</v>
      </c>
      <c r="X282" s="35">
        <v>2</v>
      </c>
      <c r="Y282" s="44" t="s">
        <v>179</v>
      </c>
      <c r="Z282" s="46">
        <v>7.4917585067984627E-2</v>
      </c>
      <c r="AA282" s="46">
        <v>0.92508241493201537</v>
      </c>
      <c r="AB282" s="46">
        <v>0.73047349435871722</v>
      </c>
      <c r="AC282" s="47">
        <v>25194.997825966821</v>
      </c>
      <c r="AD282" s="48">
        <v>12034.970767875808</v>
      </c>
      <c r="AE282" s="49">
        <v>0.47767302267722994</v>
      </c>
    </row>
    <row r="283" spans="1:31" x14ac:dyDescent="0.25">
      <c r="A283" t="s">
        <v>531</v>
      </c>
      <c r="B283" s="35">
        <v>3</v>
      </c>
      <c r="C283" s="44" t="s">
        <v>149</v>
      </c>
      <c r="D283" s="45">
        <v>0.70639468989609422</v>
      </c>
      <c r="E283" s="46">
        <v>0.29360531010390573</v>
      </c>
      <c r="F283" s="45">
        <v>0.24779574979893249</v>
      </c>
      <c r="G283" s="47">
        <v>43.223628861758201</v>
      </c>
      <c r="H283" s="48">
        <v>31.630059079665891</v>
      </c>
      <c r="I283" s="49">
        <v>0.7317770375279703</v>
      </c>
      <c r="J283" s="35">
        <v>3</v>
      </c>
      <c r="K283" s="42" t="s">
        <v>156</v>
      </c>
      <c r="L283" s="46">
        <v>0.50737878012238891</v>
      </c>
      <c r="M283" s="50" t="s">
        <v>137</v>
      </c>
      <c r="N283" s="50" t="s">
        <v>137</v>
      </c>
      <c r="O283" s="46">
        <v>0.49262121987761126</v>
      </c>
      <c r="P283" s="46" t="s">
        <v>137</v>
      </c>
      <c r="Q283" s="46" t="s">
        <v>137</v>
      </c>
      <c r="R283" s="46">
        <v>0.11815029191942754</v>
      </c>
      <c r="S283" s="46" t="s">
        <v>1</v>
      </c>
      <c r="T283" s="46" t="s">
        <v>137</v>
      </c>
      <c r="U283" s="47">
        <v>4522.7171623218919</v>
      </c>
      <c r="V283" s="47">
        <v>542.18008524397851</v>
      </c>
      <c r="W283" s="49">
        <v>0.11987928180890971</v>
      </c>
      <c r="X283" s="35">
        <v>3</v>
      </c>
      <c r="Y283" s="44" t="s">
        <v>143</v>
      </c>
      <c r="Z283" s="46">
        <v>5.5680239090933857E-2</v>
      </c>
      <c r="AA283" s="46">
        <v>0.94431976090906622</v>
      </c>
      <c r="AB283" s="46">
        <v>0.93984319960191676</v>
      </c>
      <c r="AC283" s="47">
        <v>69413.855289013853</v>
      </c>
      <c r="AD283" s="48">
        <v>51523.094696711145</v>
      </c>
      <c r="AE283" s="49">
        <v>0.74225951695360903</v>
      </c>
    </row>
    <row r="284" spans="1:31" x14ac:dyDescent="0.25">
      <c r="A284" t="s">
        <v>532</v>
      </c>
      <c r="B284" s="35">
        <v>4</v>
      </c>
      <c r="C284" s="44" t="s">
        <v>150</v>
      </c>
      <c r="D284" s="45">
        <v>0.94253139252496421</v>
      </c>
      <c r="E284" s="46">
        <v>5.7468607475035738E-2</v>
      </c>
      <c r="F284" s="45">
        <v>4.6054658020221927E-2</v>
      </c>
      <c r="G284" s="47">
        <v>2011.663348474626</v>
      </c>
      <c r="H284" s="48">
        <v>833.25259159277698</v>
      </c>
      <c r="I284" s="49">
        <v>0.41421075361570975</v>
      </c>
      <c r="J284" s="35">
        <v>4</v>
      </c>
      <c r="K284" s="42" t="s">
        <v>157</v>
      </c>
      <c r="L284" s="46">
        <v>0.52065201051878618</v>
      </c>
      <c r="M284" s="50" t="s">
        <v>137</v>
      </c>
      <c r="N284" s="50" t="s">
        <v>137</v>
      </c>
      <c r="O284" s="46">
        <v>0.47934798948121377</v>
      </c>
      <c r="P284" s="46" t="s">
        <v>137</v>
      </c>
      <c r="Q284" s="46" t="s">
        <v>137</v>
      </c>
      <c r="R284" s="46">
        <v>0.12484847083964253</v>
      </c>
      <c r="S284" s="46" t="s">
        <v>1</v>
      </c>
      <c r="T284" s="46" t="s">
        <v>137</v>
      </c>
      <c r="U284" s="47">
        <v>17019.021829489648</v>
      </c>
      <c r="V284" s="47">
        <v>6032.5149113901534</v>
      </c>
      <c r="W284" s="49">
        <v>0.35445720511018647</v>
      </c>
      <c r="X284" s="35">
        <v>4</v>
      </c>
      <c r="Y284" s="44" t="s">
        <v>201</v>
      </c>
      <c r="Z284" s="46">
        <v>0.18034770883824094</v>
      </c>
      <c r="AA284" s="46">
        <v>0.81965229116175908</v>
      </c>
      <c r="AB284" s="46">
        <v>0.74820119147936925</v>
      </c>
      <c r="AC284" s="47">
        <v>67749.320754232802</v>
      </c>
      <c r="AD284" s="48">
        <v>43032.153569439433</v>
      </c>
      <c r="AE284" s="49">
        <v>0.63516730633422469</v>
      </c>
    </row>
    <row r="285" spans="1:31" x14ac:dyDescent="0.25">
      <c r="A285" t="s">
        <v>533</v>
      </c>
      <c r="B285" s="35">
        <v>5</v>
      </c>
      <c r="C285" s="44" t="s">
        <v>153</v>
      </c>
      <c r="D285" s="45">
        <v>0.89159557309763393</v>
      </c>
      <c r="E285" s="46">
        <v>0.10840442690236606</v>
      </c>
      <c r="F285" s="45">
        <v>4.235954701313549E-2</v>
      </c>
      <c r="G285" s="47">
        <v>9038.0803204974345</v>
      </c>
      <c r="H285" s="48">
        <v>3411.7591806907772</v>
      </c>
      <c r="I285" s="49">
        <v>0.37748714989324217</v>
      </c>
      <c r="J285" s="35">
        <v>5</v>
      </c>
      <c r="K285" s="42" t="s">
        <v>158</v>
      </c>
      <c r="L285" s="46">
        <v>0.41528292593315175</v>
      </c>
      <c r="M285" s="50" t="s">
        <v>137</v>
      </c>
      <c r="N285" s="50" t="s">
        <v>137</v>
      </c>
      <c r="O285" s="46">
        <v>0.58471707406684814</v>
      </c>
      <c r="P285" s="46" t="s">
        <v>137</v>
      </c>
      <c r="Q285" s="46" t="s">
        <v>137</v>
      </c>
      <c r="R285" s="46">
        <v>3.6097030137749384E-2</v>
      </c>
      <c r="S285" s="46" t="s">
        <v>1</v>
      </c>
      <c r="T285" s="46" t="s">
        <v>137</v>
      </c>
      <c r="U285" s="47">
        <v>83988.986372126397</v>
      </c>
      <c r="V285" s="47">
        <v>26370.714828690445</v>
      </c>
      <c r="W285" s="49">
        <v>0.31397824843189381</v>
      </c>
      <c r="X285" s="35">
        <v>5</v>
      </c>
      <c r="Y285" s="44" t="s">
        <v>144</v>
      </c>
      <c r="Z285" s="46">
        <v>0.25710446872910581</v>
      </c>
      <c r="AA285" s="46">
        <v>0.74289553127089414</v>
      </c>
      <c r="AB285" s="46">
        <v>0.70760707734230244</v>
      </c>
      <c r="AC285" s="47">
        <v>44808.221155545332</v>
      </c>
      <c r="AD285" s="48">
        <v>34164.045371672903</v>
      </c>
      <c r="AE285" s="49">
        <v>0.76245038277858213</v>
      </c>
    </row>
    <row r="286" spans="1:31" x14ac:dyDescent="0.25">
      <c r="A286" t="s">
        <v>534</v>
      </c>
      <c r="B286" s="35">
        <v>6</v>
      </c>
      <c r="C286" s="44" t="s">
        <v>154</v>
      </c>
      <c r="D286" s="45">
        <v>0.71715416480933236</v>
      </c>
      <c r="E286" s="46">
        <v>0.2828458351906678</v>
      </c>
      <c r="F286" s="45">
        <v>5.3198221985177367E-2</v>
      </c>
      <c r="G286" s="47">
        <v>3537.8912211873617</v>
      </c>
      <c r="H286" s="48">
        <v>1152.5249344746176</v>
      </c>
      <c r="I286" s="49">
        <v>0.32576607431356114</v>
      </c>
      <c r="J286" s="35">
        <v>6</v>
      </c>
      <c r="K286" s="42" t="s">
        <v>163</v>
      </c>
      <c r="L286" s="46">
        <v>0.41433543717208615</v>
      </c>
      <c r="M286" s="50" t="s">
        <v>137</v>
      </c>
      <c r="N286" s="50" t="s">
        <v>137</v>
      </c>
      <c r="O286" s="46">
        <v>0.58566456282791379</v>
      </c>
      <c r="P286" s="46" t="s">
        <v>137</v>
      </c>
      <c r="Q286" s="46" t="s">
        <v>137</v>
      </c>
      <c r="R286" s="46">
        <v>3.1086359864260574E-2</v>
      </c>
      <c r="S286" s="46" t="s">
        <v>1</v>
      </c>
      <c r="T286" s="46" t="s">
        <v>137</v>
      </c>
      <c r="U286" s="47">
        <v>70747.843029989148</v>
      </c>
      <c r="V286" s="47">
        <v>26918.183737170071</v>
      </c>
      <c r="W286" s="49">
        <v>0.38048062787949283</v>
      </c>
      <c r="X286" s="35">
        <v>6</v>
      </c>
      <c r="Y286" s="44" t="s">
        <v>191</v>
      </c>
      <c r="Z286" s="46">
        <v>3.0543580932763967E-2</v>
      </c>
      <c r="AA286" s="46">
        <v>0.96945641906723623</v>
      </c>
      <c r="AB286" s="46">
        <v>0.93924876311002559</v>
      </c>
      <c r="AC286" s="47">
        <v>76089.304544443381</v>
      </c>
      <c r="AD286" s="48">
        <v>51593.273496897571</v>
      </c>
      <c r="AE286" s="49">
        <v>0.67806209829086028</v>
      </c>
    </row>
    <row r="287" spans="1:31" x14ac:dyDescent="0.25">
      <c r="A287" t="s">
        <v>535</v>
      </c>
      <c r="B287" s="35">
        <v>7</v>
      </c>
      <c r="C287" s="44" t="s">
        <v>155</v>
      </c>
      <c r="D287" s="45">
        <v>0.85074905024491609</v>
      </c>
      <c r="E287" s="46">
        <v>0.14925094975508385</v>
      </c>
      <c r="F287" s="45">
        <v>9.7885973709318827E-2</v>
      </c>
      <c r="G287" s="47">
        <v>3988.6212325515448</v>
      </c>
      <c r="H287" s="48">
        <v>2040.4702253171088</v>
      </c>
      <c r="I287" s="49">
        <v>0.51157282337681576</v>
      </c>
      <c r="J287" s="35">
        <v>7</v>
      </c>
      <c r="K287" s="42" t="s">
        <v>164</v>
      </c>
      <c r="L287" s="46">
        <v>0.46528731311655902</v>
      </c>
      <c r="M287" s="50" t="s">
        <v>137</v>
      </c>
      <c r="N287" s="50" t="s">
        <v>137</v>
      </c>
      <c r="O287" s="46">
        <v>0.53471268688344098</v>
      </c>
      <c r="P287" s="46" t="s">
        <v>137</v>
      </c>
      <c r="Q287" s="46" t="s">
        <v>137</v>
      </c>
      <c r="R287" s="46">
        <v>1.2774869037067668E-2</v>
      </c>
      <c r="S287" s="46" t="s">
        <v>1</v>
      </c>
      <c r="T287" s="46" t="s">
        <v>137</v>
      </c>
      <c r="U287" s="47">
        <v>22410.033208239664</v>
      </c>
      <c r="V287" s="47">
        <v>5758.8534492197814</v>
      </c>
      <c r="W287" s="49">
        <v>0.25697656918698275</v>
      </c>
      <c r="X287" s="35">
        <v>7</v>
      </c>
      <c r="Y287" s="44" t="s">
        <v>193</v>
      </c>
      <c r="Z287" s="46">
        <v>6.401399728032831E-4</v>
      </c>
      <c r="AA287" s="46">
        <v>0.99935986002719668</v>
      </c>
      <c r="AB287" s="46">
        <v>0.99625290133154887</v>
      </c>
      <c r="AC287" s="47">
        <v>2255.1920473882988</v>
      </c>
      <c r="AD287" s="48">
        <v>2253.1920473882988</v>
      </c>
      <c r="AE287" s="49">
        <v>0.99911315756797026</v>
      </c>
    </row>
    <row r="288" spans="1:31" x14ac:dyDescent="0.25">
      <c r="A288" t="s">
        <v>536</v>
      </c>
      <c r="B288" s="35">
        <v>8</v>
      </c>
      <c r="C288" s="44" t="s">
        <v>159</v>
      </c>
      <c r="D288" s="45">
        <v>0.66644611262826159</v>
      </c>
      <c r="E288" s="46">
        <v>0.33355388737173852</v>
      </c>
      <c r="F288" s="45">
        <v>4.2876691458582868E-2</v>
      </c>
      <c r="G288" s="47">
        <v>8687.9316601114169</v>
      </c>
      <c r="H288" s="48">
        <v>3089.6753239190125</v>
      </c>
      <c r="I288" s="49">
        <v>0.35562841016631447</v>
      </c>
      <c r="J288" s="35">
        <v>8</v>
      </c>
      <c r="K288" s="42" t="s">
        <v>165</v>
      </c>
      <c r="L288" s="46">
        <v>0.21231123465256063</v>
      </c>
      <c r="M288" s="50" t="s">
        <v>137</v>
      </c>
      <c r="N288" s="50" t="s">
        <v>135</v>
      </c>
      <c r="O288" s="46">
        <v>0.78768876534743937</v>
      </c>
      <c r="P288" s="46" t="s">
        <v>137</v>
      </c>
      <c r="Q288" s="46" t="s">
        <v>135</v>
      </c>
      <c r="R288" s="46">
        <v>3.623429926682914E-2</v>
      </c>
      <c r="S288" s="46" t="s">
        <v>1</v>
      </c>
      <c r="T288" s="46" t="s">
        <v>137</v>
      </c>
      <c r="U288" s="47">
        <v>32910.513778103639</v>
      </c>
      <c r="V288" s="47">
        <v>12496.420743518274</v>
      </c>
      <c r="W288" s="49">
        <v>0.37970907497143119</v>
      </c>
      <c r="X288" s="35" t="s">
        <v>136</v>
      </c>
      <c r="Y288" s="44" t="s">
        <v>136</v>
      </c>
      <c r="Z288" s="46" t="s">
        <v>136</v>
      </c>
      <c r="AA288" s="46" t="s">
        <v>136</v>
      </c>
      <c r="AB288" s="46" t="s">
        <v>136</v>
      </c>
      <c r="AC288" s="47" t="s">
        <v>136</v>
      </c>
      <c r="AD288" s="48" t="s">
        <v>136</v>
      </c>
      <c r="AE288" s="49" t="s">
        <v>136</v>
      </c>
    </row>
    <row r="289" spans="1:31" x14ac:dyDescent="0.25">
      <c r="A289" t="s">
        <v>537</v>
      </c>
      <c r="B289" s="35">
        <v>9</v>
      </c>
      <c r="C289" s="44" t="s">
        <v>160</v>
      </c>
      <c r="D289" s="45">
        <v>0.85328564040979982</v>
      </c>
      <c r="E289" s="46">
        <v>0.14671435959020027</v>
      </c>
      <c r="F289" s="45">
        <v>2.7941579730466026E-2</v>
      </c>
      <c r="G289" s="47">
        <v>7882.6803431864764</v>
      </c>
      <c r="H289" s="48">
        <v>3197.3487392884372</v>
      </c>
      <c r="I289" s="49">
        <v>0.40561694754654332</v>
      </c>
      <c r="J289" s="35">
        <v>9</v>
      </c>
      <c r="K289" s="42" t="s">
        <v>166</v>
      </c>
      <c r="L289" s="46">
        <v>0.10564661157317209</v>
      </c>
      <c r="M289" s="50" t="s">
        <v>137</v>
      </c>
      <c r="N289" s="50" t="s">
        <v>135</v>
      </c>
      <c r="O289" s="46">
        <v>0.89435338842682799</v>
      </c>
      <c r="P289" s="46" t="s">
        <v>137</v>
      </c>
      <c r="Q289" s="46" t="s">
        <v>135</v>
      </c>
      <c r="R289" s="46">
        <v>0.32947895489845314</v>
      </c>
      <c r="S289" s="46" t="s">
        <v>1</v>
      </c>
      <c r="T289" s="46" t="s">
        <v>137</v>
      </c>
      <c r="U289" s="47">
        <v>2152.4837638151375</v>
      </c>
      <c r="V289" s="47">
        <v>838.84409578232805</v>
      </c>
      <c r="W289" s="49">
        <v>0.38970983655436797</v>
      </c>
      <c r="X289" s="35" t="s">
        <v>136</v>
      </c>
      <c r="Y289" s="44" t="s">
        <v>136</v>
      </c>
      <c r="Z289" s="46" t="s">
        <v>136</v>
      </c>
      <c r="AA289" s="46" t="s">
        <v>136</v>
      </c>
      <c r="AB289" s="46" t="s">
        <v>136</v>
      </c>
      <c r="AC289" s="47" t="s">
        <v>136</v>
      </c>
      <c r="AD289" s="48" t="s">
        <v>136</v>
      </c>
      <c r="AE289" s="49" t="s">
        <v>136</v>
      </c>
    </row>
    <row r="290" spans="1:31" x14ac:dyDescent="0.25">
      <c r="A290" t="s">
        <v>538</v>
      </c>
      <c r="B290" s="35">
        <v>10</v>
      </c>
      <c r="C290" s="44" t="s">
        <v>2228</v>
      </c>
      <c r="D290" s="45">
        <v>0.77722130617166241</v>
      </c>
      <c r="E290" s="46">
        <v>0.22277869382833762</v>
      </c>
      <c r="F290" s="45">
        <v>1.2212589658199416E-2</v>
      </c>
      <c r="G290" s="47">
        <v>5678.6653908820699</v>
      </c>
      <c r="H290" s="48">
        <v>1867.223529620461</v>
      </c>
      <c r="I290" s="49">
        <v>0.3288137970972127</v>
      </c>
      <c r="J290" s="35">
        <v>10</v>
      </c>
      <c r="K290" s="42" t="s">
        <v>167</v>
      </c>
      <c r="L290" s="46">
        <v>0.17080355728476498</v>
      </c>
      <c r="M290" s="50" t="s">
        <v>137</v>
      </c>
      <c r="N290" s="50" t="s">
        <v>135</v>
      </c>
      <c r="O290" s="46">
        <v>0.82919644271523496</v>
      </c>
      <c r="P290" s="46" t="s">
        <v>137</v>
      </c>
      <c r="Q290" s="46" t="s">
        <v>135</v>
      </c>
      <c r="R290" s="46">
        <v>0.15802005267951696</v>
      </c>
      <c r="S290" s="46" t="s">
        <v>1</v>
      </c>
      <c r="T290" s="46" t="s">
        <v>137</v>
      </c>
      <c r="U290" s="47">
        <v>5708.2753264120365</v>
      </c>
      <c r="V290" s="47">
        <v>2195.0761459990999</v>
      </c>
      <c r="W290" s="49">
        <v>0.38454279453595058</v>
      </c>
      <c r="X290" s="35" t="s">
        <v>136</v>
      </c>
      <c r="Y290" s="44" t="s">
        <v>136</v>
      </c>
      <c r="Z290" s="46" t="s">
        <v>136</v>
      </c>
      <c r="AA290" s="46" t="s">
        <v>136</v>
      </c>
      <c r="AB290" s="46" t="s">
        <v>136</v>
      </c>
      <c r="AC290" s="47" t="s">
        <v>136</v>
      </c>
      <c r="AD290" s="48" t="s">
        <v>136</v>
      </c>
      <c r="AE290" s="49" t="s">
        <v>136</v>
      </c>
    </row>
    <row r="291" spans="1:31" x14ac:dyDescent="0.25">
      <c r="A291" t="s">
        <v>539</v>
      </c>
      <c r="B291" s="35">
        <v>11</v>
      </c>
      <c r="C291" s="44" t="s">
        <v>162</v>
      </c>
      <c r="D291" s="45">
        <v>0.7456651036210683</v>
      </c>
      <c r="E291" s="46">
        <v>0.25433489637893164</v>
      </c>
      <c r="F291" s="45">
        <v>2.1421709961145952E-2</v>
      </c>
      <c r="G291" s="47">
        <v>20684.767793749845</v>
      </c>
      <c r="H291" s="48">
        <v>9863.8735900250322</v>
      </c>
      <c r="I291" s="49">
        <v>0.47686653717261074</v>
      </c>
      <c r="J291" s="35">
        <v>11</v>
      </c>
      <c r="K291" s="42" t="s">
        <v>168</v>
      </c>
      <c r="L291" s="46">
        <v>0.1226291497669931</v>
      </c>
      <c r="M291" s="50" t="s">
        <v>137</v>
      </c>
      <c r="N291" s="50" t="s">
        <v>135</v>
      </c>
      <c r="O291" s="46">
        <v>0.87737085023300687</v>
      </c>
      <c r="P291" s="46" t="s">
        <v>137</v>
      </c>
      <c r="Q291" s="46" t="s">
        <v>135</v>
      </c>
      <c r="R291" s="46">
        <v>0.18294798180068028</v>
      </c>
      <c r="S291" s="46" t="s">
        <v>1</v>
      </c>
      <c r="T291" s="46" t="s">
        <v>137</v>
      </c>
      <c r="U291" s="47">
        <v>12007.799803812355</v>
      </c>
      <c r="V291" s="47">
        <v>4989.2646054977486</v>
      </c>
      <c r="W291" s="49">
        <v>0.41550198096354901</v>
      </c>
      <c r="X291" s="35" t="s">
        <v>136</v>
      </c>
      <c r="Y291" s="44" t="s">
        <v>136</v>
      </c>
      <c r="Z291" s="46" t="s">
        <v>136</v>
      </c>
      <c r="AA291" s="46" t="s">
        <v>136</v>
      </c>
      <c r="AB291" s="46" t="s">
        <v>136</v>
      </c>
      <c r="AC291" s="47" t="s">
        <v>136</v>
      </c>
      <c r="AD291" s="48" t="s">
        <v>136</v>
      </c>
      <c r="AE291" s="49" t="s">
        <v>136</v>
      </c>
    </row>
    <row r="292" spans="1:31" x14ac:dyDescent="0.25">
      <c r="A292" t="s">
        <v>540</v>
      </c>
      <c r="B292" s="35">
        <v>12</v>
      </c>
      <c r="C292" s="44" t="s">
        <v>169</v>
      </c>
      <c r="D292" s="45">
        <v>0.93187714815419054</v>
      </c>
      <c r="E292" s="46">
        <v>6.8122851845809393E-2</v>
      </c>
      <c r="F292" s="45">
        <v>1.4629785947223369E-2</v>
      </c>
      <c r="G292" s="47">
        <v>4950.8452007427895</v>
      </c>
      <c r="H292" s="48">
        <v>1871.0085348075518</v>
      </c>
      <c r="I292" s="49">
        <v>0.37791699375428645</v>
      </c>
      <c r="J292" s="35">
        <v>12</v>
      </c>
      <c r="K292" s="42" t="s">
        <v>139</v>
      </c>
      <c r="L292" s="46">
        <v>0.32148405563922589</v>
      </c>
      <c r="M292" s="50" t="s">
        <v>137</v>
      </c>
      <c r="N292" s="50" t="s">
        <v>135</v>
      </c>
      <c r="O292" s="46">
        <v>0.67851594436077411</v>
      </c>
      <c r="P292" s="46" t="s">
        <v>137</v>
      </c>
      <c r="Q292" s="46" t="s">
        <v>135</v>
      </c>
      <c r="R292" s="46">
        <v>3.9970323994992688E-2</v>
      </c>
      <c r="S292" s="46" t="s">
        <v>1</v>
      </c>
      <c r="T292" s="46" t="s">
        <v>137</v>
      </c>
      <c r="U292" s="47">
        <v>84138.742429154881</v>
      </c>
      <c r="V292" s="47">
        <v>36385.659828599171</v>
      </c>
      <c r="W292" s="49">
        <v>0.43244834398655324</v>
      </c>
      <c r="X292" s="35" t="s">
        <v>136</v>
      </c>
      <c r="Y292" s="44" t="s">
        <v>136</v>
      </c>
      <c r="Z292" s="46" t="s">
        <v>136</v>
      </c>
      <c r="AA292" s="46" t="s">
        <v>136</v>
      </c>
      <c r="AB292" s="46" t="s">
        <v>136</v>
      </c>
      <c r="AC292" s="47" t="s">
        <v>136</v>
      </c>
      <c r="AD292" s="48" t="s">
        <v>136</v>
      </c>
      <c r="AE292" s="49" t="s">
        <v>136</v>
      </c>
    </row>
    <row r="293" spans="1:31" x14ac:dyDescent="0.25">
      <c r="A293" t="s">
        <v>541</v>
      </c>
      <c r="B293" s="35">
        <v>13</v>
      </c>
      <c r="C293" s="44" t="s">
        <v>170</v>
      </c>
      <c r="D293" s="45">
        <v>0.7561295310073628</v>
      </c>
      <c r="E293" s="46">
        <v>0.24387046899263723</v>
      </c>
      <c r="F293" s="45">
        <v>8.6950868818365196E-2</v>
      </c>
      <c r="G293" s="47">
        <v>45692.376203749758</v>
      </c>
      <c r="H293" s="48">
        <v>8924.5784181608851</v>
      </c>
      <c r="I293" s="49">
        <v>0.19531876342707008</v>
      </c>
      <c r="J293" s="35">
        <v>13</v>
      </c>
      <c r="K293" s="42" t="s">
        <v>2230</v>
      </c>
      <c r="L293" s="46">
        <v>0.41772577534285921</v>
      </c>
      <c r="M293" s="50" t="s">
        <v>137</v>
      </c>
      <c r="N293" s="50" t="s">
        <v>137</v>
      </c>
      <c r="O293" s="46">
        <v>0.58227422465714063</v>
      </c>
      <c r="P293" s="46" t="s">
        <v>137</v>
      </c>
      <c r="Q293" s="46" t="s">
        <v>137</v>
      </c>
      <c r="R293" s="46">
        <v>0.46356955139490463</v>
      </c>
      <c r="S293" s="46" t="s">
        <v>137</v>
      </c>
      <c r="T293" s="46" t="s">
        <v>137</v>
      </c>
      <c r="U293" s="47">
        <v>14030.319969125972</v>
      </c>
      <c r="V293" s="47">
        <v>7727.5223867354189</v>
      </c>
      <c r="W293" s="49">
        <v>0.55077306887797295</v>
      </c>
      <c r="X293" s="35" t="s">
        <v>136</v>
      </c>
      <c r="Y293" s="44" t="s">
        <v>136</v>
      </c>
      <c r="Z293" s="46" t="s">
        <v>136</v>
      </c>
      <c r="AA293" s="46" t="s">
        <v>136</v>
      </c>
      <c r="AB293" s="46" t="s">
        <v>136</v>
      </c>
      <c r="AC293" s="47" t="s">
        <v>136</v>
      </c>
      <c r="AD293" s="48" t="s">
        <v>136</v>
      </c>
      <c r="AE293" s="49" t="s">
        <v>136</v>
      </c>
    </row>
    <row r="294" spans="1:31" x14ac:dyDescent="0.25">
      <c r="A294" t="s">
        <v>542</v>
      </c>
      <c r="B294" s="35">
        <v>14</v>
      </c>
      <c r="C294" s="44" t="s">
        <v>171</v>
      </c>
      <c r="D294" s="45">
        <v>0.63751323505933377</v>
      </c>
      <c r="E294" s="46">
        <v>0.36248676494066623</v>
      </c>
      <c r="F294" s="45">
        <v>0.12382569974365176</v>
      </c>
      <c r="G294" s="47">
        <v>5988.8877435085833</v>
      </c>
      <c r="H294" s="48">
        <v>2039.2488428983268</v>
      </c>
      <c r="I294" s="49">
        <v>0.34050543777660375</v>
      </c>
      <c r="J294" s="35">
        <v>14</v>
      </c>
      <c r="K294" s="42" t="s">
        <v>174</v>
      </c>
      <c r="L294" s="46">
        <v>0.45648189327259309</v>
      </c>
      <c r="M294" s="50" t="s">
        <v>137</v>
      </c>
      <c r="N294" s="50" t="s">
        <v>137</v>
      </c>
      <c r="O294" s="46">
        <v>0.54351810672740708</v>
      </c>
      <c r="P294" s="46" t="s">
        <v>137</v>
      </c>
      <c r="Q294" s="46" t="s">
        <v>137</v>
      </c>
      <c r="R294" s="46">
        <v>0.1305855310772604</v>
      </c>
      <c r="S294" s="46" t="s">
        <v>1</v>
      </c>
      <c r="T294" s="46" t="s">
        <v>137</v>
      </c>
      <c r="U294" s="47">
        <v>133902.86850892927</v>
      </c>
      <c r="V294" s="47">
        <v>66571.783761607672</v>
      </c>
      <c r="W294" s="49">
        <v>0.49716473218920143</v>
      </c>
      <c r="X294" s="35" t="s">
        <v>136</v>
      </c>
      <c r="Y294" s="44" t="s">
        <v>136</v>
      </c>
      <c r="Z294" s="46" t="s">
        <v>136</v>
      </c>
      <c r="AA294" s="46" t="s">
        <v>136</v>
      </c>
      <c r="AB294" s="46" t="s">
        <v>136</v>
      </c>
      <c r="AC294" s="47" t="s">
        <v>136</v>
      </c>
      <c r="AD294" s="48" t="s">
        <v>136</v>
      </c>
      <c r="AE294" s="49" t="s">
        <v>136</v>
      </c>
    </row>
    <row r="295" spans="1:31" x14ac:dyDescent="0.25">
      <c r="A295" t="s">
        <v>543</v>
      </c>
      <c r="B295" s="35">
        <v>15</v>
      </c>
      <c r="C295" s="44" t="s">
        <v>172</v>
      </c>
      <c r="D295" s="45">
        <v>0.80121887681157888</v>
      </c>
      <c r="E295" s="46">
        <v>0.19878112318842114</v>
      </c>
      <c r="F295" s="45">
        <v>0.15070960633583999</v>
      </c>
      <c r="G295" s="47">
        <v>2</v>
      </c>
      <c r="H295" s="48">
        <v>1</v>
      </c>
      <c r="I295" s="49">
        <v>0.5</v>
      </c>
      <c r="J295" s="35">
        <v>15</v>
      </c>
      <c r="K295" s="42" t="s">
        <v>2229</v>
      </c>
      <c r="L295" s="46">
        <v>0.58445311758756624</v>
      </c>
      <c r="M295" s="50" t="s">
        <v>137</v>
      </c>
      <c r="N295" s="50" t="s">
        <v>137</v>
      </c>
      <c r="O295" s="46">
        <v>0.41554688241243376</v>
      </c>
      <c r="P295" s="46" t="s">
        <v>137</v>
      </c>
      <c r="Q295" s="46" t="s">
        <v>137</v>
      </c>
      <c r="R295" s="46">
        <v>0.18611392951870048</v>
      </c>
      <c r="S295" s="46" t="s">
        <v>1</v>
      </c>
      <c r="T295" s="46" t="s">
        <v>137</v>
      </c>
      <c r="U295" s="47">
        <v>43977.959455108401</v>
      </c>
      <c r="V295" s="47">
        <v>16063.463464532368</v>
      </c>
      <c r="W295" s="49">
        <v>0.36526168252370939</v>
      </c>
      <c r="X295" s="35" t="s">
        <v>136</v>
      </c>
      <c r="Y295" s="44" t="s">
        <v>136</v>
      </c>
      <c r="Z295" s="46" t="s">
        <v>136</v>
      </c>
      <c r="AA295" s="46" t="s">
        <v>136</v>
      </c>
      <c r="AB295" s="46" t="s">
        <v>136</v>
      </c>
      <c r="AC295" s="47" t="s">
        <v>136</v>
      </c>
      <c r="AD295" s="48" t="s">
        <v>136</v>
      </c>
      <c r="AE295" s="49" t="s">
        <v>136</v>
      </c>
    </row>
    <row r="296" spans="1:31" x14ac:dyDescent="0.25">
      <c r="A296" t="s">
        <v>544</v>
      </c>
      <c r="B296" s="35">
        <v>16</v>
      </c>
      <c r="C296" s="44" t="s">
        <v>177</v>
      </c>
      <c r="D296" s="45">
        <v>0.86577372079951243</v>
      </c>
      <c r="E296" s="46">
        <v>0.13422627920048757</v>
      </c>
      <c r="F296" s="45">
        <v>4.3271812718310973E-2</v>
      </c>
      <c r="G296" s="47">
        <v>18112.03848675446</v>
      </c>
      <c r="H296" s="48">
        <v>5491.9407238226158</v>
      </c>
      <c r="I296" s="49">
        <v>0.30322046454566309</v>
      </c>
      <c r="J296" s="35">
        <v>16</v>
      </c>
      <c r="K296" s="42" t="s">
        <v>140</v>
      </c>
      <c r="L296" s="46">
        <v>0.58102176722140852</v>
      </c>
      <c r="M296" s="50" t="s">
        <v>137</v>
      </c>
      <c r="N296" s="50" t="s">
        <v>137</v>
      </c>
      <c r="O296" s="46">
        <v>0.41897823277859153</v>
      </c>
      <c r="P296" s="46" t="s">
        <v>137</v>
      </c>
      <c r="Q296" s="46" t="s">
        <v>137</v>
      </c>
      <c r="R296" s="46">
        <v>0.19312108512669629</v>
      </c>
      <c r="S296" s="46" t="s">
        <v>1</v>
      </c>
      <c r="T296" s="46" t="s">
        <v>137</v>
      </c>
      <c r="U296" s="47">
        <v>1100.5075757638288</v>
      </c>
      <c r="V296" s="47">
        <v>419.5343528917769</v>
      </c>
      <c r="W296" s="49">
        <v>0.38121895944295603</v>
      </c>
      <c r="X296" s="35" t="s">
        <v>136</v>
      </c>
      <c r="Y296" s="44" t="s">
        <v>136</v>
      </c>
      <c r="Z296" s="46" t="s">
        <v>136</v>
      </c>
      <c r="AA296" s="46" t="s">
        <v>136</v>
      </c>
      <c r="AB296" s="46" t="s">
        <v>136</v>
      </c>
      <c r="AC296" s="47" t="s">
        <v>136</v>
      </c>
      <c r="AD296" s="48" t="s">
        <v>136</v>
      </c>
      <c r="AE296" s="49" t="s">
        <v>136</v>
      </c>
    </row>
    <row r="297" spans="1:31" x14ac:dyDescent="0.25">
      <c r="A297" t="s">
        <v>545</v>
      </c>
      <c r="B297" s="35">
        <v>17</v>
      </c>
      <c r="C297" s="44" t="s">
        <v>178</v>
      </c>
      <c r="D297" s="45">
        <v>0.85887702225950624</v>
      </c>
      <c r="E297" s="46">
        <v>0.14112297774049379</v>
      </c>
      <c r="F297" s="45">
        <v>4.8544305178912964E-2</v>
      </c>
      <c r="G297" s="47">
        <v>6232.756093251699</v>
      </c>
      <c r="H297" s="48">
        <v>3563.1423147712708</v>
      </c>
      <c r="I297" s="49">
        <v>0.57168004995881994</v>
      </c>
      <c r="J297" s="35">
        <v>17</v>
      </c>
      <c r="K297" s="42" t="s">
        <v>141</v>
      </c>
      <c r="L297" s="46">
        <v>0.57837486206799926</v>
      </c>
      <c r="M297" s="50" t="s">
        <v>137</v>
      </c>
      <c r="N297" s="50" t="s">
        <v>137</v>
      </c>
      <c r="O297" s="46">
        <v>0.42162513793200068</v>
      </c>
      <c r="P297" s="46" t="s">
        <v>137</v>
      </c>
      <c r="Q297" s="46" t="s">
        <v>137</v>
      </c>
      <c r="R297" s="46">
        <v>0.18818719062448422</v>
      </c>
      <c r="S297" s="46" t="s">
        <v>1</v>
      </c>
      <c r="T297" s="46" t="s">
        <v>137</v>
      </c>
      <c r="U297" s="47">
        <v>14016.182887442816</v>
      </c>
      <c r="V297" s="47">
        <v>2363.1512925084767</v>
      </c>
      <c r="W297" s="49">
        <v>0.16860163080674687</v>
      </c>
      <c r="X297" s="35" t="s">
        <v>136</v>
      </c>
      <c r="Y297" s="44" t="s">
        <v>136</v>
      </c>
      <c r="Z297" s="46" t="s">
        <v>136</v>
      </c>
      <c r="AA297" s="46" t="s">
        <v>136</v>
      </c>
      <c r="AB297" s="46" t="s">
        <v>136</v>
      </c>
      <c r="AC297" s="47" t="s">
        <v>136</v>
      </c>
      <c r="AD297" s="48" t="s">
        <v>136</v>
      </c>
      <c r="AE297" s="49" t="s">
        <v>136</v>
      </c>
    </row>
    <row r="298" spans="1:31" x14ac:dyDescent="0.25">
      <c r="A298" t="s">
        <v>546</v>
      </c>
      <c r="B298" s="35">
        <v>18</v>
      </c>
      <c r="C298" s="44" t="s">
        <v>180</v>
      </c>
      <c r="D298" s="45">
        <v>0.69455281611768371</v>
      </c>
      <c r="E298" s="46">
        <v>0.30544718388231629</v>
      </c>
      <c r="F298" s="45">
        <v>0.21928813831246602</v>
      </c>
      <c r="G298" s="47">
        <v>9971.0566394156303</v>
      </c>
      <c r="H298" s="48">
        <v>3850.8713967257527</v>
      </c>
      <c r="I298" s="49">
        <v>0.38620494657539517</v>
      </c>
      <c r="J298" s="35">
        <v>18</v>
      </c>
      <c r="K298" s="42" t="s">
        <v>181</v>
      </c>
      <c r="L298" s="46">
        <v>0.47666570600870806</v>
      </c>
      <c r="M298" s="50" t="s">
        <v>137</v>
      </c>
      <c r="N298" s="50" t="s">
        <v>137</v>
      </c>
      <c r="O298" s="46">
        <v>0.52333429399129205</v>
      </c>
      <c r="P298" s="46" t="s">
        <v>137</v>
      </c>
      <c r="Q298" s="46" t="s">
        <v>137</v>
      </c>
      <c r="R298" s="46">
        <v>0.37549769235060454</v>
      </c>
      <c r="S298" s="46" t="s">
        <v>1</v>
      </c>
      <c r="T298" s="46" t="s">
        <v>137</v>
      </c>
      <c r="U298" s="47">
        <v>2</v>
      </c>
      <c r="V298" s="47">
        <v>1</v>
      </c>
      <c r="W298" s="49">
        <v>0.5</v>
      </c>
      <c r="X298" s="35" t="s">
        <v>136</v>
      </c>
      <c r="Y298" s="44" t="s">
        <v>136</v>
      </c>
      <c r="Z298" s="46" t="s">
        <v>136</v>
      </c>
      <c r="AA298" s="46" t="s">
        <v>136</v>
      </c>
      <c r="AB298" s="46" t="s">
        <v>136</v>
      </c>
      <c r="AC298" s="47" t="s">
        <v>136</v>
      </c>
      <c r="AD298" s="48" t="s">
        <v>136</v>
      </c>
      <c r="AE298" s="49" t="s">
        <v>136</v>
      </c>
    </row>
    <row r="299" spans="1:31" x14ac:dyDescent="0.25">
      <c r="A299" t="s">
        <v>547</v>
      </c>
      <c r="B299" s="35">
        <v>19</v>
      </c>
      <c r="C299" s="44" t="s">
        <v>185</v>
      </c>
      <c r="D299" s="45">
        <v>0.60066815712404587</v>
      </c>
      <c r="E299" s="46">
        <v>0.39933184287595413</v>
      </c>
      <c r="F299" s="45">
        <v>0.17189429850905727</v>
      </c>
      <c r="G299" s="47">
        <v>2</v>
      </c>
      <c r="H299" s="48">
        <v>1</v>
      </c>
      <c r="I299" s="49">
        <v>0.5</v>
      </c>
      <c r="J299" s="35">
        <v>19</v>
      </c>
      <c r="K299" s="42" t="s">
        <v>142</v>
      </c>
      <c r="L299" s="46">
        <v>0.52912002134123237</v>
      </c>
      <c r="M299" s="50" t="s">
        <v>137</v>
      </c>
      <c r="N299" s="50" t="s">
        <v>137</v>
      </c>
      <c r="O299" s="46">
        <v>0.47087997865876752</v>
      </c>
      <c r="P299" s="46" t="s">
        <v>137</v>
      </c>
      <c r="Q299" s="46" t="s">
        <v>137</v>
      </c>
      <c r="R299" s="46">
        <v>0.4191673932522082</v>
      </c>
      <c r="S299" s="46" t="s">
        <v>137</v>
      </c>
      <c r="T299" s="46" t="s">
        <v>137</v>
      </c>
      <c r="U299" s="47">
        <v>18548.006760509903</v>
      </c>
      <c r="V299" s="47">
        <v>8457.4873094890918</v>
      </c>
      <c r="W299" s="49">
        <v>0.45597823090596001</v>
      </c>
      <c r="X299" s="35" t="s">
        <v>136</v>
      </c>
      <c r="Y299" s="44" t="s">
        <v>136</v>
      </c>
      <c r="Z299" s="46" t="s">
        <v>136</v>
      </c>
      <c r="AA299" s="46" t="s">
        <v>136</v>
      </c>
      <c r="AB299" s="46" t="s">
        <v>136</v>
      </c>
      <c r="AC299" s="47" t="s">
        <v>136</v>
      </c>
      <c r="AD299" s="48" t="s">
        <v>136</v>
      </c>
      <c r="AE299" s="49" t="s">
        <v>136</v>
      </c>
    </row>
    <row r="300" spans="1:31" x14ac:dyDescent="0.25">
      <c r="A300" t="s">
        <v>548</v>
      </c>
      <c r="B300" s="35">
        <v>20</v>
      </c>
      <c r="C300" s="44" t="s">
        <v>186</v>
      </c>
      <c r="D300" s="45">
        <v>0.77328555055962744</v>
      </c>
      <c r="E300" s="46">
        <v>0.22671444944037264</v>
      </c>
      <c r="F300" s="45">
        <v>2.1450124953293032E-2</v>
      </c>
      <c r="G300" s="47">
        <v>66586.207894462364</v>
      </c>
      <c r="H300" s="48">
        <v>38118.507191424214</v>
      </c>
      <c r="I300" s="49">
        <v>0.57246850957245066</v>
      </c>
      <c r="J300" s="35">
        <v>20</v>
      </c>
      <c r="K300" s="42" t="s">
        <v>182</v>
      </c>
      <c r="L300" s="46">
        <v>0.44828581450241745</v>
      </c>
      <c r="M300" s="50" t="s">
        <v>137</v>
      </c>
      <c r="N300" s="50" t="s">
        <v>137</v>
      </c>
      <c r="O300" s="46">
        <v>0.55171418549758267</v>
      </c>
      <c r="P300" s="46" t="s">
        <v>137</v>
      </c>
      <c r="Q300" s="46" t="s">
        <v>137</v>
      </c>
      <c r="R300" s="46">
        <v>6.2001473436625347E-3</v>
      </c>
      <c r="S300" s="46" t="s">
        <v>1</v>
      </c>
      <c r="T300" s="46" t="s">
        <v>137</v>
      </c>
      <c r="U300" s="47">
        <v>30136.177265227841</v>
      </c>
      <c r="V300" s="47">
        <v>15203.036795772878</v>
      </c>
      <c r="W300" s="49">
        <v>0.50447794562566051</v>
      </c>
      <c r="X300" s="35" t="s">
        <v>136</v>
      </c>
      <c r="Y300" s="44" t="s">
        <v>136</v>
      </c>
      <c r="Z300" s="46" t="s">
        <v>136</v>
      </c>
      <c r="AA300" s="46" t="s">
        <v>136</v>
      </c>
      <c r="AB300" s="46" t="s">
        <v>136</v>
      </c>
      <c r="AC300" s="47" t="s">
        <v>136</v>
      </c>
      <c r="AD300" s="48" t="s">
        <v>136</v>
      </c>
      <c r="AE300" s="49" t="s">
        <v>136</v>
      </c>
    </row>
    <row r="301" spans="1:31" x14ac:dyDescent="0.25">
      <c r="A301" t="s">
        <v>549</v>
      </c>
      <c r="B301" s="35">
        <v>21</v>
      </c>
      <c r="C301" s="44" t="s">
        <v>13</v>
      </c>
      <c r="D301" s="45">
        <v>0.72291731840730566</v>
      </c>
      <c r="E301" s="46">
        <v>0.27708268159269417</v>
      </c>
      <c r="F301" s="45">
        <v>0.10458043784029343</v>
      </c>
      <c r="G301" s="47">
        <v>2</v>
      </c>
      <c r="H301" s="48">
        <v>1</v>
      </c>
      <c r="I301" s="49">
        <v>0.5</v>
      </c>
      <c r="J301" s="35">
        <v>21</v>
      </c>
      <c r="K301" s="42" t="s">
        <v>183</v>
      </c>
      <c r="L301" s="46">
        <v>0.47002038215968822</v>
      </c>
      <c r="M301" s="50" t="s">
        <v>137</v>
      </c>
      <c r="N301" s="50" t="s">
        <v>137</v>
      </c>
      <c r="O301" s="46">
        <v>0.52997961784031178</v>
      </c>
      <c r="P301" s="46" t="s">
        <v>137</v>
      </c>
      <c r="Q301" s="46" t="s">
        <v>137</v>
      </c>
      <c r="R301" s="46">
        <v>0.10035307874301533</v>
      </c>
      <c r="S301" s="46" t="s">
        <v>1</v>
      </c>
      <c r="T301" s="46" t="s">
        <v>137</v>
      </c>
      <c r="U301" s="47">
        <v>66698.91376005052</v>
      </c>
      <c r="V301" s="47">
        <v>37850.559419192163</v>
      </c>
      <c r="W301" s="49">
        <v>0.56748389569520774</v>
      </c>
      <c r="X301" s="35" t="s">
        <v>136</v>
      </c>
      <c r="Y301" s="44" t="s">
        <v>136</v>
      </c>
      <c r="Z301" s="46" t="s">
        <v>136</v>
      </c>
      <c r="AA301" s="46" t="s">
        <v>136</v>
      </c>
      <c r="AB301" s="46" t="s">
        <v>136</v>
      </c>
      <c r="AC301" s="47" t="s">
        <v>136</v>
      </c>
      <c r="AD301" s="48" t="s">
        <v>136</v>
      </c>
      <c r="AE301" s="49" t="s">
        <v>136</v>
      </c>
    </row>
    <row r="302" spans="1:31" x14ac:dyDescent="0.25">
      <c r="A302" t="s">
        <v>550</v>
      </c>
      <c r="B302" s="35">
        <v>22</v>
      </c>
      <c r="C302" s="44" t="s">
        <v>189</v>
      </c>
      <c r="D302" s="45">
        <v>0.94808283210636524</v>
      </c>
      <c r="E302" s="46">
        <v>5.1917167893634916E-2</v>
      </c>
      <c r="F302" s="45">
        <v>4.3400305423856443E-2</v>
      </c>
      <c r="G302" s="47">
        <v>9501.1043785454804</v>
      </c>
      <c r="H302" s="48">
        <v>3826.3216965723836</v>
      </c>
      <c r="I302" s="49">
        <v>0.4027238881000646</v>
      </c>
      <c r="J302" s="35">
        <v>22</v>
      </c>
      <c r="K302" s="42" t="s">
        <v>184</v>
      </c>
      <c r="L302" s="46">
        <v>0.26711413257741268</v>
      </c>
      <c r="M302" s="50" t="s">
        <v>137</v>
      </c>
      <c r="N302" s="50" t="s">
        <v>135</v>
      </c>
      <c r="O302" s="46">
        <v>0.73288586742258743</v>
      </c>
      <c r="P302" s="46" t="s">
        <v>137</v>
      </c>
      <c r="Q302" s="46" t="s">
        <v>135</v>
      </c>
      <c r="R302" s="46">
        <v>0.44711829475757275</v>
      </c>
      <c r="S302" s="46" t="s">
        <v>137</v>
      </c>
      <c r="T302" s="46" t="s">
        <v>137</v>
      </c>
      <c r="U302" s="47">
        <v>45618.213670159108</v>
      </c>
      <c r="V302" s="47">
        <v>29173.582065981511</v>
      </c>
      <c r="W302" s="49">
        <v>0.63951609935715747</v>
      </c>
      <c r="X302" s="35" t="s">
        <v>136</v>
      </c>
      <c r="Y302" s="44" t="s">
        <v>136</v>
      </c>
      <c r="Z302" s="46" t="s">
        <v>136</v>
      </c>
      <c r="AA302" s="46" t="s">
        <v>136</v>
      </c>
      <c r="AB302" s="46" t="s">
        <v>136</v>
      </c>
      <c r="AC302" s="47" t="s">
        <v>136</v>
      </c>
      <c r="AD302" s="48" t="s">
        <v>136</v>
      </c>
      <c r="AE302" s="49" t="s">
        <v>136</v>
      </c>
    </row>
    <row r="303" spans="1:31" x14ac:dyDescent="0.25">
      <c r="A303" t="s">
        <v>551</v>
      </c>
      <c r="B303" s="35">
        <v>23</v>
      </c>
      <c r="C303" s="44" t="s">
        <v>2227</v>
      </c>
      <c r="D303" s="45">
        <v>0.75403355042774789</v>
      </c>
      <c r="E303" s="46">
        <v>0.24596644957225203</v>
      </c>
      <c r="F303" s="45">
        <v>0.13085968040471693</v>
      </c>
      <c r="G303" s="47">
        <v>32947.953050990225</v>
      </c>
      <c r="H303" s="48">
        <v>18475.288037957602</v>
      </c>
      <c r="I303" s="49">
        <v>0.56074160386732552</v>
      </c>
      <c r="J303" s="35">
        <v>23</v>
      </c>
      <c r="K303" s="42" t="s">
        <v>187</v>
      </c>
      <c r="L303" s="46">
        <v>0.37509808393337113</v>
      </c>
      <c r="M303" s="50" t="s">
        <v>137</v>
      </c>
      <c r="N303" s="50" t="s">
        <v>135</v>
      </c>
      <c r="O303" s="46">
        <v>0.62490191606662893</v>
      </c>
      <c r="P303" s="46" t="s">
        <v>137</v>
      </c>
      <c r="Q303" s="46" t="s">
        <v>135</v>
      </c>
      <c r="R303" s="46">
        <v>3.3827440456925158E-2</v>
      </c>
      <c r="S303" s="46" t="s">
        <v>1</v>
      </c>
      <c r="T303" s="46" t="s">
        <v>137</v>
      </c>
      <c r="U303" s="47">
        <v>2</v>
      </c>
      <c r="V303" s="47">
        <v>1</v>
      </c>
      <c r="W303" s="49">
        <v>0.5</v>
      </c>
      <c r="X303" s="35" t="s">
        <v>136</v>
      </c>
      <c r="Y303" s="44" t="s">
        <v>136</v>
      </c>
      <c r="Z303" s="46" t="s">
        <v>136</v>
      </c>
      <c r="AA303" s="46" t="s">
        <v>136</v>
      </c>
      <c r="AB303" s="46" t="s">
        <v>136</v>
      </c>
      <c r="AC303" s="47" t="s">
        <v>136</v>
      </c>
      <c r="AD303" s="48" t="s">
        <v>136</v>
      </c>
      <c r="AE303" s="49" t="s">
        <v>136</v>
      </c>
    </row>
    <row r="304" spans="1:31" x14ac:dyDescent="0.25">
      <c r="A304" t="s">
        <v>552</v>
      </c>
      <c r="B304" s="35" t="s">
        <v>136</v>
      </c>
      <c r="C304" s="44" t="s">
        <v>136</v>
      </c>
      <c r="D304" s="45" t="s">
        <v>136</v>
      </c>
      <c r="E304" s="46" t="s">
        <v>136</v>
      </c>
      <c r="F304" s="45" t="s">
        <v>136</v>
      </c>
      <c r="G304" s="47" t="s">
        <v>136</v>
      </c>
      <c r="H304" s="48" t="s">
        <v>136</v>
      </c>
      <c r="I304" s="49" t="s">
        <v>136</v>
      </c>
      <c r="J304" s="35">
        <v>24</v>
      </c>
      <c r="K304" s="42" t="s">
        <v>188</v>
      </c>
      <c r="L304" s="46">
        <v>5.1400381626955018E-2</v>
      </c>
      <c r="M304" s="50" t="s">
        <v>137</v>
      </c>
      <c r="N304" s="50" t="s">
        <v>135</v>
      </c>
      <c r="O304" s="46">
        <v>0.94859961837304485</v>
      </c>
      <c r="P304" s="46" t="s">
        <v>137</v>
      </c>
      <c r="Q304" s="46" t="s">
        <v>135</v>
      </c>
      <c r="R304" s="46">
        <v>4.1829722910873409E-3</v>
      </c>
      <c r="S304" s="46" t="s">
        <v>1</v>
      </c>
      <c r="T304" s="46" t="s">
        <v>137</v>
      </c>
      <c r="U304" s="47">
        <v>20289.312734570187</v>
      </c>
      <c r="V304" s="47">
        <v>6774.4743048417104</v>
      </c>
      <c r="W304" s="49">
        <v>0.33389372984028887</v>
      </c>
      <c r="X304" s="35" t="s">
        <v>136</v>
      </c>
      <c r="Y304" s="44" t="s">
        <v>136</v>
      </c>
      <c r="Z304" s="46" t="s">
        <v>136</v>
      </c>
      <c r="AA304" s="46" t="s">
        <v>136</v>
      </c>
      <c r="AB304" s="46" t="s">
        <v>136</v>
      </c>
      <c r="AC304" s="47" t="s">
        <v>136</v>
      </c>
      <c r="AD304" s="48" t="s">
        <v>136</v>
      </c>
      <c r="AE304" s="49" t="s">
        <v>136</v>
      </c>
    </row>
    <row r="305" spans="1:31" x14ac:dyDescent="0.25">
      <c r="A305" t="s">
        <v>553</v>
      </c>
      <c r="B305" s="35" t="s">
        <v>136</v>
      </c>
      <c r="C305" s="44" t="s">
        <v>136</v>
      </c>
      <c r="D305" s="45" t="s">
        <v>136</v>
      </c>
      <c r="E305" s="46" t="s">
        <v>136</v>
      </c>
      <c r="F305" s="45" t="s">
        <v>136</v>
      </c>
      <c r="G305" s="47" t="s">
        <v>136</v>
      </c>
      <c r="H305" s="48" t="s">
        <v>136</v>
      </c>
      <c r="I305" s="49" t="s">
        <v>136</v>
      </c>
      <c r="J305" s="35">
        <v>25</v>
      </c>
      <c r="K305" s="42" t="s">
        <v>192</v>
      </c>
      <c r="L305" s="46">
        <v>0.36414780373949168</v>
      </c>
      <c r="M305" s="50" t="s">
        <v>137</v>
      </c>
      <c r="N305" s="50" t="s">
        <v>135</v>
      </c>
      <c r="O305" s="46">
        <v>0.63585219626050826</v>
      </c>
      <c r="P305" s="46" t="s">
        <v>137</v>
      </c>
      <c r="Q305" s="46" t="s">
        <v>135</v>
      </c>
      <c r="R305" s="46">
        <v>0.56775396601686845</v>
      </c>
      <c r="S305" s="46" t="s">
        <v>137</v>
      </c>
      <c r="T305" s="46" t="s">
        <v>137</v>
      </c>
      <c r="U305" s="47">
        <v>26438.687842271778</v>
      </c>
      <c r="V305" s="47">
        <v>14850.281782517784</v>
      </c>
      <c r="W305" s="49">
        <v>0.56168754936371135</v>
      </c>
      <c r="X305" s="35" t="s">
        <v>136</v>
      </c>
      <c r="Y305" s="44" t="s">
        <v>136</v>
      </c>
      <c r="Z305" s="46" t="s">
        <v>136</v>
      </c>
      <c r="AA305" s="46" t="s">
        <v>136</v>
      </c>
      <c r="AB305" s="46" t="s">
        <v>136</v>
      </c>
      <c r="AC305" s="47" t="s">
        <v>136</v>
      </c>
      <c r="AD305" s="48" t="s">
        <v>136</v>
      </c>
      <c r="AE305" s="49" t="s">
        <v>136</v>
      </c>
    </row>
    <row r="306" spans="1:31" x14ac:dyDescent="0.25">
      <c r="A306" t="s">
        <v>554</v>
      </c>
      <c r="B306" s="35" t="s">
        <v>136</v>
      </c>
      <c r="C306" s="44" t="s">
        <v>136</v>
      </c>
      <c r="D306" s="45" t="s">
        <v>136</v>
      </c>
      <c r="E306" s="46" t="s">
        <v>136</v>
      </c>
      <c r="F306" s="45" t="s">
        <v>136</v>
      </c>
      <c r="G306" s="47" t="s">
        <v>136</v>
      </c>
      <c r="H306" s="48" t="s">
        <v>136</v>
      </c>
      <c r="I306" s="49" t="s">
        <v>136</v>
      </c>
      <c r="J306" s="35" t="s">
        <v>136</v>
      </c>
      <c r="K306" s="42" t="s">
        <v>136</v>
      </c>
      <c r="L306" s="46" t="s">
        <v>136</v>
      </c>
      <c r="M306" s="50" t="s">
        <v>136</v>
      </c>
      <c r="N306" s="50" t="s">
        <v>136</v>
      </c>
      <c r="O306" s="46" t="s">
        <v>136</v>
      </c>
      <c r="P306" s="46" t="s">
        <v>136</v>
      </c>
      <c r="Q306" s="46" t="s">
        <v>136</v>
      </c>
      <c r="R306" s="46" t="s">
        <v>136</v>
      </c>
      <c r="S306" s="46" t="s">
        <v>136</v>
      </c>
      <c r="T306" s="46" t="s">
        <v>136</v>
      </c>
      <c r="U306" s="47" t="s">
        <v>136</v>
      </c>
      <c r="V306" s="47" t="s">
        <v>136</v>
      </c>
      <c r="W306" s="49" t="s">
        <v>136</v>
      </c>
      <c r="X306" s="35" t="s">
        <v>136</v>
      </c>
      <c r="Y306" s="44" t="s">
        <v>136</v>
      </c>
      <c r="Z306" s="46" t="s">
        <v>136</v>
      </c>
      <c r="AA306" s="46" t="s">
        <v>136</v>
      </c>
      <c r="AB306" s="46" t="s">
        <v>136</v>
      </c>
      <c r="AC306" s="47" t="s">
        <v>136</v>
      </c>
      <c r="AD306" s="48" t="s">
        <v>136</v>
      </c>
      <c r="AE306" s="49" t="s">
        <v>136</v>
      </c>
    </row>
    <row r="307" spans="1:31" x14ac:dyDescent="0.25">
      <c r="A307" t="s">
        <v>555</v>
      </c>
      <c r="B307" s="35" t="s">
        <v>136</v>
      </c>
      <c r="C307" s="44" t="s">
        <v>136</v>
      </c>
      <c r="D307" s="45" t="s">
        <v>136</v>
      </c>
      <c r="E307" s="46" t="s">
        <v>136</v>
      </c>
      <c r="F307" s="45" t="s">
        <v>136</v>
      </c>
      <c r="G307" s="47" t="s">
        <v>136</v>
      </c>
      <c r="H307" s="48" t="s">
        <v>136</v>
      </c>
      <c r="I307" s="49" t="s">
        <v>136</v>
      </c>
      <c r="J307" s="35" t="s">
        <v>136</v>
      </c>
      <c r="K307" s="42" t="s">
        <v>136</v>
      </c>
      <c r="L307" s="46" t="s">
        <v>136</v>
      </c>
      <c r="M307" s="50" t="s">
        <v>136</v>
      </c>
      <c r="N307" s="50" t="s">
        <v>136</v>
      </c>
      <c r="O307" s="46" t="s">
        <v>136</v>
      </c>
      <c r="P307" s="46" t="s">
        <v>136</v>
      </c>
      <c r="Q307" s="46" t="s">
        <v>136</v>
      </c>
      <c r="R307" s="46" t="s">
        <v>136</v>
      </c>
      <c r="S307" s="46" t="s">
        <v>136</v>
      </c>
      <c r="T307" s="46" t="s">
        <v>136</v>
      </c>
      <c r="U307" s="47" t="s">
        <v>136</v>
      </c>
      <c r="V307" s="47" t="s">
        <v>136</v>
      </c>
      <c r="W307" s="49" t="s">
        <v>136</v>
      </c>
      <c r="X307" s="35" t="s">
        <v>136</v>
      </c>
      <c r="Y307" s="44" t="s">
        <v>136</v>
      </c>
      <c r="Z307" s="46" t="s">
        <v>136</v>
      </c>
      <c r="AA307" s="46" t="s">
        <v>136</v>
      </c>
      <c r="AB307" s="46" t="s">
        <v>136</v>
      </c>
      <c r="AC307" s="47" t="s">
        <v>136</v>
      </c>
      <c r="AD307" s="48" t="s">
        <v>136</v>
      </c>
      <c r="AE307" s="49" t="s">
        <v>136</v>
      </c>
    </row>
    <row r="308" spans="1:31" x14ac:dyDescent="0.25">
      <c r="A308" t="s">
        <v>556</v>
      </c>
      <c r="B308" s="35" t="s">
        <v>136</v>
      </c>
      <c r="C308" s="44" t="s">
        <v>136</v>
      </c>
      <c r="D308" s="45" t="s">
        <v>136</v>
      </c>
      <c r="E308" s="46" t="s">
        <v>136</v>
      </c>
      <c r="F308" s="45" t="s">
        <v>136</v>
      </c>
      <c r="G308" s="47" t="s">
        <v>136</v>
      </c>
      <c r="H308" s="48" t="s">
        <v>136</v>
      </c>
      <c r="I308" s="49" t="s">
        <v>136</v>
      </c>
      <c r="J308" s="35" t="s">
        <v>136</v>
      </c>
      <c r="K308" s="42" t="s">
        <v>136</v>
      </c>
      <c r="L308" s="46" t="s">
        <v>136</v>
      </c>
      <c r="M308" s="50" t="s">
        <v>136</v>
      </c>
      <c r="N308" s="50" t="s">
        <v>136</v>
      </c>
      <c r="O308" s="46" t="s">
        <v>136</v>
      </c>
      <c r="P308" s="46" t="s">
        <v>136</v>
      </c>
      <c r="Q308" s="46" t="s">
        <v>136</v>
      </c>
      <c r="R308" s="46" t="s">
        <v>136</v>
      </c>
      <c r="S308" s="46" t="s">
        <v>136</v>
      </c>
      <c r="T308" s="46" t="s">
        <v>136</v>
      </c>
      <c r="U308" s="47" t="s">
        <v>136</v>
      </c>
      <c r="V308" s="47" t="s">
        <v>136</v>
      </c>
      <c r="W308" s="49" t="s">
        <v>136</v>
      </c>
      <c r="X308" s="35" t="s">
        <v>136</v>
      </c>
      <c r="Y308" s="44" t="s">
        <v>136</v>
      </c>
      <c r="Z308" s="46" t="s">
        <v>136</v>
      </c>
      <c r="AA308" s="46" t="s">
        <v>136</v>
      </c>
      <c r="AB308" s="46" t="s">
        <v>136</v>
      </c>
      <c r="AC308" s="47" t="s">
        <v>136</v>
      </c>
      <c r="AD308" s="48" t="s">
        <v>136</v>
      </c>
      <c r="AE308" s="49" t="s">
        <v>136</v>
      </c>
    </row>
    <row r="309" spans="1:31" x14ac:dyDescent="0.25">
      <c r="A309" t="s">
        <v>557</v>
      </c>
      <c r="B309" s="35" t="s">
        <v>136</v>
      </c>
      <c r="C309" s="44" t="s">
        <v>136</v>
      </c>
      <c r="D309" s="45" t="s">
        <v>136</v>
      </c>
      <c r="E309" s="46" t="s">
        <v>136</v>
      </c>
      <c r="F309" s="45" t="s">
        <v>136</v>
      </c>
      <c r="G309" s="47" t="s">
        <v>136</v>
      </c>
      <c r="H309" s="48" t="s">
        <v>136</v>
      </c>
      <c r="I309" s="49" t="s">
        <v>136</v>
      </c>
      <c r="J309" s="35" t="s">
        <v>136</v>
      </c>
      <c r="K309" s="42" t="s">
        <v>136</v>
      </c>
      <c r="L309" s="46" t="s">
        <v>136</v>
      </c>
      <c r="M309" s="50" t="s">
        <v>136</v>
      </c>
      <c r="N309" s="50" t="s">
        <v>136</v>
      </c>
      <c r="O309" s="46" t="s">
        <v>136</v>
      </c>
      <c r="P309" s="46" t="s">
        <v>136</v>
      </c>
      <c r="Q309" s="46" t="s">
        <v>136</v>
      </c>
      <c r="R309" s="46" t="s">
        <v>136</v>
      </c>
      <c r="S309" s="46" t="s">
        <v>136</v>
      </c>
      <c r="T309" s="46" t="s">
        <v>136</v>
      </c>
      <c r="U309" s="47" t="s">
        <v>136</v>
      </c>
      <c r="V309" s="47" t="s">
        <v>136</v>
      </c>
      <c r="W309" s="49" t="s">
        <v>136</v>
      </c>
      <c r="X309" s="35" t="s">
        <v>136</v>
      </c>
      <c r="Y309" s="44" t="s">
        <v>136</v>
      </c>
      <c r="Z309" s="46" t="s">
        <v>136</v>
      </c>
      <c r="AA309" s="46" t="s">
        <v>136</v>
      </c>
      <c r="AB309" s="46" t="s">
        <v>136</v>
      </c>
      <c r="AC309" s="47" t="s">
        <v>136</v>
      </c>
      <c r="AD309" s="48" t="s">
        <v>136</v>
      </c>
      <c r="AE309" s="49" t="s">
        <v>136</v>
      </c>
    </row>
    <row r="310" spans="1:31" x14ac:dyDescent="0.25">
      <c r="A310" t="s">
        <v>558</v>
      </c>
      <c r="B310" s="35" t="s">
        <v>136</v>
      </c>
      <c r="C310" s="44" t="s">
        <v>136</v>
      </c>
      <c r="D310" s="45" t="s">
        <v>136</v>
      </c>
      <c r="E310" s="46" t="s">
        <v>136</v>
      </c>
      <c r="F310" s="45" t="s">
        <v>136</v>
      </c>
      <c r="G310" s="47" t="s">
        <v>136</v>
      </c>
      <c r="H310" s="48" t="s">
        <v>136</v>
      </c>
      <c r="I310" s="49" t="s">
        <v>136</v>
      </c>
      <c r="J310" s="35" t="s">
        <v>136</v>
      </c>
      <c r="K310" s="42" t="s">
        <v>136</v>
      </c>
      <c r="L310" s="46" t="s">
        <v>136</v>
      </c>
      <c r="M310" s="50" t="s">
        <v>136</v>
      </c>
      <c r="N310" s="50" t="s">
        <v>136</v>
      </c>
      <c r="O310" s="46" t="s">
        <v>136</v>
      </c>
      <c r="P310" s="46" t="s">
        <v>136</v>
      </c>
      <c r="Q310" s="46" t="s">
        <v>136</v>
      </c>
      <c r="R310" s="46" t="s">
        <v>136</v>
      </c>
      <c r="S310" s="46" t="s">
        <v>136</v>
      </c>
      <c r="T310" s="46" t="s">
        <v>136</v>
      </c>
      <c r="U310" s="47" t="s">
        <v>136</v>
      </c>
      <c r="V310" s="47" t="s">
        <v>136</v>
      </c>
      <c r="W310" s="49" t="s">
        <v>136</v>
      </c>
      <c r="X310" s="35" t="s">
        <v>136</v>
      </c>
      <c r="Y310" s="44" t="s">
        <v>136</v>
      </c>
      <c r="Z310" s="46" t="s">
        <v>136</v>
      </c>
      <c r="AA310" s="46" t="s">
        <v>136</v>
      </c>
      <c r="AB310" s="46" t="s">
        <v>136</v>
      </c>
      <c r="AC310" s="47" t="s">
        <v>136</v>
      </c>
      <c r="AD310" s="48" t="s">
        <v>136</v>
      </c>
      <c r="AE310" s="49" t="s">
        <v>136</v>
      </c>
    </row>
    <row r="311" spans="1:31" x14ac:dyDescent="0.25">
      <c r="A311" t="s">
        <v>559</v>
      </c>
      <c r="B311" s="35" t="s">
        <v>136</v>
      </c>
      <c r="C311" s="44" t="s">
        <v>136</v>
      </c>
      <c r="D311" s="45" t="s">
        <v>136</v>
      </c>
      <c r="E311" s="46" t="s">
        <v>136</v>
      </c>
      <c r="F311" s="45" t="s">
        <v>136</v>
      </c>
      <c r="G311" s="47" t="s">
        <v>136</v>
      </c>
      <c r="H311" s="48" t="s">
        <v>136</v>
      </c>
      <c r="I311" s="49" t="s">
        <v>136</v>
      </c>
      <c r="J311" s="35" t="s">
        <v>136</v>
      </c>
      <c r="K311" s="42" t="s">
        <v>136</v>
      </c>
      <c r="L311" s="46" t="s">
        <v>136</v>
      </c>
      <c r="M311" s="50" t="s">
        <v>136</v>
      </c>
      <c r="N311" s="50" t="s">
        <v>136</v>
      </c>
      <c r="O311" s="46" t="s">
        <v>136</v>
      </c>
      <c r="P311" s="46" t="s">
        <v>136</v>
      </c>
      <c r="Q311" s="46" t="s">
        <v>136</v>
      </c>
      <c r="R311" s="46" t="s">
        <v>136</v>
      </c>
      <c r="S311" s="46" t="s">
        <v>136</v>
      </c>
      <c r="T311" s="46" t="s">
        <v>136</v>
      </c>
      <c r="U311" s="47" t="s">
        <v>136</v>
      </c>
      <c r="V311" s="47" t="s">
        <v>136</v>
      </c>
      <c r="W311" s="49" t="s">
        <v>136</v>
      </c>
      <c r="X311" s="35" t="s">
        <v>136</v>
      </c>
      <c r="Y311" s="44" t="s">
        <v>136</v>
      </c>
      <c r="Z311" s="46" t="s">
        <v>136</v>
      </c>
      <c r="AA311" s="46" t="s">
        <v>136</v>
      </c>
      <c r="AB311" s="46" t="s">
        <v>136</v>
      </c>
      <c r="AC311" s="47" t="s">
        <v>136</v>
      </c>
      <c r="AD311" s="48" t="s">
        <v>136</v>
      </c>
      <c r="AE311" s="49" t="s">
        <v>136</v>
      </c>
    </row>
    <row r="312" spans="1:31" x14ac:dyDescent="0.25">
      <c r="A312" t="s">
        <v>560</v>
      </c>
      <c r="B312" s="35" t="s">
        <v>136</v>
      </c>
      <c r="C312" s="44" t="s">
        <v>136</v>
      </c>
      <c r="D312" s="45" t="s">
        <v>136</v>
      </c>
      <c r="E312" s="46" t="s">
        <v>136</v>
      </c>
      <c r="F312" s="45" t="s">
        <v>136</v>
      </c>
      <c r="G312" s="47" t="s">
        <v>136</v>
      </c>
      <c r="H312" s="48" t="s">
        <v>136</v>
      </c>
      <c r="I312" s="49" t="s">
        <v>136</v>
      </c>
      <c r="J312" s="35" t="s">
        <v>136</v>
      </c>
      <c r="K312" s="42" t="s">
        <v>136</v>
      </c>
      <c r="L312" s="46" t="s">
        <v>136</v>
      </c>
      <c r="M312" s="50" t="s">
        <v>136</v>
      </c>
      <c r="N312" s="50" t="s">
        <v>136</v>
      </c>
      <c r="O312" s="46" t="s">
        <v>136</v>
      </c>
      <c r="P312" s="46" t="s">
        <v>136</v>
      </c>
      <c r="Q312" s="46" t="s">
        <v>136</v>
      </c>
      <c r="R312" s="46" t="s">
        <v>136</v>
      </c>
      <c r="S312" s="46" t="s">
        <v>136</v>
      </c>
      <c r="T312" s="46" t="s">
        <v>136</v>
      </c>
      <c r="U312" s="47" t="s">
        <v>136</v>
      </c>
      <c r="V312" s="47" t="s">
        <v>136</v>
      </c>
      <c r="W312" s="49" t="s">
        <v>136</v>
      </c>
      <c r="X312" s="35" t="s">
        <v>136</v>
      </c>
      <c r="Y312" s="44" t="s">
        <v>136</v>
      </c>
      <c r="Z312" s="46" t="s">
        <v>136</v>
      </c>
      <c r="AA312" s="46" t="s">
        <v>136</v>
      </c>
      <c r="AB312" s="46" t="s">
        <v>136</v>
      </c>
      <c r="AC312" s="47" t="s">
        <v>136</v>
      </c>
      <c r="AD312" s="48" t="s">
        <v>136</v>
      </c>
      <c r="AE312" s="49" t="s">
        <v>136</v>
      </c>
    </row>
    <row r="313" spans="1:31" x14ac:dyDescent="0.25">
      <c r="A313" t="s">
        <v>561</v>
      </c>
      <c r="B313" s="35" t="s">
        <v>136</v>
      </c>
      <c r="C313" s="44" t="s">
        <v>136</v>
      </c>
      <c r="D313" s="45" t="s">
        <v>136</v>
      </c>
      <c r="E313" s="46" t="s">
        <v>136</v>
      </c>
      <c r="F313" s="45" t="s">
        <v>136</v>
      </c>
      <c r="G313" s="47" t="s">
        <v>136</v>
      </c>
      <c r="H313" s="48" t="s">
        <v>136</v>
      </c>
      <c r="I313" s="49" t="s">
        <v>136</v>
      </c>
      <c r="J313" s="35" t="s">
        <v>136</v>
      </c>
      <c r="K313" s="42" t="s">
        <v>136</v>
      </c>
      <c r="L313" s="46" t="s">
        <v>136</v>
      </c>
      <c r="M313" s="50" t="s">
        <v>136</v>
      </c>
      <c r="N313" s="50" t="s">
        <v>136</v>
      </c>
      <c r="O313" s="46" t="s">
        <v>136</v>
      </c>
      <c r="P313" s="46" t="s">
        <v>136</v>
      </c>
      <c r="Q313" s="46" t="s">
        <v>136</v>
      </c>
      <c r="R313" s="46" t="s">
        <v>136</v>
      </c>
      <c r="S313" s="46" t="s">
        <v>136</v>
      </c>
      <c r="T313" s="46" t="s">
        <v>136</v>
      </c>
      <c r="U313" s="47" t="s">
        <v>136</v>
      </c>
      <c r="V313" s="47" t="s">
        <v>136</v>
      </c>
      <c r="W313" s="49" t="s">
        <v>136</v>
      </c>
      <c r="X313" s="35" t="s">
        <v>136</v>
      </c>
      <c r="Y313" s="44" t="s">
        <v>136</v>
      </c>
      <c r="Z313" s="46" t="s">
        <v>136</v>
      </c>
      <c r="AA313" s="46" t="s">
        <v>136</v>
      </c>
      <c r="AB313" s="46" t="s">
        <v>136</v>
      </c>
      <c r="AC313" s="47" t="s">
        <v>136</v>
      </c>
      <c r="AD313" s="48" t="s">
        <v>136</v>
      </c>
      <c r="AE313" s="49" t="s">
        <v>136</v>
      </c>
    </row>
    <row r="314" spans="1:31" x14ac:dyDescent="0.25">
      <c r="A314" t="s">
        <v>562</v>
      </c>
      <c r="B314" s="35" t="s">
        <v>136</v>
      </c>
      <c r="C314" s="44" t="s">
        <v>136</v>
      </c>
      <c r="D314" s="45" t="s">
        <v>136</v>
      </c>
      <c r="E314" s="46" t="s">
        <v>136</v>
      </c>
      <c r="F314" s="45" t="s">
        <v>136</v>
      </c>
      <c r="G314" s="47" t="s">
        <v>136</v>
      </c>
      <c r="H314" s="48" t="s">
        <v>136</v>
      </c>
      <c r="I314" s="49" t="s">
        <v>136</v>
      </c>
      <c r="J314" s="35" t="s">
        <v>136</v>
      </c>
      <c r="K314" s="42" t="s">
        <v>136</v>
      </c>
      <c r="L314" s="46" t="s">
        <v>136</v>
      </c>
      <c r="M314" s="50" t="s">
        <v>136</v>
      </c>
      <c r="N314" s="50" t="s">
        <v>136</v>
      </c>
      <c r="O314" s="46" t="s">
        <v>136</v>
      </c>
      <c r="P314" s="46" t="s">
        <v>136</v>
      </c>
      <c r="Q314" s="46" t="s">
        <v>136</v>
      </c>
      <c r="R314" s="46" t="s">
        <v>136</v>
      </c>
      <c r="S314" s="46" t="s">
        <v>136</v>
      </c>
      <c r="T314" s="46" t="s">
        <v>136</v>
      </c>
      <c r="U314" s="47" t="s">
        <v>136</v>
      </c>
      <c r="V314" s="47" t="s">
        <v>136</v>
      </c>
      <c r="W314" s="49" t="s">
        <v>136</v>
      </c>
      <c r="X314" s="35" t="s">
        <v>136</v>
      </c>
      <c r="Y314" s="44" t="s">
        <v>136</v>
      </c>
      <c r="Z314" s="46" t="s">
        <v>136</v>
      </c>
      <c r="AA314" s="46" t="s">
        <v>136</v>
      </c>
      <c r="AB314" s="46" t="s">
        <v>136</v>
      </c>
      <c r="AC314" s="47" t="s">
        <v>136</v>
      </c>
      <c r="AD314" s="48" t="s">
        <v>136</v>
      </c>
      <c r="AE314" s="49" t="s">
        <v>136</v>
      </c>
    </row>
    <row r="315" spans="1:31" x14ac:dyDescent="0.25">
      <c r="A315" t="s">
        <v>563</v>
      </c>
      <c r="B315" s="35" t="s">
        <v>136</v>
      </c>
      <c r="C315" s="44" t="s">
        <v>136</v>
      </c>
      <c r="D315" s="45" t="s">
        <v>136</v>
      </c>
      <c r="E315" s="46" t="s">
        <v>136</v>
      </c>
      <c r="F315" s="45" t="s">
        <v>136</v>
      </c>
      <c r="G315" s="47" t="s">
        <v>136</v>
      </c>
      <c r="H315" s="48" t="s">
        <v>136</v>
      </c>
      <c r="I315" s="49" t="s">
        <v>136</v>
      </c>
      <c r="J315" s="35" t="s">
        <v>136</v>
      </c>
      <c r="K315" s="42" t="s">
        <v>136</v>
      </c>
      <c r="L315" s="46" t="s">
        <v>136</v>
      </c>
      <c r="M315" s="50" t="s">
        <v>136</v>
      </c>
      <c r="N315" s="50" t="s">
        <v>136</v>
      </c>
      <c r="O315" s="46" t="s">
        <v>136</v>
      </c>
      <c r="P315" s="46" t="s">
        <v>136</v>
      </c>
      <c r="Q315" s="46" t="s">
        <v>136</v>
      </c>
      <c r="R315" s="46" t="s">
        <v>136</v>
      </c>
      <c r="S315" s="46" t="s">
        <v>136</v>
      </c>
      <c r="T315" s="46" t="s">
        <v>136</v>
      </c>
      <c r="U315" s="47" t="s">
        <v>136</v>
      </c>
      <c r="V315" s="47" t="s">
        <v>136</v>
      </c>
      <c r="W315" s="49" t="s">
        <v>136</v>
      </c>
      <c r="X315" s="35" t="s">
        <v>136</v>
      </c>
      <c r="Y315" s="44" t="s">
        <v>136</v>
      </c>
      <c r="Z315" s="46" t="s">
        <v>136</v>
      </c>
      <c r="AA315" s="46" t="s">
        <v>136</v>
      </c>
      <c r="AB315" s="46" t="s">
        <v>136</v>
      </c>
      <c r="AC315" s="47" t="s">
        <v>136</v>
      </c>
      <c r="AD315" s="48" t="s">
        <v>136</v>
      </c>
      <c r="AE315" s="49" t="s">
        <v>136</v>
      </c>
    </row>
    <row r="316" spans="1:31" x14ac:dyDescent="0.25">
      <c r="A316" t="s">
        <v>564</v>
      </c>
      <c r="B316" s="35" t="s">
        <v>136</v>
      </c>
      <c r="C316" s="44" t="s">
        <v>136</v>
      </c>
      <c r="D316" s="45" t="s">
        <v>136</v>
      </c>
      <c r="E316" s="46" t="s">
        <v>136</v>
      </c>
      <c r="F316" s="45" t="s">
        <v>136</v>
      </c>
      <c r="G316" s="47" t="s">
        <v>136</v>
      </c>
      <c r="H316" s="48" t="s">
        <v>136</v>
      </c>
      <c r="I316" s="49" t="s">
        <v>136</v>
      </c>
      <c r="J316" s="35" t="s">
        <v>136</v>
      </c>
      <c r="K316" s="42" t="s">
        <v>136</v>
      </c>
      <c r="L316" s="46" t="s">
        <v>136</v>
      </c>
      <c r="M316" s="50" t="s">
        <v>136</v>
      </c>
      <c r="N316" s="50" t="s">
        <v>136</v>
      </c>
      <c r="O316" s="46" t="s">
        <v>136</v>
      </c>
      <c r="P316" s="46" t="s">
        <v>136</v>
      </c>
      <c r="Q316" s="46" t="s">
        <v>136</v>
      </c>
      <c r="R316" s="46" t="s">
        <v>136</v>
      </c>
      <c r="S316" s="46" t="s">
        <v>136</v>
      </c>
      <c r="T316" s="46" t="s">
        <v>136</v>
      </c>
      <c r="U316" s="47" t="s">
        <v>136</v>
      </c>
      <c r="V316" s="47" t="s">
        <v>136</v>
      </c>
      <c r="W316" s="49" t="s">
        <v>136</v>
      </c>
      <c r="X316" s="35" t="s">
        <v>136</v>
      </c>
      <c r="Y316" s="44" t="s">
        <v>136</v>
      </c>
      <c r="Z316" s="46" t="s">
        <v>136</v>
      </c>
      <c r="AA316" s="46" t="s">
        <v>136</v>
      </c>
      <c r="AB316" s="46" t="s">
        <v>136</v>
      </c>
      <c r="AC316" s="47" t="s">
        <v>136</v>
      </c>
      <c r="AD316" s="48" t="s">
        <v>136</v>
      </c>
      <c r="AE316" s="49" t="s">
        <v>136</v>
      </c>
    </row>
    <row r="317" spans="1:31" x14ac:dyDescent="0.25">
      <c r="A317" t="s">
        <v>565</v>
      </c>
      <c r="B317" s="35" t="s">
        <v>136</v>
      </c>
      <c r="C317" s="44" t="s">
        <v>136</v>
      </c>
      <c r="D317" s="45" t="s">
        <v>136</v>
      </c>
      <c r="E317" s="46" t="s">
        <v>136</v>
      </c>
      <c r="F317" s="45" t="s">
        <v>136</v>
      </c>
      <c r="G317" s="47" t="s">
        <v>136</v>
      </c>
      <c r="H317" s="48" t="s">
        <v>136</v>
      </c>
      <c r="I317" s="49" t="s">
        <v>136</v>
      </c>
      <c r="J317" s="35" t="s">
        <v>136</v>
      </c>
      <c r="K317" s="42" t="s">
        <v>136</v>
      </c>
      <c r="L317" s="46" t="s">
        <v>136</v>
      </c>
      <c r="M317" s="50" t="s">
        <v>136</v>
      </c>
      <c r="N317" s="50" t="s">
        <v>136</v>
      </c>
      <c r="O317" s="46" t="s">
        <v>136</v>
      </c>
      <c r="P317" s="46" t="s">
        <v>136</v>
      </c>
      <c r="Q317" s="46" t="s">
        <v>136</v>
      </c>
      <c r="R317" s="46" t="s">
        <v>136</v>
      </c>
      <c r="S317" s="46" t="s">
        <v>136</v>
      </c>
      <c r="T317" s="46" t="s">
        <v>136</v>
      </c>
      <c r="U317" s="47" t="s">
        <v>136</v>
      </c>
      <c r="V317" s="47" t="s">
        <v>136</v>
      </c>
      <c r="W317" s="49" t="s">
        <v>136</v>
      </c>
      <c r="X317" s="35" t="s">
        <v>136</v>
      </c>
      <c r="Y317" s="44" t="s">
        <v>136</v>
      </c>
      <c r="Z317" s="46" t="s">
        <v>136</v>
      </c>
      <c r="AA317" s="46" t="s">
        <v>136</v>
      </c>
      <c r="AB317" s="46" t="s">
        <v>136</v>
      </c>
      <c r="AC317" s="47" t="s">
        <v>136</v>
      </c>
      <c r="AD317" s="48" t="s">
        <v>136</v>
      </c>
      <c r="AE317" s="49" t="s">
        <v>136</v>
      </c>
    </row>
    <row r="318" spans="1:31" x14ac:dyDescent="0.25">
      <c r="A318" t="s">
        <v>566</v>
      </c>
      <c r="B318" s="35" t="s">
        <v>136</v>
      </c>
      <c r="C318" s="44" t="s">
        <v>136</v>
      </c>
      <c r="D318" s="45" t="s">
        <v>136</v>
      </c>
      <c r="E318" s="46" t="s">
        <v>136</v>
      </c>
      <c r="F318" s="45" t="s">
        <v>136</v>
      </c>
      <c r="G318" s="47" t="s">
        <v>136</v>
      </c>
      <c r="H318" s="48" t="s">
        <v>136</v>
      </c>
      <c r="I318" s="49" t="s">
        <v>136</v>
      </c>
      <c r="J318" s="35" t="s">
        <v>136</v>
      </c>
      <c r="K318" s="42" t="s">
        <v>136</v>
      </c>
      <c r="L318" s="46" t="s">
        <v>136</v>
      </c>
      <c r="M318" s="50" t="s">
        <v>136</v>
      </c>
      <c r="N318" s="50" t="s">
        <v>136</v>
      </c>
      <c r="O318" s="46" t="s">
        <v>136</v>
      </c>
      <c r="P318" s="46" t="s">
        <v>136</v>
      </c>
      <c r="Q318" s="46" t="s">
        <v>136</v>
      </c>
      <c r="R318" s="46" t="s">
        <v>136</v>
      </c>
      <c r="S318" s="46" t="s">
        <v>136</v>
      </c>
      <c r="T318" s="46" t="s">
        <v>136</v>
      </c>
      <c r="U318" s="47" t="s">
        <v>136</v>
      </c>
      <c r="V318" s="47" t="s">
        <v>136</v>
      </c>
      <c r="W318" s="49" t="s">
        <v>136</v>
      </c>
      <c r="X318" s="35" t="s">
        <v>136</v>
      </c>
      <c r="Y318" s="44" t="s">
        <v>136</v>
      </c>
      <c r="Z318" s="46" t="s">
        <v>136</v>
      </c>
      <c r="AA318" s="46" t="s">
        <v>136</v>
      </c>
      <c r="AB318" s="46" t="s">
        <v>136</v>
      </c>
      <c r="AC318" s="47" t="s">
        <v>136</v>
      </c>
      <c r="AD318" s="48" t="s">
        <v>136</v>
      </c>
      <c r="AE318" s="49" t="s">
        <v>136</v>
      </c>
    </row>
    <row r="319" spans="1:31" ht="15.75" thickBot="1" x14ac:dyDescent="0.3">
      <c r="A319" t="s">
        <v>567</v>
      </c>
      <c r="B319" s="35" t="s">
        <v>136</v>
      </c>
      <c r="C319" s="51" t="s">
        <v>136</v>
      </c>
      <c r="D319" s="52" t="s">
        <v>136</v>
      </c>
      <c r="E319" s="53" t="s">
        <v>136</v>
      </c>
      <c r="F319" s="52" t="s">
        <v>136</v>
      </c>
      <c r="G319" s="54" t="s">
        <v>136</v>
      </c>
      <c r="H319" s="55" t="s">
        <v>136</v>
      </c>
      <c r="I319" s="56" t="s">
        <v>136</v>
      </c>
      <c r="J319" s="35" t="s">
        <v>136</v>
      </c>
      <c r="K319" s="42" t="s">
        <v>136</v>
      </c>
      <c r="L319" s="25" t="s">
        <v>136</v>
      </c>
      <c r="M319" s="57" t="s">
        <v>136</v>
      </c>
      <c r="N319" s="57" t="s">
        <v>136</v>
      </c>
      <c r="O319" s="53" t="s">
        <v>136</v>
      </c>
      <c r="P319" s="25" t="s">
        <v>136</v>
      </c>
      <c r="Q319" s="25" t="s">
        <v>136</v>
      </c>
      <c r="R319" s="53" t="s">
        <v>136</v>
      </c>
      <c r="S319" s="46" t="s">
        <v>136</v>
      </c>
      <c r="T319" s="25" t="s">
        <v>136</v>
      </c>
      <c r="U319" s="54" t="s">
        <v>136</v>
      </c>
      <c r="V319" s="54" t="s">
        <v>136</v>
      </c>
      <c r="W319" s="56" t="s">
        <v>136</v>
      </c>
      <c r="X319" s="35" t="s">
        <v>136</v>
      </c>
      <c r="Y319" s="51" t="s">
        <v>136</v>
      </c>
      <c r="Z319" s="53" t="s">
        <v>136</v>
      </c>
      <c r="AA319" s="53" t="s">
        <v>136</v>
      </c>
      <c r="AB319" s="53" t="s">
        <v>136</v>
      </c>
      <c r="AC319" s="54" t="s">
        <v>136</v>
      </c>
      <c r="AD319" s="55" t="s">
        <v>136</v>
      </c>
      <c r="AE319" s="56" t="s">
        <v>136</v>
      </c>
    </row>
    <row r="320" spans="1:31" x14ac:dyDescent="0.25">
      <c r="A320" t="s">
        <v>568</v>
      </c>
      <c r="B320" s="293" t="s">
        <v>2237</v>
      </c>
      <c r="C320" s="294"/>
      <c r="D320" s="58">
        <v>0.60066815712404587</v>
      </c>
      <c r="E320" s="58">
        <v>0.39933184287595413</v>
      </c>
      <c r="F320" s="58">
        <v>0.24779574979893249</v>
      </c>
      <c r="G320" s="59"/>
      <c r="H320" s="60"/>
      <c r="I320" s="61"/>
      <c r="J320" s="62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 t="s">
        <v>136</v>
      </c>
      <c r="V320" s="37" t="s">
        <v>136</v>
      </c>
      <c r="W320" s="63" t="s">
        <v>136</v>
      </c>
      <c r="X320" s="293" t="s">
        <v>2237</v>
      </c>
      <c r="Y320" s="294">
        <v>0</v>
      </c>
      <c r="Z320" s="58">
        <v>0.27541906183997</v>
      </c>
      <c r="AA320" s="58">
        <v>0.72458093816003</v>
      </c>
      <c r="AB320" s="58">
        <v>0.60611287272305903</v>
      </c>
      <c r="AC320" s="59"/>
      <c r="AD320" s="60"/>
      <c r="AE320" s="61"/>
    </row>
    <row r="321" spans="1:31" ht="15.75" thickBot="1" x14ac:dyDescent="0.3">
      <c r="A321" t="s">
        <v>569</v>
      </c>
      <c r="B321" s="295" t="s">
        <v>5</v>
      </c>
      <c r="C321" s="296"/>
      <c r="D321" s="25"/>
      <c r="E321" s="25"/>
      <c r="F321" s="25"/>
      <c r="G321" s="26">
        <v>274117.20762357832</v>
      </c>
      <c r="H321" s="26">
        <v>116734.6515527085</v>
      </c>
      <c r="I321" s="27">
        <v>0.42585670766430028</v>
      </c>
      <c r="J321" s="33" t="s">
        <v>5</v>
      </c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6">
        <v>795656.35039277817</v>
      </c>
      <c r="V321" s="26">
        <v>341866.29162777629</v>
      </c>
      <c r="W321" s="27">
        <v>0.42966576142955809</v>
      </c>
      <c r="X321" s="295" t="s">
        <v>5</v>
      </c>
      <c r="Y321" s="296">
        <v>0</v>
      </c>
      <c r="Z321" s="25"/>
      <c r="AA321" s="25"/>
      <c r="AB321" s="25"/>
      <c r="AC321" s="26">
        <v>328903.58535139583</v>
      </c>
      <c r="AD321" s="26">
        <v>221937.30704279401</v>
      </c>
      <c r="AE321" s="27">
        <v>0.67477922688401037</v>
      </c>
    </row>
    <row r="322" spans="1:31" ht="15.75" thickBot="1" x14ac:dyDescent="0.3">
      <c r="A322" t="s">
        <v>570</v>
      </c>
      <c r="B322" s="29" t="s">
        <v>2238</v>
      </c>
      <c r="C322" s="30"/>
      <c r="D322" s="30"/>
      <c r="E322" s="30"/>
      <c r="F322" s="30"/>
      <c r="G322" s="31">
        <v>2.441263190968129</v>
      </c>
      <c r="H322" s="32">
        <v>2.3568077824171696</v>
      </c>
      <c r="I322" s="64"/>
      <c r="J322" s="29" t="s">
        <v>2240</v>
      </c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1">
        <v>2.7479071522880338</v>
      </c>
      <c r="V322" s="32">
        <v>2.6970830616055586</v>
      </c>
      <c r="W322" s="64"/>
      <c r="X322" s="29" t="s">
        <v>2239</v>
      </c>
      <c r="Y322" s="30"/>
      <c r="Z322" s="30"/>
      <c r="AA322" s="30"/>
      <c r="AB322" s="30"/>
      <c r="AC322" s="31">
        <v>2.6429505414175618</v>
      </c>
      <c r="AD322" s="32">
        <v>2.6658793358689121</v>
      </c>
      <c r="AE322" s="64"/>
    </row>
    <row r="323" spans="1:31" ht="15.75" thickBot="1" x14ac:dyDescent="0.3">
      <c r="A323" t="s">
        <v>571</v>
      </c>
      <c r="B323" s="358" t="s">
        <v>2231</v>
      </c>
      <c r="C323" s="358"/>
      <c r="D323" s="358"/>
      <c r="E323" s="358"/>
      <c r="F323" s="358"/>
      <c r="G323" s="358"/>
      <c r="H323" s="358"/>
      <c r="I323" s="20"/>
      <c r="J323" s="20"/>
      <c r="K323" s="20"/>
      <c r="L323" s="20" t="s">
        <v>2248</v>
      </c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</row>
    <row r="324" spans="1:31" x14ac:dyDescent="0.25">
      <c r="A324" t="s">
        <v>572</v>
      </c>
      <c r="B324" s="301" t="s">
        <v>6</v>
      </c>
      <c r="C324" s="302"/>
      <c r="D324" s="302"/>
      <c r="E324" s="302"/>
      <c r="F324" s="302"/>
      <c r="G324" s="302"/>
      <c r="H324" s="302"/>
      <c r="I324" s="303"/>
      <c r="J324" s="301" t="s">
        <v>73</v>
      </c>
      <c r="K324" s="302"/>
      <c r="L324" s="302"/>
      <c r="M324" s="302"/>
      <c r="N324" s="302"/>
      <c r="O324" s="302"/>
      <c r="P324" s="302"/>
      <c r="Q324" s="302"/>
      <c r="R324" s="302"/>
      <c r="S324" s="302"/>
      <c r="T324" s="302"/>
      <c r="U324" s="302"/>
      <c r="V324" s="302"/>
      <c r="W324" s="303"/>
      <c r="X324" s="301" t="s">
        <v>7</v>
      </c>
      <c r="Y324" s="302"/>
      <c r="Z324" s="302"/>
      <c r="AA324" s="302"/>
      <c r="AB324" s="302"/>
      <c r="AC324" s="302"/>
      <c r="AD324" s="302"/>
      <c r="AE324" s="303"/>
    </row>
    <row r="325" spans="1:31" ht="75" x14ac:dyDescent="0.25">
      <c r="A325" t="s">
        <v>573</v>
      </c>
      <c r="B325" s="305"/>
      <c r="C325" s="306"/>
      <c r="D325" s="34" t="s">
        <v>2232</v>
      </c>
      <c r="E325" s="34" t="s">
        <v>2233</v>
      </c>
      <c r="F325" s="34" t="s">
        <v>2234</v>
      </c>
      <c r="G325" s="269" t="s">
        <v>196</v>
      </c>
      <c r="H325" s="34" t="s">
        <v>197</v>
      </c>
      <c r="I325" s="21" t="s">
        <v>5</v>
      </c>
      <c r="J325" s="305"/>
      <c r="K325" s="306"/>
      <c r="L325" s="307" t="s">
        <v>2232</v>
      </c>
      <c r="M325" s="308"/>
      <c r="N325" s="309"/>
      <c r="O325" s="307" t="s">
        <v>2233</v>
      </c>
      <c r="P325" s="308"/>
      <c r="Q325" s="309"/>
      <c r="R325" s="307" t="s">
        <v>2234</v>
      </c>
      <c r="S325" s="308"/>
      <c r="T325" s="309"/>
      <c r="U325" s="269" t="s">
        <v>196</v>
      </c>
      <c r="V325" s="34" t="s">
        <v>197</v>
      </c>
      <c r="W325" s="21" t="s">
        <v>5</v>
      </c>
      <c r="X325" s="305"/>
      <c r="Y325" s="306"/>
      <c r="Z325" s="34" t="s">
        <v>2232</v>
      </c>
      <c r="AA325" s="34" t="s">
        <v>2233</v>
      </c>
      <c r="AB325" s="34" t="s">
        <v>2234</v>
      </c>
      <c r="AC325" s="269" t="s">
        <v>196</v>
      </c>
      <c r="AD325" s="34" t="s">
        <v>197</v>
      </c>
      <c r="AE325" s="21" t="s">
        <v>5</v>
      </c>
    </row>
    <row r="326" spans="1:31" ht="15.75" thickBot="1" x14ac:dyDescent="0.3">
      <c r="A326" t="s">
        <v>574</v>
      </c>
      <c r="B326" s="291" t="s">
        <v>2236</v>
      </c>
      <c r="C326" s="292"/>
      <c r="D326" s="22" t="s">
        <v>11</v>
      </c>
      <c r="E326" s="22" t="s">
        <v>12</v>
      </c>
      <c r="F326" s="22" t="s">
        <v>12</v>
      </c>
      <c r="G326" s="23"/>
      <c r="H326" s="23"/>
      <c r="I326" s="24"/>
      <c r="J326" s="297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9"/>
      <c r="X326" s="291" t="s">
        <v>2236</v>
      </c>
      <c r="Y326" s="292"/>
      <c r="Z326" s="22" t="s">
        <v>12</v>
      </c>
      <c r="AA326" s="22" t="s">
        <v>11</v>
      </c>
      <c r="AB326" s="22" t="s">
        <v>11</v>
      </c>
      <c r="AC326" s="23"/>
      <c r="AD326" s="23"/>
      <c r="AE326" s="24"/>
    </row>
    <row r="327" spans="1:31" x14ac:dyDescent="0.25">
      <c r="A327" t="s">
        <v>575</v>
      </c>
      <c r="B327" s="35">
        <v>1</v>
      </c>
      <c r="C327" s="36" t="s">
        <v>147</v>
      </c>
      <c r="D327" s="37">
        <v>0.72971860034978719</v>
      </c>
      <c r="E327" s="38">
        <v>0.27028139965021286</v>
      </c>
      <c r="F327" s="37">
        <v>0.1895942325973872</v>
      </c>
      <c r="G327" s="39">
        <v>1396916.7661305605</v>
      </c>
      <c r="H327" s="40">
        <v>839922.65237982082</v>
      </c>
      <c r="I327" s="41">
        <v>0.6012689322259297</v>
      </c>
      <c r="J327" s="35">
        <v>1</v>
      </c>
      <c r="K327" s="42" t="s">
        <v>149</v>
      </c>
      <c r="L327" s="38">
        <v>0.58535805007924757</v>
      </c>
      <c r="M327" s="43" t="s">
        <v>137</v>
      </c>
      <c r="N327" s="43" t="s">
        <v>137</v>
      </c>
      <c r="O327" s="38">
        <v>0.41464194992075248</v>
      </c>
      <c r="P327" s="38" t="s">
        <v>137</v>
      </c>
      <c r="Q327" s="38" t="s">
        <v>137</v>
      </c>
      <c r="R327" s="38">
        <v>0.32813615560272263</v>
      </c>
      <c r="S327" s="38" t="s">
        <v>1</v>
      </c>
      <c r="T327" s="38" t="s">
        <v>137</v>
      </c>
      <c r="U327" s="39">
        <v>165148.24723547563</v>
      </c>
      <c r="V327" s="39">
        <v>96440.186009330282</v>
      </c>
      <c r="W327" s="41">
        <v>0.58396130521337974</v>
      </c>
      <c r="X327" s="35">
        <v>1</v>
      </c>
      <c r="Y327" s="36" t="s">
        <v>2227</v>
      </c>
      <c r="Z327" s="38">
        <v>0.34410875845809552</v>
      </c>
      <c r="AA327" s="38">
        <v>0.65589124154190459</v>
      </c>
      <c r="AB327" s="38">
        <v>0.62739512576917045</v>
      </c>
      <c r="AC327" s="39">
        <v>95494.58022310934</v>
      </c>
      <c r="AD327" s="40">
        <v>43742.864358767954</v>
      </c>
      <c r="AE327" s="41">
        <v>0.4580664604898943</v>
      </c>
    </row>
    <row r="328" spans="1:31" x14ac:dyDescent="0.25">
      <c r="A328" t="s">
        <v>576</v>
      </c>
      <c r="B328" s="35">
        <v>2</v>
      </c>
      <c r="C328" s="44" t="s">
        <v>148</v>
      </c>
      <c r="D328" s="45">
        <v>1.0011956210058279</v>
      </c>
      <c r="E328" s="46">
        <v>-1.1956210058279868E-3</v>
      </c>
      <c r="F328" s="45">
        <v>5.1480625594457884E-3</v>
      </c>
      <c r="G328" s="47">
        <v>108801.91192464842</v>
      </c>
      <c r="H328" s="48">
        <v>43034.330626690957</v>
      </c>
      <c r="I328" s="49">
        <v>0.39552917651387143</v>
      </c>
      <c r="J328" s="35">
        <v>2</v>
      </c>
      <c r="K328" s="42" t="s">
        <v>151</v>
      </c>
      <c r="L328" s="46">
        <v>0.59446212189686165</v>
      </c>
      <c r="M328" s="50" t="s">
        <v>137</v>
      </c>
      <c r="N328" s="50" t="s">
        <v>137</v>
      </c>
      <c r="O328" s="46">
        <v>0.40553787810313835</v>
      </c>
      <c r="P328" s="46" t="s">
        <v>137</v>
      </c>
      <c r="Q328" s="46" t="s">
        <v>137</v>
      </c>
      <c r="R328" s="46">
        <v>0.35764751364175512</v>
      </c>
      <c r="S328" s="46" t="s">
        <v>1</v>
      </c>
      <c r="T328" s="46" t="s">
        <v>137</v>
      </c>
      <c r="U328" s="47">
        <v>1807705.8362753687</v>
      </c>
      <c r="V328" s="47">
        <v>411647.66483300569</v>
      </c>
      <c r="W328" s="49">
        <v>0.22771828058107746</v>
      </c>
      <c r="X328" s="35">
        <v>2</v>
      </c>
      <c r="Y328" s="44" t="s">
        <v>201</v>
      </c>
      <c r="Z328" s="46">
        <v>6.4296453049444771E-2</v>
      </c>
      <c r="AA328" s="46">
        <v>0.93570354695055535</v>
      </c>
      <c r="AB328" s="46">
        <v>0.93418738881252605</v>
      </c>
      <c r="AC328" s="47">
        <v>763395.16921772319</v>
      </c>
      <c r="AD328" s="48">
        <v>419169.65163111693</v>
      </c>
      <c r="AE328" s="49">
        <v>0.54908606778407343</v>
      </c>
    </row>
    <row r="329" spans="1:31" x14ac:dyDescent="0.25">
      <c r="A329" t="s">
        <v>577</v>
      </c>
      <c r="B329" s="35">
        <v>3</v>
      </c>
      <c r="C329" s="44" t="s">
        <v>150</v>
      </c>
      <c r="D329" s="45">
        <v>0.98050765328567546</v>
      </c>
      <c r="E329" s="46">
        <v>1.9492346714324659E-2</v>
      </c>
      <c r="F329" s="45">
        <v>2.5473743874086263E-3</v>
      </c>
      <c r="G329" s="47">
        <v>1227629.3198145935</v>
      </c>
      <c r="H329" s="48">
        <v>564305.80220781162</v>
      </c>
      <c r="I329" s="49">
        <v>0.45967116710200245</v>
      </c>
      <c r="J329" s="35">
        <v>3</v>
      </c>
      <c r="K329" s="42" t="s">
        <v>165</v>
      </c>
      <c r="L329" s="46">
        <v>0.52352201691108413</v>
      </c>
      <c r="M329" s="50" t="s">
        <v>137</v>
      </c>
      <c r="N329" s="50" t="s">
        <v>137</v>
      </c>
      <c r="O329" s="46">
        <v>0.47647798308891587</v>
      </c>
      <c r="P329" s="46" t="s">
        <v>137</v>
      </c>
      <c r="Q329" s="46" t="s">
        <v>137</v>
      </c>
      <c r="R329" s="46">
        <v>5.9797425940689751E-3</v>
      </c>
      <c r="S329" s="46" t="s">
        <v>1</v>
      </c>
      <c r="T329" s="46" t="s">
        <v>137</v>
      </c>
      <c r="U329" s="47">
        <v>1186406.3467727213</v>
      </c>
      <c r="V329" s="47">
        <v>261478.18594593104</v>
      </c>
      <c r="W329" s="49">
        <v>0.22039513414371692</v>
      </c>
      <c r="X329" s="35">
        <v>3</v>
      </c>
      <c r="Y329" s="44" t="s">
        <v>144</v>
      </c>
      <c r="Z329" s="46">
        <v>0.11841012983505143</v>
      </c>
      <c r="AA329" s="46">
        <v>0.88158987016494861</v>
      </c>
      <c r="AB329" s="46">
        <v>0.88025709429082655</v>
      </c>
      <c r="AC329" s="47">
        <v>606395.55278276606</v>
      </c>
      <c r="AD329" s="48">
        <v>339283.88368939172</v>
      </c>
      <c r="AE329" s="49">
        <v>0.55950918856909249</v>
      </c>
    </row>
    <row r="330" spans="1:31" x14ac:dyDescent="0.25">
      <c r="A330" t="s">
        <v>578</v>
      </c>
      <c r="B330" s="35">
        <v>4</v>
      </c>
      <c r="C330" s="44" t="s">
        <v>152</v>
      </c>
      <c r="D330" s="45">
        <v>0.62309025988208266</v>
      </c>
      <c r="E330" s="46">
        <v>0.37690974011791717</v>
      </c>
      <c r="F330" s="45">
        <v>0.14289157965299537</v>
      </c>
      <c r="G330" s="47">
        <v>1274721.4471304289</v>
      </c>
      <c r="H330" s="48">
        <v>254102.72853143624</v>
      </c>
      <c r="I330" s="49">
        <v>0.19933980800547133</v>
      </c>
      <c r="J330" s="35">
        <v>4</v>
      </c>
      <c r="K330" s="42" t="s">
        <v>166</v>
      </c>
      <c r="L330" s="46">
        <v>0.55475540464313577</v>
      </c>
      <c r="M330" s="50" t="s">
        <v>137</v>
      </c>
      <c r="N330" s="50" t="s">
        <v>137</v>
      </c>
      <c r="O330" s="46">
        <v>0.44524459535686406</v>
      </c>
      <c r="P330" s="46" t="s">
        <v>137</v>
      </c>
      <c r="Q330" s="46" t="s">
        <v>137</v>
      </c>
      <c r="R330" s="46">
        <v>8.6274704729083607E-2</v>
      </c>
      <c r="S330" s="46" t="s">
        <v>1</v>
      </c>
      <c r="T330" s="46" t="s">
        <v>137</v>
      </c>
      <c r="U330" s="47">
        <v>1244646.9973650014</v>
      </c>
      <c r="V330" s="47">
        <v>226896.19321722697</v>
      </c>
      <c r="W330" s="49">
        <v>0.18229762631298752</v>
      </c>
      <c r="X330" s="35">
        <v>4</v>
      </c>
      <c r="Y330" s="44" t="s">
        <v>191</v>
      </c>
      <c r="Z330" s="46">
        <v>5.0598442062010612E-2</v>
      </c>
      <c r="AA330" s="46">
        <v>0.94940155793798919</v>
      </c>
      <c r="AB330" s="46">
        <v>0.94781055373305223</v>
      </c>
      <c r="AC330" s="47">
        <v>545818.52214446082</v>
      </c>
      <c r="AD330" s="48">
        <v>187319.60069570219</v>
      </c>
      <c r="AE330" s="49">
        <v>0.34319026030803079</v>
      </c>
    </row>
    <row r="331" spans="1:31" x14ac:dyDescent="0.25">
      <c r="A331" t="s">
        <v>579</v>
      </c>
      <c r="B331" s="35">
        <v>5</v>
      </c>
      <c r="C331" s="44" t="s">
        <v>153</v>
      </c>
      <c r="D331" s="45">
        <v>0.93245828827535882</v>
      </c>
      <c r="E331" s="46">
        <v>6.754171172464124E-2</v>
      </c>
      <c r="F331" s="45">
        <v>1.5337652476299786E-2</v>
      </c>
      <c r="G331" s="47">
        <v>400678.10265538283</v>
      </c>
      <c r="H331" s="48">
        <v>91724.555856004488</v>
      </c>
      <c r="I331" s="49">
        <v>0.22892330588601043</v>
      </c>
      <c r="J331" s="35">
        <v>5</v>
      </c>
      <c r="K331" s="42" t="s">
        <v>167</v>
      </c>
      <c r="L331" s="46">
        <v>0.40190083482554134</v>
      </c>
      <c r="M331" s="50" t="s">
        <v>137</v>
      </c>
      <c r="N331" s="50" t="s">
        <v>137</v>
      </c>
      <c r="O331" s="46">
        <v>0.59809916517445882</v>
      </c>
      <c r="P331" s="46" t="s">
        <v>137</v>
      </c>
      <c r="Q331" s="46" t="s">
        <v>137</v>
      </c>
      <c r="R331" s="46">
        <v>6.7653558222797602E-2</v>
      </c>
      <c r="S331" s="46" t="s">
        <v>1</v>
      </c>
      <c r="T331" s="46" t="s">
        <v>137</v>
      </c>
      <c r="U331" s="47">
        <v>389067.22445368732</v>
      </c>
      <c r="V331" s="47">
        <v>81515.775883781462</v>
      </c>
      <c r="W331" s="49">
        <v>0.20951591591464089</v>
      </c>
      <c r="X331" s="35" t="s">
        <v>136</v>
      </c>
      <c r="Y331" s="44" t="s">
        <v>136</v>
      </c>
      <c r="Z331" s="46" t="s">
        <v>136</v>
      </c>
      <c r="AA331" s="46" t="s">
        <v>136</v>
      </c>
      <c r="AB331" s="46" t="s">
        <v>136</v>
      </c>
      <c r="AC331" s="47" t="s">
        <v>136</v>
      </c>
      <c r="AD331" s="48" t="s">
        <v>136</v>
      </c>
      <c r="AE331" s="49" t="s">
        <v>136</v>
      </c>
    </row>
    <row r="332" spans="1:31" x14ac:dyDescent="0.25">
      <c r="A332" t="s">
        <v>580</v>
      </c>
      <c r="B332" s="35">
        <v>6</v>
      </c>
      <c r="C332" s="44" t="s">
        <v>154</v>
      </c>
      <c r="D332" s="45">
        <v>0.93461055719597941</v>
      </c>
      <c r="E332" s="46">
        <v>6.5389442804020717E-2</v>
      </c>
      <c r="F332" s="45">
        <v>1.1139239351514936E-2</v>
      </c>
      <c r="G332" s="47">
        <v>227625.47617759439</v>
      </c>
      <c r="H332" s="48">
        <v>46926.382345493279</v>
      </c>
      <c r="I332" s="49">
        <v>0.20615610841767601</v>
      </c>
      <c r="J332" s="35">
        <v>6</v>
      </c>
      <c r="K332" s="42" t="s">
        <v>168</v>
      </c>
      <c r="L332" s="46">
        <v>0.43786093061547071</v>
      </c>
      <c r="M332" s="50" t="s">
        <v>137</v>
      </c>
      <c r="N332" s="50" t="s">
        <v>137</v>
      </c>
      <c r="O332" s="46">
        <v>0.56213906938452918</v>
      </c>
      <c r="P332" s="46" t="s">
        <v>137</v>
      </c>
      <c r="Q332" s="46" t="s">
        <v>137</v>
      </c>
      <c r="R332" s="46">
        <v>7.1470306896283878E-2</v>
      </c>
      <c r="S332" s="46" t="s">
        <v>1</v>
      </c>
      <c r="T332" s="46" t="s">
        <v>137</v>
      </c>
      <c r="U332" s="47">
        <v>179039.43764014047</v>
      </c>
      <c r="V332" s="47">
        <v>70699.057593901889</v>
      </c>
      <c r="W332" s="49">
        <v>0.39487980148822377</v>
      </c>
      <c r="X332" s="35" t="s">
        <v>136</v>
      </c>
      <c r="Y332" s="44" t="s">
        <v>136</v>
      </c>
      <c r="Z332" s="46" t="s">
        <v>136</v>
      </c>
      <c r="AA332" s="46" t="s">
        <v>136</v>
      </c>
      <c r="AB332" s="46" t="s">
        <v>136</v>
      </c>
      <c r="AC332" s="47" t="s">
        <v>136</v>
      </c>
      <c r="AD332" s="48" t="s">
        <v>136</v>
      </c>
      <c r="AE332" s="49" t="s">
        <v>136</v>
      </c>
    </row>
    <row r="333" spans="1:31" x14ac:dyDescent="0.25">
      <c r="A333" t="s">
        <v>581</v>
      </c>
      <c r="B333" s="35">
        <v>7</v>
      </c>
      <c r="C333" s="44" t="s">
        <v>155</v>
      </c>
      <c r="D333" s="45">
        <v>0.94689106272955648</v>
      </c>
      <c r="E333" s="46">
        <v>5.3108937270443357E-2</v>
      </c>
      <c r="F333" s="45">
        <v>9.494527596227707E-3</v>
      </c>
      <c r="G333" s="47">
        <v>119290.88335127378</v>
      </c>
      <c r="H333" s="48">
        <v>34039.621327349545</v>
      </c>
      <c r="I333" s="49">
        <v>0.28534972976194389</v>
      </c>
      <c r="J333" s="35">
        <v>7</v>
      </c>
      <c r="K333" s="42" t="s">
        <v>169</v>
      </c>
      <c r="L333" s="46">
        <v>0.51944600650263661</v>
      </c>
      <c r="M333" s="50" t="s">
        <v>137</v>
      </c>
      <c r="N333" s="50" t="s">
        <v>137</v>
      </c>
      <c r="O333" s="46">
        <v>0.48055399349736339</v>
      </c>
      <c r="P333" s="46" t="s">
        <v>137</v>
      </c>
      <c r="Q333" s="46" t="s">
        <v>137</v>
      </c>
      <c r="R333" s="46">
        <v>5.9828827326858486E-2</v>
      </c>
      <c r="S333" s="46" t="s">
        <v>1</v>
      </c>
      <c r="T333" s="46" t="s">
        <v>137</v>
      </c>
      <c r="U333" s="47">
        <v>1</v>
      </c>
      <c r="V333" s="47">
        <v>0</v>
      </c>
      <c r="W333" s="49">
        <v>0</v>
      </c>
      <c r="X333" s="35" t="s">
        <v>136</v>
      </c>
      <c r="Y333" s="44" t="s">
        <v>136</v>
      </c>
      <c r="Z333" s="46" t="s">
        <v>136</v>
      </c>
      <c r="AA333" s="46" t="s">
        <v>136</v>
      </c>
      <c r="AB333" s="46" t="s">
        <v>136</v>
      </c>
      <c r="AC333" s="47" t="s">
        <v>136</v>
      </c>
      <c r="AD333" s="48" t="s">
        <v>136</v>
      </c>
      <c r="AE333" s="49" t="s">
        <v>136</v>
      </c>
    </row>
    <row r="334" spans="1:31" x14ac:dyDescent="0.25">
      <c r="A334" t="s">
        <v>582</v>
      </c>
      <c r="B334" s="35">
        <v>8</v>
      </c>
      <c r="C334" s="44" t="s">
        <v>156</v>
      </c>
      <c r="D334" s="45">
        <v>0.91738927505205814</v>
      </c>
      <c r="E334" s="46">
        <v>8.2610724947941791E-2</v>
      </c>
      <c r="F334" s="45">
        <v>4.2113167820209192E-2</v>
      </c>
      <c r="G334" s="47">
        <v>859433.4365160584</v>
      </c>
      <c r="H334" s="48">
        <v>110725.78121988529</v>
      </c>
      <c r="I334" s="49">
        <v>0.12883578473365156</v>
      </c>
      <c r="J334" s="35">
        <v>8</v>
      </c>
      <c r="K334" s="42" t="s">
        <v>139</v>
      </c>
      <c r="L334" s="46">
        <v>8.2174422098872602E-2</v>
      </c>
      <c r="M334" s="50" t="s">
        <v>137</v>
      </c>
      <c r="N334" s="50" t="s">
        <v>135</v>
      </c>
      <c r="O334" s="46">
        <v>0.9178255779011274</v>
      </c>
      <c r="P334" s="46" t="s">
        <v>137</v>
      </c>
      <c r="Q334" s="46" t="s">
        <v>135</v>
      </c>
      <c r="R334" s="46">
        <v>3.4963379332071136E-5</v>
      </c>
      <c r="S334" s="46" t="s">
        <v>1</v>
      </c>
      <c r="T334" s="46" t="s">
        <v>137</v>
      </c>
      <c r="U334" s="47">
        <v>3033937.8491087379</v>
      </c>
      <c r="V334" s="47">
        <v>702035.90222493536</v>
      </c>
      <c r="W334" s="49">
        <v>0.23139429254662167</v>
      </c>
      <c r="X334" s="35" t="s">
        <v>136</v>
      </c>
      <c r="Y334" s="44" t="s">
        <v>136</v>
      </c>
      <c r="Z334" s="46" t="s">
        <v>136</v>
      </c>
      <c r="AA334" s="46" t="s">
        <v>136</v>
      </c>
      <c r="AB334" s="46" t="s">
        <v>136</v>
      </c>
      <c r="AC334" s="47" t="s">
        <v>136</v>
      </c>
      <c r="AD334" s="48" t="s">
        <v>136</v>
      </c>
      <c r="AE334" s="49" t="s">
        <v>136</v>
      </c>
    </row>
    <row r="335" spans="1:31" x14ac:dyDescent="0.25">
      <c r="A335" t="s">
        <v>583</v>
      </c>
      <c r="B335" s="35">
        <v>9</v>
      </c>
      <c r="C335" s="44" t="s">
        <v>157</v>
      </c>
      <c r="D335" s="45">
        <v>0.91375700372635471</v>
      </c>
      <c r="E335" s="46">
        <v>8.6242996273645428E-2</v>
      </c>
      <c r="F335" s="45">
        <v>1.7328718262410378E-2</v>
      </c>
      <c r="G335" s="47">
        <v>1361316.8951764433</v>
      </c>
      <c r="H335" s="48">
        <v>219923.3026402994</v>
      </c>
      <c r="I335" s="49">
        <v>0.16155187922779335</v>
      </c>
      <c r="J335" s="35">
        <v>9</v>
      </c>
      <c r="K335" s="42" t="s">
        <v>2230</v>
      </c>
      <c r="L335" s="46">
        <v>0.51546761034739552</v>
      </c>
      <c r="M335" s="50" t="s">
        <v>137</v>
      </c>
      <c r="N335" s="50" t="s">
        <v>137</v>
      </c>
      <c r="O335" s="46">
        <v>0.48453238965260448</v>
      </c>
      <c r="P335" s="46" t="s">
        <v>137</v>
      </c>
      <c r="Q335" s="46" t="s">
        <v>137</v>
      </c>
      <c r="R335" s="46">
        <v>0.22102852390228864</v>
      </c>
      <c r="S335" s="46" t="s">
        <v>1</v>
      </c>
      <c r="T335" s="46" t="s">
        <v>137</v>
      </c>
      <c r="U335" s="47">
        <v>1</v>
      </c>
      <c r="V335" s="47">
        <v>0</v>
      </c>
      <c r="W335" s="49">
        <v>0</v>
      </c>
      <c r="X335" s="35" t="s">
        <v>136</v>
      </c>
      <c r="Y335" s="44" t="s">
        <v>136</v>
      </c>
      <c r="Z335" s="46" t="s">
        <v>136</v>
      </c>
      <c r="AA335" s="46" t="s">
        <v>136</v>
      </c>
      <c r="AB335" s="46" t="s">
        <v>136</v>
      </c>
      <c r="AC335" s="47" t="s">
        <v>136</v>
      </c>
      <c r="AD335" s="48" t="s">
        <v>136</v>
      </c>
      <c r="AE335" s="49" t="s">
        <v>136</v>
      </c>
    </row>
    <row r="336" spans="1:31" x14ac:dyDescent="0.25">
      <c r="A336" t="s">
        <v>584</v>
      </c>
      <c r="B336" s="35">
        <v>10</v>
      </c>
      <c r="C336" s="44" t="s">
        <v>158</v>
      </c>
      <c r="D336" s="45">
        <v>0.7846314165108349</v>
      </c>
      <c r="E336" s="46">
        <v>0.21536858348916521</v>
      </c>
      <c r="F336" s="45">
        <v>0.14000477939593345</v>
      </c>
      <c r="G336" s="47">
        <v>303940.36690173484</v>
      </c>
      <c r="H336" s="48">
        <v>81332.390050060611</v>
      </c>
      <c r="I336" s="49">
        <v>0.26759324823857866</v>
      </c>
      <c r="J336" s="35">
        <v>10</v>
      </c>
      <c r="K336" s="42" t="s">
        <v>179</v>
      </c>
      <c r="L336" s="46">
        <v>0.55503754922649806</v>
      </c>
      <c r="M336" s="50" t="s">
        <v>137</v>
      </c>
      <c r="N336" s="50" t="s">
        <v>137</v>
      </c>
      <c r="O336" s="46">
        <v>0.44496245077350211</v>
      </c>
      <c r="P336" s="46" t="s">
        <v>137</v>
      </c>
      <c r="Q336" s="46" t="s">
        <v>137</v>
      </c>
      <c r="R336" s="46">
        <v>0.4285078342612233</v>
      </c>
      <c r="S336" s="46" t="s">
        <v>137</v>
      </c>
      <c r="T336" s="46" t="s">
        <v>137</v>
      </c>
      <c r="U336" s="47">
        <v>532327.47571821348</v>
      </c>
      <c r="V336" s="47">
        <v>200015.61993168868</v>
      </c>
      <c r="W336" s="49">
        <v>0.37573792271726841</v>
      </c>
      <c r="X336" s="35" t="s">
        <v>136</v>
      </c>
      <c r="Y336" s="44" t="s">
        <v>136</v>
      </c>
      <c r="Z336" s="46" t="s">
        <v>136</v>
      </c>
      <c r="AA336" s="46" t="s">
        <v>136</v>
      </c>
      <c r="AB336" s="46" t="s">
        <v>136</v>
      </c>
      <c r="AC336" s="47" t="s">
        <v>136</v>
      </c>
      <c r="AD336" s="48" t="s">
        <v>136</v>
      </c>
      <c r="AE336" s="49" t="s">
        <v>136</v>
      </c>
    </row>
    <row r="337" spans="1:31" x14ac:dyDescent="0.25">
      <c r="A337" t="s">
        <v>585</v>
      </c>
      <c r="B337" s="35">
        <v>11</v>
      </c>
      <c r="C337" s="44" t="s">
        <v>159</v>
      </c>
      <c r="D337" s="45">
        <v>0.87516920519897579</v>
      </c>
      <c r="E337" s="46">
        <v>0.12483079480102428</v>
      </c>
      <c r="F337" s="45">
        <v>1.0834380697636396E-2</v>
      </c>
      <c r="G337" s="47">
        <v>531906.7487097272</v>
      </c>
      <c r="H337" s="48">
        <v>99698.966663565487</v>
      </c>
      <c r="I337" s="49">
        <v>0.1874369274415304</v>
      </c>
      <c r="J337" s="35">
        <v>11</v>
      </c>
      <c r="K337" s="42" t="s">
        <v>180</v>
      </c>
      <c r="L337" s="46">
        <v>0.49257475644871679</v>
      </c>
      <c r="M337" s="50" t="s">
        <v>137</v>
      </c>
      <c r="N337" s="50" t="s">
        <v>137</v>
      </c>
      <c r="O337" s="46">
        <v>0.50742524355128316</v>
      </c>
      <c r="P337" s="46" t="s">
        <v>137</v>
      </c>
      <c r="Q337" s="46" t="s">
        <v>137</v>
      </c>
      <c r="R337" s="46">
        <v>0.14980480994903878</v>
      </c>
      <c r="S337" s="46" t="s">
        <v>1</v>
      </c>
      <c r="T337" s="46" t="s">
        <v>137</v>
      </c>
      <c r="U337" s="47">
        <v>1</v>
      </c>
      <c r="V337" s="47">
        <v>0</v>
      </c>
      <c r="W337" s="49">
        <v>0</v>
      </c>
      <c r="X337" s="35" t="s">
        <v>136</v>
      </c>
      <c r="Y337" s="44" t="s">
        <v>136</v>
      </c>
      <c r="Z337" s="46" t="s">
        <v>136</v>
      </c>
      <c r="AA337" s="46" t="s">
        <v>136</v>
      </c>
      <c r="AB337" s="46" t="s">
        <v>136</v>
      </c>
      <c r="AC337" s="47" t="s">
        <v>136</v>
      </c>
      <c r="AD337" s="48" t="s">
        <v>136</v>
      </c>
      <c r="AE337" s="49" t="s">
        <v>136</v>
      </c>
    </row>
    <row r="338" spans="1:31" x14ac:dyDescent="0.25">
      <c r="A338" t="s">
        <v>586</v>
      </c>
      <c r="B338" s="35">
        <v>12</v>
      </c>
      <c r="C338" s="44" t="s">
        <v>160</v>
      </c>
      <c r="D338" s="45">
        <v>0.94033333195173774</v>
      </c>
      <c r="E338" s="46">
        <v>5.966666804826215E-2</v>
      </c>
      <c r="F338" s="45">
        <v>7.0912404238532246E-3</v>
      </c>
      <c r="G338" s="47">
        <v>892412.76686084899</v>
      </c>
      <c r="H338" s="48">
        <v>224991.46259981993</v>
      </c>
      <c r="I338" s="49">
        <v>0.25211591648475612</v>
      </c>
      <c r="J338" s="35">
        <v>12</v>
      </c>
      <c r="K338" s="42" t="s">
        <v>181</v>
      </c>
      <c r="L338" s="46">
        <v>0.55762124998632001</v>
      </c>
      <c r="M338" s="50" t="s">
        <v>137</v>
      </c>
      <c r="N338" s="50" t="s">
        <v>137</v>
      </c>
      <c r="O338" s="46">
        <v>0.44237875001367993</v>
      </c>
      <c r="P338" s="46" t="s">
        <v>137</v>
      </c>
      <c r="Q338" s="46" t="s">
        <v>137</v>
      </c>
      <c r="R338" s="46">
        <v>0.30584139704046992</v>
      </c>
      <c r="S338" s="46" t="s">
        <v>1</v>
      </c>
      <c r="T338" s="46" t="s">
        <v>137</v>
      </c>
      <c r="U338" s="47">
        <v>1</v>
      </c>
      <c r="V338" s="47">
        <v>0</v>
      </c>
      <c r="W338" s="49">
        <v>0</v>
      </c>
      <c r="X338" s="35" t="s">
        <v>136</v>
      </c>
      <c r="Y338" s="44" t="s">
        <v>136</v>
      </c>
      <c r="Z338" s="46" t="s">
        <v>136</v>
      </c>
      <c r="AA338" s="46" t="s">
        <v>136</v>
      </c>
      <c r="AB338" s="46" t="s">
        <v>136</v>
      </c>
      <c r="AC338" s="47" t="s">
        <v>136</v>
      </c>
      <c r="AD338" s="48" t="s">
        <v>136</v>
      </c>
      <c r="AE338" s="49" t="s">
        <v>136</v>
      </c>
    </row>
    <row r="339" spans="1:31" x14ac:dyDescent="0.25">
      <c r="A339" t="s">
        <v>587</v>
      </c>
      <c r="B339" s="35">
        <v>13</v>
      </c>
      <c r="C339" s="44" t="s">
        <v>2228</v>
      </c>
      <c r="D339" s="45">
        <v>0.94735185105947395</v>
      </c>
      <c r="E339" s="46">
        <v>5.2648148940526107E-2</v>
      </c>
      <c r="F339" s="45">
        <v>1.7429623546386175E-3</v>
      </c>
      <c r="G339" s="47">
        <v>1811693.5982295657</v>
      </c>
      <c r="H339" s="48">
        <v>276809.50962219248</v>
      </c>
      <c r="I339" s="49">
        <v>0.15279046627569803</v>
      </c>
      <c r="J339" s="35">
        <v>13</v>
      </c>
      <c r="K339" s="42" t="s">
        <v>182</v>
      </c>
      <c r="L339" s="46">
        <v>0.19372973232777946</v>
      </c>
      <c r="M339" s="50" t="s">
        <v>137</v>
      </c>
      <c r="N339" s="50" t="s">
        <v>135</v>
      </c>
      <c r="O339" s="46">
        <v>0.80627026767222043</v>
      </c>
      <c r="P339" s="46" t="s">
        <v>137</v>
      </c>
      <c r="Q339" s="46" t="s">
        <v>135</v>
      </c>
      <c r="R339" s="46">
        <v>1.333731170775568E-2</v>
      </c>
      <c r="S339" s="46" t="s">
        <v>1</v>
      </c>
      <c r="T339" s="46" t="s">
        <v>137</v>
      </c>
      <c r="U339" s="47">
        <v>162287.04761650358</v>
      </c>
      <c r="V339" s="47">
        <v>62390.026617928692</v>
      </c>
      <c r="W339" s="49">
        <v>0.38444242799561545</v>
      </c>
      <c r="X339" s="35" t="s">
        <v>136</v>
      </c>
      <c r="Y339" s="44" t="s">
        <v>136</v>
      </c>
      <c r="Z339" s="46" t="s">
        <v>136</v>
      </c>
      <c r="AA339" s="46" t="s">
        <v>136</v>
      </c>
      <c r="AB339" s="46" t="s">
        <v>136</v>
      </c>
      <c r="AC339" s="47" t="s">
        <v>136</v>
      </c>
      <c r="AD339" s="48" t="s">
        <v>136</v>
      </c>
      <c r="AE339" s="49" t="s">
        <v>136</v>
      </c>
    </row>
    <row r="340" spans="1:31" x14ac:dyDescent="0.25">
      <c r="A340" t="s">
        <v>588</v>
      </c>
      <c r="B340" s="35">
        <v>14</v>
      </c>
      <c r="C340" s="44" t="s">
        <v>162</v>
      </c>
      <c r="D340" s="45">
        <v>0.78245028530405736</v>
      </c>
      <c r="E340" s="46">
        <v>0.21754971469594253</v>
      </c>
      <c r="F340" s="45">
        <v>1.2489903565513464E-2</v>
      </c>
      <c r="G340" s="47">
        <v>640454.47851634421</v>
      </c>
      <c r="H340" s="48">
        <v>122953.48422709545</v>
      </c>
      <c r="I340" s="49">
        <v>0.19197849082408708</v>
      </c>
      <c r="J340" s="35">
        <v>14</v>
      </c>
      <c r="K340" s="42" t="s">
        <v>184</v>
      </c>
      <c r="L340" s="46">
        <v>0.54131846790838334</v>
      </c>
      <c r="M340" s="50" t="s">
        <v>137</v>
      </c>
      <c r="N340" s="50" t="s">
        <v>137</v>
      </c>
      <c r="O340" s="46">
        <v>0.45868153209161683</v>
      </c>
      <c r="P340" s="46" t="s">
        <v>137</v>
      </c>
      <c r="Q340" s="46" t="s">
        <v>137</v>
      </c>
      <c r="R340" s="46">
        <v>0.42232075764074539</v>
      </c>
      <c r="S340" s="46" t="s">
        <v>137</v>
      </c>
      <c r="T340" s="46" t="s">
        <v>137</v>
      </c>
      <c r="U340" s="47">
        <v>129069.79528402349</v>
      </c>
      <c r="V340" s="47">
        <v>47172.096358527793</v>
      </c>
      <c r="W340" s="49">
        <v>0.36547742447970588</v>
      </c>
      <c r="X340" s="35" t="s">
        <v>136</v>
      </c>
      <c r="Y340" s="44" t="s">
        <v>136</v>
      </c>
      <c r="Z340" s="46" t="s">
        <v>136</v>
      </c>
      <c r="AA340" s="46" t="s">
        <v>136</v>
      </c>
      <c r="AB340" s="46" t="s">
        <v>136</v>
      </c>
      <c r="AC340" s="47" t="s">
        <v>136</v>
      </c>
      <c r="AD340" s="48" t="s">
        <v>136</v>
      </c>
      <c r="AE340" s="49" t="s">
        <v>136</v>
      </c>
    </row>
    <row r="341" spans="1:31" x14ac:dyDescent="0.25">
      <c r="A341" t="s">
        <v>589</v>
      </c>
      <c r="B341" s="35">
        <v>15</v>
      </c>
      <c r="C341" s="44" t="s">
        <v>163</v>
      </c>
      <c r="D341" s="45">
        <v>0.61587283762299871</v>
      </c>
      <c r="E341" s="46">
        <v>0.38412716237700123</v>
      </c>
      <c r="F341" s="45">
        <v>3.2972954420883209E-2</v>
      </c>
      <c r="G341" s="47">
        <v>1583060.7079072334</v>
      </c>
      <c r="H341" s="48">
        <v>261833.98999350381</v>
      </c>
      <c r="I341" s="49">
        <v>0.16539731463592561</v>
      </c>
      <c r="J341" s="35">
        <v>15</v>
      </c>
      <c r="K341" s="42" t="s">
        <v>185</v>
      </c>
      <c r="L341" s="46">
        <v>0.49409603667228053</v>
      </c>
      <c r="M341" s="50" t="s">
        <v>137</v>
      </c>
      <c r="N341" s="50" t="s">
        <v>137</v>
      </c>
      <c r="O341" s="46">
        <v>0.50590396332771947</v>
      </c>
      <c r="P341" s="46" t="s">
        <v>137</v>
      </c>
      <c r="Q341" s="46" t="s">
        <v>137</v>
      </c>
      <c r="R341" s="46">
        <v>0.17245283345504414</v>
      </c>
      <c r="S341" s="46" t="s">
        <v>1</v>
      </c>
      <c r="T341" s="46" t="s">
        <v>137</v>
      </c>
      <c r="U341" s="47">
        <v>1</v>
      </c>
      <c r="V341" s="47">
        <v>0</v>
      </c>
      <c r="W341" s="49">
        <v>0</v>
      </c>
      <c r="X341" s="35" t="s">
        <v>136</v>
      </c>
      <c r="Y341" s="44" t="s">
        <v>136</v>
      </c>
      <c r="Z341" s="46" t="s">
        <v>136</v>
      </c>
      <c r="AA341" s="46" t="s">
        <v>136</v>
      </c>
      <c r="AB341" s="46" t="s">
        <v>136</v>
      </c>
      <c r="AC341" s="47" t="s">
        <v>136</v>
      </c>
      <c r="AD341" s="48" t="s">
        <v>136</v>
      </c>
      <c r="AE341" s="49" t="s">
        <v>136</v>
      </c>
    </row>
    <row r="342" spans="1:31" x14ac:dyDescent="0.25">
      <c r="A342" t="s">
        <v>590</v>
      </c>
      <c r="B342" s="35">
        <v>16</v>
      </c>
      <c r="C342" s="44" t="s">
        <v>164</v>
      </c>
      <c r="D342" s="45">
        <v>0.62884323507837303</v>
      </c>
      <c r="E342" s="46">
        <v>0.37115676492162691</v>
      </c>
      <c r="F342" s="45">
        <v>4.8592505578978908E-2</v>
      </c>
      <c r="G342" s="47">
        <v>1056005.707607592</v>
      </c>
      <c r="H342" s="48">
        <v>165979.31579263622</v>
      </c>
      <c r="I342" s="49">
        <v>0.15717653285100761</v>
      </c>
      <c r="J342" s="35">
        <v>16</v>
      </c>
      <c r="K342" s="42" t="s">
        <v>143</v>
      </c>
      <c r="L342" s="46">
        <v>0.32172912451020391</v>
      </c>
      <c r="M342" s="50" t="s">
        <v>137</v>
      </c>
      <c r="N342" s="50" t="s">
        <v>135</v>
      </c>
      <c r="O342" s="46">
        <v>0.67827087548979603</v>
      </c>
      <c r="P342" s="46" t="s">
        <v>137</v>
      </c>
      <c r="Q342" s="46" t="s">
        <v>135</v>
      </c>
      <c r="R342" s="46">
        <v>0.46512588541730077</v>
      </c>
      <c r="S342" s="46" t="s">
        <v>137</v>
      </c>
      <c r="T342" s="46" t="s">
        <v>137</v>
      </c>
      <c r="U342" s="47">
        <v>700059.27944093151</v>
      </c>
      <c r="V342" s="47">
        <v>583716.77747292013</v>
      </c>
      <c r="W342" s="49">
        <v>0.83381049950380959</v>
      </c>
      <c r="X342" s="35" t="s">
        <v>136</v>
      </c>
      <c r="Y342" s="44" t="s">
        <v>136</v>
      </c>
      <c r="Z342" s="46" t="s">
        <v>136</v>
      </c>
      <c r="AA342" s="46" t="s">
        <v>136</v>
      </c>
      <c r="AB342" s="46" t="s">
        <v>136</v>
      </c>
      <c r="AC342" s="47" t="s">
        <v>136</v>
      </c>
      <c r="AD342" s="48" t="s">
        <v>136</v>
      </c>
      <c r="AE342" s="49" t="s">
        <v>136</v>
      </c>
    </row>
    <row r="343" spans="1:31" x14ac:dyDescent="0.25">
      <c r="A343" t="s">
        <v>591</v>
      </c>
      <c r="B343" s="35">
        <v>17</v>
      </c>
      <c r="C343" s="44" t="s">
        <v>170</v>
      </c>
      <c r="D343" s="45">
        <v>0.93568276727926591</v>
      </c>
      <c r="E343" s="46">
        <v>6.4317232720734169E-2</v>
      </c>
      <c r="F343" s="45">
        <v>5.8941206590955912E-2</v>
      </c>
      <c r="G343" s="47">
        <v>1021701.6033117257</v>
      </c>
      <c r="H343" s="48">
        <v>207866.59085905875</v>
      </c>
      <c r="I343" s="49">
        <v>0.20345136993549157</v>
      </c>
      <c r="J343" s="35">
        <v>17</v>
      </c>
      <c r="K343" s="42" t="s">
        <v>187</v>
      </c>
      <c r="L343" s="46">
        <v>0.51318776449551973</v>
      </c>
      <c r="M343" s="50" t="s">
        <v>137</v>
      </c>
      <c r="N343" s="50" t="s">
        <v>137</v>
      </c>
      <c r="O343" s="46">
        <v>0.48681223550448027</v>
      </c>
      <c r="P343" s="46" t="s">
        <v>137</v>
      </c>
      <c r="Q343" s="46" t="s">
        <v>137</v>
      </c>
      <c r="R343" s="46">
        <v>0.18863486655735734</v>
      </c>
      <c r="S343" s="46" t="s">
        <v>1</v>
      </c>
      <c r="T343" s="46" t="s">
        <v>137</v>
      </c>
      <c r="U343" s="47">
        <v>1</v>
      </c>
      <c r="V343" s="47">
        <v>0</v>
      </c>
      <c r="W343" s="49">
        <v>0</v>
      </c>
      <c r="X343" s="35" t="s">
        <v>136</v>
      </c>
      <c r="Y343" s="44" t="s">
        <v>136</v>
      </c>
      <c r="Z343" s="46" t="s">
        <v>136</v>
      </c>
      <c r="AA343" s="46" t="s">
        <v>136</v>
      </c>
      <c r="AB343" s="46" t="s">
        <v>136</v>
      </c>
      <c r="AC343" s="47" t="s">
        <v>136</v>
      </c>
      <c r="AD343" s="48" t="s">
        <v>136</v>
      </c>
      <c r="AE343" s="49" t="s">
        <v>136</v>
      </c>
    </row>
    <row r="344" spans="1:31" x14ac:dyDescent="0.25">
      <c r="A344" t="s">
        <v>592</v>
      </c>
      <c r="B344" s="35">
        <v>18</v>
      </c>
      <c r="C344" s="44" t="s">
        <v>171</v>
      </c>
      <c r="D344" s="45">
        <v>0.67130752535644067</v>
      </c>
      <c r="E344" s="46">
        <v>0.32869247464355955</v>
      </c>
      <c r="F344" s="45">
        <v>0.32139309309037195</v>
      </c>
      <c r="G344" s="47">
        <v>34892.371658915887</v>
      </c>
      <c r="H344" s="48">
        <v>12409.319329833552</v>
      </c>
      <c r="I344" s="49">
        <v>0.35564562509933761</v>
      </c>
      <c r="J344" s="35">
        <v>18</v>
      </c>
      <c r="K344" s="42" t="s">
        <v>13</v>
      </c>
      <c r="L344" s="46">
        <v>0.59018125686357781</v>
      </c>
      <c r="M344" s="50" t="s">
        <v>137</v>
      </c>
      <c r="N344" s="50" t="s">
        <v>137</v>
      </c>
      <c r="O344" s="46">
        <v>0.40981874313642214</v>
      </c>
      <c r="P344" s="46" t="s">
        <v>137</v>
      </c>
      <c r="Q344" s="46" t="s">
        <v>137</v>
      </c>
      <c r="R344" s="46">
        <v>0.27767778716017083</v>
      </c>
      <c r="S344" s="46" t="s">
        <v>1</v>
      </c>
      <c r="T344" s="46" t="s">
        <v>137</v>
      </c>
      <c r="U344" s="47">
        <v>1</v>
      </c>
      <c r="V344" s="47">
        <v>0</v>
      </c>
      <c r="W344" s="49">
        <v>0</v>
      </c>
      <c r="X344" s="35" t="s">
        <v>136</v>
      </c>
      <c r="Y344" s="44" t="s">
        <v>136</v>
      </c>
      <c r="Z344" s="46" t="s">
        <v>136</v>
      </c>
      <c r="AA344" s="46" t="s">
        <v>136</v>
      </c>
      <c r="AB344" s="46" t="s">
        <v>136</v>
      </c>
      <c r="AC344" s="47" t="s">
        <v>136</v>
      </c>
      <c r="AD344" s="48" t="s">
        <v>136</v>
      </c>
      <c r="AE344" s="49" t="s">
        <v>136</v>
      </c>
    </row>
    <row r="345" spans="1:31" x14ac:dyDescent="0.25">
      <c r="A345" t="s">
        <v>593</v>
      </c>
      <c r="B345" s="35">
        <v>19</v>
      </c>
      <c r="C345" s="44" t="s">
        <v>172</v>
      </c>
      <c r="D345" s="45">
        <v>0.76408394759687215</v>
      </c>
      <c r="E345" s="46">
        <v>0.2359160524031278</v>
      </c>
      <c r="F345" s="45">
        <v>0.19295106584098309</v>
      </c>
      <c r="G345" s="47">
        <v>41245.979912821669</v>
      </c>
      <c r="H345" s="48">
        <v>14405.278415023246</v>
      </c>
      <c r="I345" s="49">
        <v>0.3492529076887137</v>
      </c>
      <c r="J345" s="35">
        <v>19</v>
      </c>
      <c r="K345" s="42" t="s">
        <v>192</v>
      </c>
      <c r="L345" s="46">
        <v>0.53914904723779722</v>
      </c>
      <c r="M345" s="50" t="s">
        <v>137</v>
      </c>
      <c r="N345" s="50" t="s">
        <v>137</v>
      </c>
      <c r="O345" s="46">
        <v>0.46085095276220267</v>
      </c>
      <c r="P345" s="46" t="s">
        <v>137</v>
      </c>
      <c r="Q345" s="46" t="s">
        <v>137</v>
      </c>
      <c r="R345" s="46">
        <v>0.44284592174309112</v>
      </c>
      <c r="S345" s="46" t="s">
        <v>137</v>
      </c>
      <c r="T345" s="46" t="s">
        <v>137</v>
      </c>
      <c r="U345" s="47">
        <v>520163.74279590748</v>
      </c>
      <c r="V345" s="47">
        <v>239337.64752364781</v>
      </c>
      <c r="W345" s="49">
        <v>0.46011981964985749</v>
      </c>
      <c r="X345" s="35" t="s">
        <v>136</v>
      </c>
      <c r="Y345" s="44" t="s">
        <v>136</v>
      </c>
      <c r="Z345" s="46" t="s">
        <v>136</v>
      </c>
      <c r="AA345" s="46" t="s">
        <v>136</v>
      </c>
      <c r="AB345" s="46" t="s">
        <v>136</v>
      </c>
      <c r="AC345" s="47" t="s">
        <v>136</v>
      </c>
      <c r="AD345" s="48" t="s">
        <v>136</v>
      </c>
      <c r="AE345" s="49" t="s">
        <v>136</v>
      </c>
    </row>
    <row r="346" spans="1:31" x14ac:dyDescent="0.25">
      <c r="A346" t="s">
        <v>594</v>
      </c>
      <c r="B346" s="35">
        <v>20</v>
      </c>
      <c r="C346" s="44" t="s">
        <v>174</v>
      </c>
      <c r="D346" s="45">
        <v>0.67376817111981924</v>
      </c>
      <c r="E346" s="46">
        <v>0.32623182888018082</v>
      </c>
      <c r="F346" s="45">
        <v>0.14812172517238242</v>
      </c>
      <c r="G346" s="47">
        <v>1383666.1043015765</v>
      </c>
      <c r="H346" s="48">
        <v>831779.10781342536</v>
      </c>
      <c r="I346" s="49">
        <v>0.60114149304342224</v>
      </c>
      <c r="J346" s="35" t="s">
        <v>136</v>
      </c>
      <c r="K346" s="42" t="s">
        <v>136</v>
      </c>
      <c r="L346" s="46" t="s">
        <v>136</v>
      </c>
      <c r="M346" s="50" t="s">
        <v>136</v>
      </c>
      <c r="N346" s="50" t="s">
        <v>136</v>
      </c>
      <c r="O346" s="46" t="s">
        <v>136</v>
      </c>
      <c r="P346" s="46" t="s">
        <v>136</v>
      </c>
      <c r="Q346" s="46" t="s">
        <v>136</v>
      </c>
      <c r="R346" s="46" t="s">
        <v>136</v>
      </c>
      <c r="S346" s="46" t="s">
        <v>136</v>
      </c>
      <c r="T346" s="46" t="s">
        <v>136</v>
      </c>
      <c r="U346" s="47" t="s">
        <v>136</v>
      </c>
      <c r="V346" s="47" t="s">
        <v>136</v>
      </c>
      <c r="W346" s="49" t="s">
        <v>136</v>
      </c>
      <c r="X346" s="35" t="s">
        <v>136</v>
      </c>
      <c r="Y346" s="44" t="s">
        <v>136</v>
      </c>
      <c r="Z346" s="46" t="s">
        <v>136</v>
      </c>
      <c r="AA346" s="46" t="s">
        <v>136</v>
      </c>
      <c r="AB346" s="46" t="s">
        <v>136</v>
      </c>
      <c r="AC346" s="47" t="s">
        <v>136</v>
      </c>
      <c r="AD346" s="48" t="s">
        <v>136</v>
      </c>
      <c r="AE346" s="49" t="s">
        <v>136</v>
      </c>
    </row>
    <row r="347" spans="1:31" x14ac:dyDescent="0.25">
      <c r="A347" t="s">
        <v>595</v>
      </c>
      <c r="B347" s="35">
        <v>21</v>
      </c>
      <c r="C347" s="44" t="s">
        <v>175</v>
      </c>
      <c r="D347" s="45">
        <v>0.67121627607345169</v>
      </c>
      <c r="E347" s="46">
        <v>0.3287837239265482</v>
      </c>
      <c r="F347" s="45">
        <v>0.14924215358359169</v>
      </c>
      <c r="G347" s="47">
        <v>286246.57232049818</v>
      </c>
      <c r="H347" s="48">
        <v>172074.69153074667</v>
      </c>
      <c r="I347" s="49">
        <v>0.60114149188162824</v>
      </c>
      <c r="J347" s="35" t="s">
        <v>136</v>
      </c>
      <c r="K347" s="42" t="s">
        <v>136</v>
      </c>
      <c r="L347" s="46" t="s">
        <v>136</v>
      </c>
      <c r="M347" s="50" t="s">
        <v>136</v>
      </c>
      <c r="N347" s="50" t="s">
        <v>136</v>
      </c>
      <c r="O347" s="46" t="s">
        <v>136</v>
      </c>
      <c r="P347" s="46" t="s">
        <v>136</v>
      </c>
      <c r="Q347" s="46" t="s">
        <v>136</v>
      </c>
      <c r="R347" s="46" t="s">
        <v>136</v>
      </c>
      <c r="S347" s="46" t="s">
        <v>136</v>
      </c>
      <c r="T347" s="46" t="s">
        <v>136</v>
      </c>
      <c r="U347" s="47" t="s">
        <v>136</v>
      </c>
      <c r="V347" s="47" t="s">
        <v>136</v>
      </c>
      <c r="W347" s="49" t="s">
        <v>136</v>
      </c>
      <c r="X347" s="35" t="s">
        <v>136</v>
      </c>
      <c r="Y347" s="44" t="s">
        <v>136</v>
      </c>
      <c r="Z347" s="46" t="s">
        <v>136</v>
      </c>
      <c r="AA347" s="46" t="s">
        <v>136</v>
      </c>
      <c r="AB347" s="46" t="s">
        <v>136</v>
      </c>
      <c r="AC347" s="47" t="s">
        <v>136</v>
      </c>
      <c r="AD347" s="48" t="s">
        <v>136</v>
      </c>
      <c r="AE347" s="49" t="s">
        <v>136</v>
      </c>
    </row>
    <row r="348" spans="1:31" x14ac:dyDescent="0.25">
      <c r="A348" t="s">
        <v>596</v>
      </c>
      <c r="B348" s="35">
        <v>22</v>
      </c>
      <c r="C348" s="44" t="s">
        <v>2229</v>
      </c>
      <c r="D348" s="45">
        <v>0.79036948465082923</v>
      </c>
      <c r="E348" s="46">
        <v>0.20963051534917077</v>
      </c>
      <c r="F348" s="45">
        <v>0.12556815324007559</v>
      </c>
      <c r="G348" s="47">
        <v>592802.88380161324</v>
      </c>
      <c r="H348" s="48">
        <v>306858.42338100739</v>
      </c>
      <c r="I348" s="49">
        <v>0.51763989644102393</v>
      </c>
      <c r="J348" s="35" t="s">
        <v>136</v>
      </c>
      <c r="K348" s="42" t="s">
        <v>136</v>
      </c>
      <c r="L348" s="46" t="s">
        <v>136</v>
      </c>
      <c r="M348" s="50" t="s">
        <v>136</v>
      </c>
      <c r="N348" s="50" t="s">
        <v>136</v>
      </c>
      <c r="O348" s="46" t="s">
        <v>136</v>
      </c>
      <c r="P348" s="46" t="s">
        <v>136</v>
      </c>
      <c r="Q348" s="46" t="s">
        <v>136</v>
      </c>
      <c r="R348" s="46" t="s">
        <v>136</v>
      </c>
      <c r="S348" s="46" t="s">
        <v>136</v>
      </c>
      <c r="T348" s="46" t="s">
        <v>136</v>
      </c>
      <c r="U348" s="47" t="s">
        <v>136</v>
      </c>
      <c r="V348" s="47" t="s">
        <v>136</v>
      </c>
      <c r="W348" s="49" t="s">
        <v>136</v>
      </c>
      <c r="X348" s="35" t="s">
        <v>136</v>
      </c>
      <c r="Y348" s="44" t="s">
        <v>136</v>
      </c>
      <c r="Z348" s="46" t="s">
        <v>136</v>
      </c>
      <c r="AA348" s="46" t="s">
        <v>136</v>
      </c>
      <c r="AB348" s="46" t="s">
        <v>136</v>
      </c>
      <c r="AC348" s="47" t="s">
        <v>136</v>
      </c>
      <c r="AD348" s="48" t="s">
        <v>136</v>
      </c>
      <c r="AE348" s="49" t="s">
        <v>136</v>
      </c>
    </row>
    <row r="349" spans="1:31" x14ac:dyDescent="0.25">
      <c r="A349" t="s">
        <v>597</v>
      </c>
      <c r="B349" s="35">
        <v>23</v>
      </c>
      <c r="C349" s="44" t="s">
        <v>140</v>
      </c>
      <c r="D349" s="45">
        <v>0.69224175124059928</v>
      </c>
      <c r="E349" s="46">
        <v>0.30775824875940083</v>
      </c>
      <c r="F349" s="45">
        <v>6.9020170069136119E-2</v>
      </c>
      <c r="G349" s="47">
        <v>143077.86039978973</v>
      </c>
      <c r="H349" s="48">
        <v>59480.538827673234</v>
      </c>
      <c r="I349" s="49">
        <v>0.41572147264064518</v>
      </c>
      <c r="J349" s="35" t="s">
        <v>136</v>
      </c>
      <c r="K349" s="42" t="s">
        <v>136</v>
      </c>
      <c r="L349" s="46" t="s">
        <v>136</v>
      </c>
      <c r="M349" s="50" t="s">
        <v>136</v>
      </c>
      <c r="N349" s="50" t="s">
        <v>136</v>
      </c>
      <c r="O349" s="46" t="s">
        <v>136</v>
      </c>
      <c r="P349" s="46" t="s">
        <v>136</v>
      </c>
      <c r="Q349" s="46" t="s">
        <v>136</v>
      </c>
      <c r="R349" s="46" t="s">
        <v>136</v>
      </c>
      <c r="S349" s="46" t="s">
        <v>136</v>
      </c>
      <c r="T349" s="46" t="s">
        <v>136</v>
      </c>
      <c r="U349" s="47" t="s">
        <v>136</v>
      </c>
      <c r="V349" s="47" t="s">
        <v>136</v>
      </c>
      <c r="W349" s="49" t="s">
        <v>136</v>
      </c>
      <c r="X349" s="35" t="s">
        <v>136</v>
      </c>
      <c r="Y349" s="44" t="s">
        <v>136</v>
      </c>
      <c r="Z349" s="46" t="s">
        <v>136</v>
      </c>
      <c r="AA349" s="46" t="s">
        <v>136</v>
      </c>
      <c r="AB349" s="46" t="s">
        <v>136</v>
      </c>
      <c r="AC349" s="47" t="s">
        <v>136</v>
      </c>
      <c r="AD349" s="48" t="s">
        <v>136</v>
      </c>
      <c r="AE349" s="49" t="s">
        <v>136</v>
      </c>
    </row>
    <row r="350" spans="1:31" x14ac:dyDescent="0.25">
      <c r="A350" t="s">
        <v>598</v>
      </c>
      <c r="B350" s="35">
        <v>24</v>
      </c>
      <c r="C350" s="44" t="s">
        <v>141</v>
      </c>
      <c r="D350" s="45">
        <v>0.75504672944323492</v>
      </c>
      <c r="E350" s="46">
        <v>0.24495327055676508</v>
      </c>
      <c r="F350" s="45">
        <v>5.4999189250351917E-2</v>
      </c>
      <c r="G350" s="47">
        <v>84734.599126597095</v>
      </c>
      <c r="H350" s="48">
        <v>23509.02264758071</v>
      </c>
      <c r="I350" s="49">
        <v>0.27744301489474482</v>
      </c>
      <c r="J350" s="35" t="s">
        <v>136</v>
      </c>
      <c r="K350" s="42" t="s">
        <v>136</v>
      </c>
      <c r="L350" s="46" t="s">
        <v>136</v>
      </c>
      <c r="M350" s="50" t="s">
        <v>136</v>
      </c>
      <c r="N350" s="50" t="s">
        <v>136</v>
      </c>
      <c r="O350" s="46" t="s">
        <v>136</v>
      </c>
      <c r="P350" s="46" t="s">
        <v>136</v>
      </c>
      <c r="Q350" s="46" t="s">
        <v>136</v>
      </c>
      <c r="R350" s="46" t="s">
        <v>136</v>
      </c>
      <c r="S350" s="46" t="s">
        <v>136</v>
      </c>
      <c r="T350" s="46" t="s">
        <v>136</v>
      </c>
      <c r="U350" s="47" t="s">
        <v>136</v>
      </c>
      <c r="V350" s="47" t="s">
        <v>136</v>
      </c>
      <c r="W350" s="49" t="s">
        <v>136</v>
      </c>
      <c r="X350" s="35" t="s">
        <v>136</v>
      </c>
      <c r="Y350" s="44" t="s">
        <v>136</v>
      </c>
      <c r="Z350" s="46" t="s">
        <v>136</v>
      </c>
      <c r="AA350" s="46" t="s">
        <v>136</v>
      </c>
      <c r="AB350" s="46" t="s">
        <v>136</v>
      </c>
      <c r="AC350" s="47" t="s">
        <v>136</v>
      </c>
      <c r="AD350" s="48" t="s">
        <v>136</v>
      </c>
      <c r="AE350" s="49" t="s">
        <v>136</v>
      </c>
    </row>
    <row r="351" spans="1:31" x14ac:dyDescent="0.25">
      <c r="A351" t="s">
        <v>599</v>
      </c>
      <c r="B351" s="35">
        <v>25</v>
      </c>
      <c r="C351" s="44" t="s">
        <v>177</v>
      </c>
      <c r="D351" s="45">
        <v>0.92455305298675838</v>
      </c>
      <c r="E351" s="46">
        <v>7.5446947013241658E-2</v>
      </c>
      <c r="F351" s="45">
        <v>3.2740209808327814E-2</v>
      </c>
      <c r="G351" s="47">
        <v>169815.08161006498</v>
      </c>
      <c r="H351" s="48">
        <v>64396.812669138591</v>
      </c>
      <c r="I351" s="49">
        <v>0.37921727598381799</v>
      </c>
      <c r="J351" s="35" t="s">
        <v>136</v>
      </c>
      <c r="K351" s="42" t="s">
        <v>136</v>
      </c>
      <c r="L351" s="46" t="s">
        <v>136</v>
      </c>
      <c r="M351" s="50" t="s">
        <v>136</v>
      </c>
      <c r="N351" s="50" t="s">
        <v>136</v>
      </c>
      <c r="O351" s="46" t="s">
        <v>136</v>
      </c>
      <c r="P351" s="46" t="s">
        <v>136</v>
      </c>
      <c r="Q351" s="46" t="s">
        <v>136</v>
      </c>
      <c r="R351" s="46" t="s">
        <v>136</v>
      </c>
      <c r="S351" s="46" t="s">
        <v>136</v>
      </c>
      <c r="T351" s="46" t="s">
        <v>136</v>
      </c>
      <c r="U351" s="47" t="s">
        <v>136</v>
      </c>
      <c r="V351" s="47" t="s">
        <v>136</v>
      </c>
      <c r="W351" s="49" t="s">
        <v>136</v>
      </c>
      <c r="X351" s="35" t="s">
        <v>136</v>
      </c>
      <c r="Y351" s="44" t="s">
        <v>136</v>
      </c>
      <c r="Z351" s="46" t="s">
        <v>136</v>
      </c>
      <c r="AA351" s="46" t="s">
        <v>136</v>
      </c>
      <c r="AB351" s="46" t="s">
        <v>136</v>
      </c>
      <c r="AC351" s="47" t="s">
        <v>136</v>
      </c>
      <c r="AD351" s="48" t="s">
        <v>136</v>
      </c>
      <c r="AE351" s="49" t="s">
        <v>136</v>
      </c>
    </row>
    <row r="352" spans="1:31" x14ac:dyDescent="0.25">
      <c r="A352" t="s">
        <v>600</v>
      </c>
      <c r="B352" s="35">
        <v>26</v>
      </c>
      <c r="C352" s="44" t="s">
        <v>178</v>
      </c>
      <c r="D352" s="45">
        <v>0.87846016528891813</v>
      </c>
      <c r="E352" s="46">
        <v>0.12153983471108194</v>
      </c>
      <c r="F352" s="45">
        <v>0.1030168911614167</v>
      </c>
      <c r="G352" s="47">
        <v>31096.031656787422</v>
      </c>
      <c r="H352" s="48">
        <v>17022.696916220972</v>
      </c>
      <c r="I352" s="49">
        <v>0.54742344952898125</v>
      </c>
      <c r="J352" s="35" t="s">
        <v>136</v>
      </c>
      <c r="K352" s="42" t="s">
        <v>136</v>
      </c>
      <c r="L352" s="46" t="s">
        <v>136</v>
      </c>
      <c r="M352" s="50" t="s">
        <v>136</v>
      </c>
      <c r="N352" s="50" t="s">
        <v>136</v>
      </c>
      <c r="O352" s="46" t="s">
        <v>136</v>
      </c>
      <c r="P352" s="46" t="s">
        <v>136</v>
      </c>
      <c r="Q352" s="46" t="s">
        <v>136</v>
      </c>
      <c r="R352" s="46" t="s">
        <v>136</v>
      </c>
      <c r="S352" s="46" t="s">
        <v>136</v>
      </c>
      <c r="T352" s="46" t="s">
        <v>136</v>
      </c>
      <c r="U352" s="47" t="s">
        <v>136</v>
      </c>
      <c r="V352" s="47" t="s">
        <v>136</v>
      </c>
      <c r="W352" s="49" t="s">
        <v>136</v>
      </c>
      <c r="X352" s="35" t="s">
        <v>136</v>
      </c>
      <c r="Y352" s="44" t="s">
        <v>136</v>
      </c>
      <c r="Z352" s="46" t="s">
        <v>136</v>
      </c>
      <c r="AA352" s="46" t="s">
        <v>136</v>
      </c>
      <c r="AB352" s="46" t="s">
        <v>136</v>
      </c>
      <c r="AC352" s="47" t="s">
        <v>136</v>
      </c>
      <c r="AD352" s="48" t="s">
        <v>136</v>
      </c>
      <c r="AE352" s="49" t="s">
        <v>136</v>
      </c>
    </row>
    <row r="353" spans="1:31" x14ac:dyDescent="0.25">
      <c r="A353" t="s">
        <v>601</v>
      </c>
      <c r="B353" s="35">
        <v>27</v>
      </c>
      <c r="C353" s="44" t="s">
        <v>142</v>
      </c>
      <c r="D353" s="45">
        <v>0.66418674282720969</v>
      </c>
      <c r="E353" s="46">
        <v>0.33581325717279042</v>
      </c>
      <c r="F353" s="45">
        <v>0.33052439105254383</v>
      </c>
      <c r="G353" s="47">
        <v>331004.83493612061</v>
      </c>
      <c r="H353" s="48">
        <v>209001.94865036797</v>
      </c>
      <c r="I353" s="49">
        <v>0.6314166035994685</v>
      </c>
      <c r="J353" s="35" t="s">
        <v>136</v>
      </c>
      <c r="K353" s="42" t="s">
        <v>136</v>
      </c>
      <c r="L353" s="46" t="s">
        <v>136</v>
      </c>
      <c r="M353" s="50" t="s">
        <v>136</v>
      </c>
      <c r="N353" s="50" t="s">
        <v>136</v>
      </c>
      <c r="O353" s="46" t="s">
        <v>136</v>
      </c>
      <c r="P353" s="46" t="s">
        <v>136</v>
      </c>
      <c r="Q353" s="46" t="s">
        <v>136</v>
      </c>
      <c r="R353" s="46" t="s">
        <v>136</v>
      </c>
      <c r="S353" s="46" t="s">
        <v>136</v>
      </c>
      <c r="T353" s="46" t="s">
        <v>136</v>
      </c>
      <c r="U353" s="47" t="s">
        <v>136</v>
      </c>
      <c r="V353" s="47" t="s">
        <v>136</v>
      </c>
      <c r="W353" s="49" t="s">
        <v>136</v>
      </c>
      <c r="X353" s="35" t="s">
        <v>136</v>
      </c>
      <c r="Y353" s="44" t="s">
        <v>136</v>
      </c>
      <c r="Z353" s="46" t="s">
        <v>136</v>
      </c>
      <c r="AA353" s="46" t="s">
        <v>136</v>
      </c>
      <c r="AB353" s="46" t="s">
        <v>136</v>
      </c>
      <c r="AC353" s="47" t="s">
        <v>136</v>
      </c>
      <c r="AD353" s="48" t="s">
        <v>136</v>
      </c>
      <c r="AE353" s="49" t="s">
        <v>136</v>
      </c>
    </row>
    <row r="354" spans="1:31" x14ac:dyDescent="0.25">
      <c r="A354" t="s">
        <v>602</v>
      </c>
      <c r="B354" s="35">
        <v>28</v>
      </c>
      <c r="C354" s="44" t="s">
        <v>183</v>
      </c>
      <c r="D354" s="45">
        <v>0.88569332488393226</v>
      </c>
      <c r="E354" s="46">
        <v>0.11430667511606769</v>
      </c>
      <c r="F354" s="45">
        <v>0.11102978042728789</v>
      </c>
      <c r="G354" s="47">
        <v>775808.74883494875</v>
      </c>
      <c r="H354" s="48">
        <v>576700.66322597233</v>
      </c>
      <c r="I354" s="49">
        <v>0.74335416311303271</v>
      </c>
      <c r="J354" s="35" t="s">
        <v>136</v>
      </c>
      <c r="K354" s="42" t="s">
        <v>136</v>
      </c>
      <c r="L354" s="46" t="s">
        <v>136</v>
      </c>
      <c r="M354" s="50" t="s">
        <v>136</v>
      </c>
      <c r="N354" s="50" t="s">
        <v>136</v>
      </c>
      <c r="O354" s="46" t="s">
        <v>136</v>
      </c>
      <c r="P354" s="46" t="s">
        <v>136</v>
      </c>
      <c r="Q354" s="46" t="s">
        <v>136</v>
      </c>
      <c r="R354" s="46" t="s">
        <v>136</v>
      </c>
      <c r="S354" s="46" t="s">
        <v>136</v>
      </c>
      <c r="T354" s="46" t="s">
        <v>136</v>
      </c>
      <c r="U354" s="47" t="s">
        <v>136</v>
      </c>
      <c r="V354" s="47" t="s">
        <v>136</v>
      </c>
      <c r="W354" s="49" t="s">
        <v>136</v>
      </c>
      <c r="X354" s="35" t="s">
        <v>136</v>
      </c>
      <c r="Y354" s="44" t="s">
        <v>136</v>
      </c>
      <c r="Z354" s="46" t="s">
        <v>136</v>
      </c>
      <c r="AA354" s="46" t="s">
        <v>136</v>
      </c>
      <c r="AB354" s="46" t="s">
        <v>136</v>
      </c>
      <c r="AC354" s="47" t="s">
        <v>136</v>
      </c>
      <c r="AD354" s="48" t="s">
        <v>136</v>
      </c>
      <c r="AE354" s="49" t="s">
        <v>136</v>
      </c>
    </row>
    <row r="355" spans="1:31" x14ac:dyDescent="0.25">
      <c r="A355" t="s">
        <v>603</v>
      </c>
      <c r="B355" s="35">
        <v>29</v>
      </c>
      <c r="C355" s="44" t="s">
        <v>186</v>
      </c>
      <c r="D355" s="45">
        <v>0.86254708896756238</v>
      </c>
      <c r="E355" s="46">
        <v>0.13745291103243762</v>
      </c>
      <c r="F355" s="45">
        <v>4.0130383548842019E-2</v>
      </c>
      <c r="G355" s="47">
        <v>607514.08823440713</v>
      </c>
      <c r="H355" s="48">
        <v>206391.98820040454</v>
      </c>
      <c r="I355" s="49">
        <v>0.33973201971370404</v>
      </c>
      <c r="J355" s="35" t="s">
        <v>136</v>
      </c>
      <c r="K355" s="42" t="s">
        <v>136</v>
      </c>
      <c r="L355" s="46" t="s">
        <v>136</v>
      </c>
      <c r="M355" s="50" t="s">
        <v>136</v>
      </c>
      <c r="N355" s="50" t="s">
        <v>136</v>
      </c>
      <c r="O355" s="46" t="s">
        <v>136</v>
      </c>
      <c r="P355" s="46" t="s">
        <v>136</v>
      </c>
      <c r="Q355" s="46" t="s">
        <v>136</v>
      </c>
      <c r="R355" s="46" t="s">
        <v>136</v>
      </c>
      <c r="S355" s="46" t="s">
        <v>136</v>
      </c>
      <c r="T355" s="46" t="s">
        <v>136</v>
      </c>
      <c r="U355" s="47" t="s">
        <v>136</v>
      </c>
      <c r="V355" s="47" t="s">
        <v>136</v>
      </c>
      <c r="W355" s="49" t="s">
        <v>136</v>
      </c>
      <c r="X355" s="35" t="s">
        <v>136</v>
      </c>
      <c r="Y355" s="44" t="s">
        <v>136</v>
      </c>
      <c r="Z355" s="46" t="s">
        <v>136</v>
      </c>
      <c r="AA355" s="46" t="s">
        <v>136</v>
      </c>
      <c r="AB355" s="46" t="s">
        <v>136</v>
      </c>
      <c r="AC355" s="47" t="s">
        <v>136</v>
      </c>
      <c r="AD355" s="48" t="s">
        <v>136</v>
      </c>
      <c r="AE355" s="49" t="s">
        <v>136</v>
      </c>
    </row>
    <row r="356" spans="1:31" x14ac:dyDescent="0.25">
      <c r="A356" t="s">
        <v>604</v>
      </c>
      <c r="B356" s="35">
        <v>30</v>
      </c>
      <c r="C356" s="44" t="s">
        <v>188</v>
      </c>
      <c r="D356" s="45">
        <v>0.82042145149771351</v>
      </c>
      <c r="E356" s="46">
        <v>0.17957854850228641</v>
      </c>
      <c r="F356" s="45">
        <v>0.17424541799589144</v>
      </c>
      <c r="G356" s="47">
        <v>85202.112817636924</v>
      </c>
      <c r="H356" s="48">
        <v>36865.227038137404</v>
      </c>
      <c r="I356" s="49">
        <v>0.4326797284598119</v>
      </c>
      <c r="J356" s="35" t="s">
        <v>136</v>
      </c>
      <c r="K356" s="42" t="s">
        <v>136</v>
      </c>
      <c r="L356" s="46" t="s">
        <v>136</v>
      </c>
      <c r="M356" s="50" t="s">
        <v>136</v>
      </c>
      <c r="N356" s="50" t="s">
        <v>136</v>
      </c>
      <c r="O356" s="46" t="s">
        <v>136</v>
      </c>
      <c r="P356" s="46" t="s">
        <v>136</v>
      </c>
      <c r="Q356" s="46" t="s">
        <v>136</v>
      </c>
      <c r="R356" s="46" t="s">
        <v>136</v>
      </c>
      <c r="S356" s="46" t="s">
        <v>136</v>
      </c>
      <c r="T356" s="46" t="s">
        <v>136</v>
      </c>
      <c r="U356" s="47" t="s">
        <v>136</v>
      </c>
      <c r="V356" s="47" t="s">
        <v>136</v>
      </c>
      <c r="W356" s="49" t="s">
        <v>136</v>
      </c>
      <c r="X356" s="35" t="s">
        <v>136</v>
      </c>
      <c r="Y356" s="44" t="s">
        <v>136</v>
      </c>
      <c r="Z356" s="46" t="s">
        <v>136</v>
      </c>
      <c r="AA356" s="46" t="s">
        <v>136</v>
      </c>
      <c r="AB356" s="46" t="s">
        <v>136</v>
      </c>
      <c r="AC356" s="47" t="s">
        <v>136</v>
      </c>
      <c r="AD356" s="48" t="s">
        <v>136</v>
      </c>
      <c r="AE356" s="49" t="s">
        <v>136</v>
      </c>
    </row>
    <row r="357" spans="1:31" x14ac:dyDescent="0.25">
      <c r="A357" t="s">
        <v>605</v>
      </c>
      <c r="B357" s="35">
        <v>31</v>
      </c>
      <c r="C357" s="44" t="s">
        <v>189</v>
      </c>
      <c r="D357" s="45">
        <v>0.78837392263642492</v>
      </c>
      <c r="E357" s="46">
        <v>0.21162607736357511</v>
      </c>
      <c r="F357" s="45">
        <v>0.15797315541172335</v>
      </c>
      <c r="G357" s="47">
        <v>299441.06294996256</v>
      </c>
      <c r="H357" s="48">
        <v>134055.32729487345</v>
      </c>
      <c r="I357" s="49">
        <v>0.44768518376945005</v>
      </c>
      <c r="J357" s="35" t="s">
        <v>136</v>
      </c>
      <c r="K357" s="42" t="s">
        <v>136</v>
      </c>
      <c r="L357" s="46" t="s">
        <v>136</v>
      </c>
      <c r="M357" s="50" t="s">
        <v>136</v>
      </c>
      <c r="N357" s="50" t="s">
        <v>136</v>
      </c>
      <c r="O357" s="46" t="s">
        <v>136</v>
      </c>
      <c r="P357" s="46" t="s">
        <v>136</v>
      </c>
      <c r="Q357" s="46" t="s">
        <v>136</v>
      </c>
      <c r="R357" s="46" t="s">
        <v>136</v>
      </c>
      <c r="S357" s="46" t="s">
        <v>136</v>
      </c>
      <c r="T357" s="46" t="s">
        <v>136</v>
      </c>
      <c r="U357" s="47" t="s">
        <v>136</v>
      </c>
      <c r="V357" s="47" t="s">
        <v>136</v>
      </c>
      <c r="W357" s="49" t="s">
        <v>136</v>
      </c>
      <c r="X357" s="35" t="s">
        <v>136</v>
      </c>
      <c r="Y357" s="44" t="s">
        <v>136</v>
      </c>
      <c r="Z357" s="46" t="s">
        <v>136</v>
      </c>
      <c r="AA357" s="46" t="s">
        <v>136</v>
      </c>
      <c r="AB357" s="46" t="s">
        <v>136</v>
      </c>
      <c r="AC357" s="47" t="s">
        <v>136</v>
      </c>
      <c r="AD357" s="48" t="s">
        <v>136</v>
      </c>
      <c r="AE357" s="49" t="s">
        <v>136</v>
      </c>
    </row>
    <row r="358" spans="1:31" x14ac:dyDescent="0.25">
      <c r="A358" t="s">
        <v>606</v>
      </c>
      <c r="B358" s="35">
        <v>32</v>
      </c>
      <c r="C358" s="44" t="s">
        <v>193</v>
      </c>
      <c r="D358" s="45">
        <v>0.70042568535766814</v>
      </c>
      <c r="E358" s="46">
        <v>0.29957431464233197</v>
      </c>
      <c r="F358" s="45">
        <v>0.2411212501551836</v>
      </c>
      <c r="G358" s="47">
        <v>2</v>
      </c>
      <c r="H358" s="48">
        <v>0</v>
      </c>
      <c r="I358" s="49">
        <v>0</v>
      </c>
      <c r="J358" s="35" t="s">
        <v>136</v>
      </c>
      <c r="K358" s="42" t="s">
        <v>136</v>
      </c>
      <c r="L358" s="46" t="s">
        <v>136</v>
      </c>
      <c r="M358" s="50" t="s">
        <v>136</v>
      </c>
      <c r="N358" s="50" t="s">
        <v>136</v>
      </c>
      <c r="O358" s="46" t="s">
        <v>136</v>
      </c>
      <c r="P358" s="46" t="s">
        <v>136</v>
      </c>
      <c r="Q358" s="46" t="s">
        <v>136</v>
      </c>
      <c r="R358" s="46" t="s">
        <v>136</v>
      </c>
      <c r="S358" s="46" t="s">
        <v>136</v>
      </c>
      <c r="T358" s="46" t="s">
        <v>136</v>
      </c>
      <c r="U358" s="47" t="s">
        <v>136</v>
      </c>
      <c r="V358" s="47" t="s">
        <v>136</v>
      </c>
      <c r="W358" s="49" t="s">
        <v>136</v>
      </c>
      <c r="X358" s="35" t="s">
        <v>136</v>
      </c>
      <c r="Y358" s="44" t="s">
        <v>136</v>
      </c>
      <c r="Z358" s="46" t="s">
        <v>136</v>
      </c>
      <c r="AA358" s="46" t="s">
        <v>136</v>
      </c>
      <c r="AB358" s="46" t="s">
        <v>136</v>
      </c>
      <c r="AC358" s="47" t="s">
        <v>136</v>
      </c>
      <c r="AD358" s="48" t="s">
        <v>136</v>
      </c>
      <c r="AE358" s="49" t="s">
        <v>136</v>
      </c>
    </row>
    <row r="359" spans="1:31" x14ac:dyDescent="0.25">
      <c r="A359" t="s">
        <v>607</v>
      </c>
      <c r="B359" s="35" t="s">
        <v>136</v>
      </c>
      <c r="C359" s="44" t="s">
        <v>136</v>
      </c>
      <c r="D359" s="45" t="s">
        <v>136</v>
      </c>
      <c r="E359" s="46" t="s">
        <v>136</v>
      </c>
      <c r="F359" s="45" t="s">
        <v>136</v>
      </c>
      <c r="G359" s="47" t="s">
        <v>136</v>
      </c>
      <c r="H359" s="48" t="s">
        <v>136</v>
      </c>
      <c r="I359" s="49" t="s">
        <v>136</v>
      </c>
      <c r="J359" s="35" t="s">
        <v>136</v>
      </c>
      <c r="K359" s="42" t="s">
        <v>136</v>
      </c>
      <c r="L359" s="46" t="s">
        <v>136</v>
      </c>
      <c r="M359" s="50" t="s">
        <v>136</v>
      </c>
      <c r="N359" s="50" t="s">
        <v>136</v>
      </c>
      <c r="O359" s="46" t="s">
        <v>136</v>
      </c>
      <c r="P359" s="46" t="s">
        <v>136</v>
      </c>
      <c r="Q359" s="46" t="s">
        <v>136</v>
      </c>
      <c r="R359" s="46" t="s">
        <v>136</v>
      </c>
      <c r="S359" s="46" t="s">
        <v>136</v>
      </c>
      <c r="T359" s="46" t="s">
        <v>136</v>
      </c>
      <c r="U359" s="47" t="s">
        <v>136</v>
      </c>
      <c r="V359" s="47" t="s">
        <v>136</v>
      </c>
      <c r="W359" s="49" t="s">
        <v>136</v>
      </c>
      <c r="X359" s="35" t="s">
        <v>136</v>
      </c>
      <c r="Y359" s="44" t="s">
        <v>136</v>
      </c>
      <c r="Z359" s="46" t="s">
        <v>136</v>
      </c>
      <c r="AA359" s="46" t="s">
        <v>136</v>
      </c>
      <c r="AB359" s="46" t="s">
        <v>136</v>
      </c>
      <c r="AC359" s="47" t="s">
        <v>136</v>
      </c>
      <c r="AD359" s="48" t="s">
        <v>136</v>
      </c>
      <c r="AE359" s="49" t="s">
        <v>136</v>
      </c>
    </row>
    <row r="360" spans="1:31" x14ac:dyDescent="0.25">
      <c r="A360" t="s">
        <v>608</v>
      </c>
      <c r="B360" s="35" t="s">
        <v>136</v>
      </c>
      <c r="C360" s="44" t="s">
        <v>136</v>
      </c>
      <c r="D360" s="45" t="s">
        <v>136</v>
      </c>
      <c r="E360" s="46" t="s">
        <v>136</v>
      </c>
      <c r="F360" s="45" t="s">
        <v>136</v>
      </c>
      <c r="G360" s="47" t="s">
        <v>136</v>
      </c>
      <c r="H360" s="48" t="s">
        <v>136</v>
      </c>
      <c r="I360" s="49" t="s">
        <v>136</v>
      </c>
      <c r="J360" s="35" t="s">
        <v>136</v>
      </c>
      <c r="K360" s="42" t="s">
        <v>136</v>
      </c>
      <c r="L360" s="46" t="s">
        <v>136</v>
      </c>
      <c r="M360" s="50" t="s">
        <v>136</v>
      </c>
      <c r="N360" s="50" t="s">
        <v>136</v>
      </c>
      <c r="O360" s="46" t="s">
        <v>136</v>
      </c>
      <c r="P360" s="46" t="s">
        <v>136</v>
      </c>
      <c r="Q360" s="46" t="s">
        <v>136</v>
      </c>
      <c r="R360" s="46" t="s">
        <v>136</v>
      </c>
      <c r="S360" s="46" t="s">
        <v>136</v>
      </c>
      <c r="T360" s="46" t="s">
        <v>136</v>
      </c>
      <c r="U360" s="47" t="s">
        <v>136</v>
      </c>
      <c r="V360" s="47" t="s">
        <v>136</v>
      </c>
      <c r="W360" s="49" t="s">
        <v>136</v>
      </c>
      <c r="X360" s="35" t="s">
        <v>136</v>
      </c>
      <c r="Y360" s="44" t="s">
        <v>136</v>
      </c>
      <c r="Z360" s="46" t="s">
        <v>136</v>
      </c>
      <c r="AA360" s="46" t="s">
        <v>136</v>
      </c>
      <c r="AB360" s="46" t="s">
        <v>136</v>
      </c>
      <c r="AC360" s="47" t="s">
        <v>136</v>
      </c>
      <c r="AD360" s="48" t="s">
        <v>136</v>
      </c>
      <c r="AE360" s="49" t="s">
        <v>136</v>
      </c>
    </row>
    <row r="361" spans="1:31" x14ac:dyDescent="0.25">
      <c r="A361" t="s">
        <v>609</v>
      </c>
      <c r="B361" s="35" t="s">
        <v>136</v>
      </c>
      <c r="C361" s="44" t="s">
        <v>136</v>
      </c>
      <c r="D361" s="45" t="s">
        <v>136</v>
      </c>
      <c r="E361" s="46" t="s">
        <v>136</v>
      </c>
      <c r="F361" s="45" t="s">
        <v>136</v>
      </c>
      <c r="G361" s="47" t="s">
        <v>136</v>
      </c>
      <c r="H361" s="48" t="s">
        <v>136</v>
      </c>
      <c r="I361" s="49" t="s">
        <v>136</v>
      </c>
      <c r="J361" s="35" t="s">
        <v>136</v>
      </c>
      <c r="K361" s="42" t="s">
        <v>136</v>
      </c>
      <c r="L361" s="46" t="s">
        <v>136</v>
      </c>
      <c r="M361" s="50" t="s">
        <v>136</v>
      </c>
      <c r="N361" s="50" t="s">
        <v>136</v>
      </c>
      <c r="O361" s="46" t="s">
        <v>136</v>
      </c>
      <c r="P361" s="46" t="s">
        <v>136</v>
      </c>
      <c r="Q361" s="46" t="s">
        <v>136</v>
      </c>
      <c r="R361" s="46" t="s">
        <v>136</v>
      </c>
      <c r="S361" s="46" t="s">
        <v>136</v>
      </c>
      <c r="T361" s="46" t="s">
        <v>136</v>
      </c>
      <c r="U361" s="47" t="s">
        <v>136</v>
      </c>
      <c r="V361" s="47" t="s">
        <v>136</v>
      </c>
      <c r="W361" s="49" t="s">
        <v>136</v>
      </c>
      <c r="X361" s="35" t="s">
        <v>136</v>
      </c>
      <c r="Y361" s="44" t="s">
        <v>136</v>
      </c>
      <c r="Z361" s="46" t="s">
        <v>136</v>
      </c>
      <c r="AA361" s="46" t="s">
        <v>136</v>
      </c>
      <c r="AB361" s="46" t="s">
        <v>136</v>
      </c>
      <c r="AC361" s="47" t="s">
        <v>136</v>
      </c>
      <c r="AD361" s="48" t="s">
        <v>136</v>
      </c>
      <c r="AE361" s="49" t="s">
        <v>136</v>
      </c>
    </row>
    <row r="362" spans="1:31" x14ac:dyDescent="0.25">
      <c r="A362" t="s">
        <v>610</v>
      </c>
      <c r="B362" s="35" t="s">
        <v>136</v>
      </c>
      <c r="C362" s="44" t="s">
        <v>136</v>
      </c>
      <c r="D362" s="45" t="s">
        <v>136</v>
      </c>
      <c r="E362" s="46" t="s">
        <v>136</v>
      </c>
      <c r="F362" s="45" t="s">
        <v>136</v>
      </c>
      <c r="G362" s="47" t="s">
        <v>136</v>
      </c>
      <c r="H362" s="48" t="s">
        <v>136</v>
      </c>
      <c r="I362" s="49" t="s">
        <v>136</v>
      </c>
      <c r="J362" s="35" t="s">
        <v>136</v>
      </c>
      <c r="K362" s="42" t="s">
        <v>136</v>
      </c>
      <c r="L362" s="46" t="s">
        <v>136</v>
      </c>
      <c r="M362" s="50" t="s">
        <v>136</v>
      </c>
      <c r="N362" s="50" t="s">
        <v>136</v>
      </c>
      <c r="O362" s="46" t="s">
        <v>136</v>
      </c>
      <c r="P362" s="46" t="s">
        <v>136</v>
      </c>
      <c r="Q362" s="46" t="s">
        <v>136</v>
      </c>
      <c r="R362" s="46" t="s">
        <v>136</v>
      </c>
      <c r="S362" s="46" t="s">
        <v>136</v>
      </c>
      <c r="T362" s="46" t="s">
        <v>136</v>
      </c>
      <c r="U362" s="47" t="s">
        <v>136</v>
      </c>
      <c r="V362" s="47" t="s">
        <v>136</v>
      </c>
      <c r="W362" s="49" t="s">
        <v>136</v>
      </c>
      <c r="X362" s="35" t="s">
        <v>136</v>
      </c>
      <c r="Y362" s="44" t="s">
        <v>136</v>
      </c>
      <c r="Z362" s="46" t="s">
        <v>136</v>
      </c>
      <c r="AA362" s="46" t="s">
        <v>136</v>
      </c>
      <c r="AB362" s="46" t="s">
        <v>136</v>
      </c>
      <c r="AC362" s="47" t="s">
        <v>136</v>
      </c>
      <c r="AD362" s="48" t="s">
        <v>136</v>
      </c>
      <c r="AE362" s="49" t="s">
        <v>136</v>
      </c>
    </row>
    <row r="363" spans="1:31" x14ac:dyDescent="0.25">
      <c r="A363" t="s">
        <v>611</v>
      </c>
      <c r="B363" s="35" t="s">
        <v>136</v>
      </c>
      <c r="C363" s="44" t="s">
        <v>136</v>
      </c>
      <c r="D363" s="45" t="s">
        <v>136</v>
      </c>
      <c r="E363" s="46" t="s">
        <v>136</v>
      </c>
      <c r="F363" s="45" t="s">
        <v>136</v>
      </c>
      <c r="G363" s="47" t="s">
        <v>136</v>
      </c>
      <c r="H363" s="48" t="s">
        <v>136</v>
      </c>
      <c r="I363" s="49" t="s">
        <v>136</v>
      </c>
      <c r="J363" s="35" t="s">
        <v>136</v>
      </c>
      <c r="K363" s="42" t="s">
        <v>136</v>
      </c>
      <c r="L363" s="46" t="s">
        <v>136</v>
      </c>
      <c r="M363" s="50" t="s">
        <v>136</v>
      </c>
      <c r="N363" s="50" t="s">
        <v>136</v>
      </c>
      <c r="O363" s="46" t="s">
        <v>136</v>
      </c>
      <c r="P363" s="46" t="s">
        <v>136</v>
      </c>
      <c r="Q363" s="46" t="s">
        <v>136</v>
      </c>
      <c r="R363" s="46" t="s">
        <v>136</v>
      </c>
      <c r="S363" s="46" t="s">
        <v>136</v>
      </c>
      <c r="T363" s="46" t="s">
        <v>136</v>
      </c>
      <c r="U363" s="47" t="s">
        <v>136</v>
      </c>
      <c r="V363" s="47" t="s">
        <v>136</v>
      </c>
      <c r="W363" s="49" t="s">
        <v>136</v>
      </c>
      <c r="X363" s="35" t="s">
        <v>136</v>
      </c>
      <c r="Y363" s="44" t="s">
        <v>136</v>
      </c>
      <c r="Z363" s="46" t="s">
        <v>136</v>
      </c>
      <c r="AA363" s="46" t="s">
        <v>136</v>
      </c>
      <c r="AB363" s="46" t="s">
        <v>136</v>
      </c>
      <c r="AC363" s="47" t="s">
        <v>136</v>
      </c>
      <c r="AD363" s="48" t="s">
        <v>136</v>
      </c>
      <c r="AE363" s="49" t="s">
        <v>136</v>
      </c>
    </row>
    <row r="364" spans="1:31" x14ac:dyDescent="0.25">
      <c r="A364" t="s">
        <v>612</v>
      </c>
      <c r="B364" s="35" t="s">
        <v>136</v>
      </c>
      <c r="C364" s="44" t="s">
        <v>136</v>
      </c>
      <c r="D364" s="45" t="s">
        <v>136</v>
      </c>
      <c r="E364" s="46" t="s">
        <v>136</v>
      </c>
      <c r="F364" s="45" t="s">
        <v>136</v>
      </c>
      <c r="G364" s="47" t="s">
        <v>136</v>
      </c>
      <c r="H364" s="48" t="s">
        <v>136</v>
      </c>
      <c r="I364" s="49" t="s">
        <v>136</v>
      </c>
      <c r="J364" s="35" t="s">
        <v>136</v>
      </c>
      <c r="K364" s="42" t="s">
        <v>136</v>
      </c>
      <c r="L364" s="46" t="s">
        <v>136</v>
      </c>
      <c r="M364" s="50" t="s">
        <v>136</v>
      </c>
      <c r="N364" s="50" t="s">
        <v>136</v>
      </c>
      <c r="O364" s="46" t="s">
        <v>136</v>
      </c>
      <c r="P364" s="46" t="s">
        <v>136</v>
      </c>
      <c r="Q364" s="46" t="s">
        <v>136</v>
      </c>
      <c r="R364" s="46" t="s">
        <v>136</v>
      </c>
      <c r="S364" s="46" t="s">
        <v>136</v>
      </c>
      <c r="T364" s="46" t="s">
        <v>136</v>
      </c>
      <c r="U364" s="47" t="s">
        <v>136</v>
      </c>
      <c r="V364" s="47" t="s">
        <v>136</v>
      </c>
      <c r="W364" s="49" t="s">
        <v>136</v>
      </c>
      <c r="X364" s="35" t="s">
        <v>136</v>
      </c>
      <c r="Y364" s="44" t="s">
        <v>136</v>
      </c>
      <c r="Z364" s="46" t="s">
        <v>136</v>
      </c>
      <c r="AA364" s="46" t="s">
        <v>136</v>
      </c>
      <c r="AB364" s="46" t="s">
        <v>136</v>
      </c>
      <c r="AC364" s="47" t="s">
        <v>136</v>
      </c>
      <c r="AD364" s="48" t="s">
        <v>136</v>
      </c>
      <c r="AE364" s="49" t="s">
        <v>136</v>
      </c>
    </row>
    <row r="365" spans="1:31" ht="15.75" thickBot="1" x14ac:dyDescent="0.3">
      <c r="A365" t="s">
        <v>613</v>
      </c>
      <c r="B365" s="35" t="s">
        <v>136</v>
      </c>
      <c r="C365" s="51" t="s">
        <v>136</v>
      </c>
      <c r="D365" s="52" t="s">
        <v>136</v>
      </c>
      <c r="E365" s="53" t="s">
        <v>136</v>
      </c>
      <c r="F365" s="52" t="s">
        <v>136</v>
      </c>
      <c r="G365" s="54" t="s">
        <v>136</v>
      </c>
      <c r="H365" s="55" t="s">
        <v>136</v>
      </c>
      <c r="I365" s="56" t="s">
        <v>136</v>
      </c>
      <c r="J365" s="35" t="s">
        <v>136</v>
      </c>
      <c r="K365" s="42" t="s">
        <v>136</v>
      </c>
      <c r="L365" s="25" t="s">
        <v>136</v>
      </c>
      <c r="M365" s="57" t="s">
        <v>136</v>
      </c>
      <c r="N365" s="57" t="s">
        <v>136</v>
      </c>
      <c r="O365" s="53" t="s">
        <v>136</v>
      </c>
      <c r="P365" s="25" t="s">
        <v>136</v>
      </c>
      <c r="Q365" s="25" t="s">
        <v>136</v>
      </c>
      <c r="R365" s="53" t="s">
        <v>136</v>
      </c>
      <c r="S365" s="46" t="s">
        <v>136</v>
      </c>
      <c r="T365" s="25" t="s">
        <v>136</v>
      </c>
      <c r="U365" s="54" t="s">
        <v>136</v>
      </c>
      <c r="V365" s="54" t="s">
        <v>136</v>
      </c>
      <c r="W365" s="56" t="s">
        <v>136</v>
      </c>
      <c r="X365" s="35" t="s">
        <v>136</v>
      </c>
      <c r="Y365" s="51" t="s">
        <v>136</v>
      </c>
      <c r="Z365" s="53" t="s">
        <v>136</v>
      </c>
      <c r="AA365" s="53" t="s">
        <v>136</v>
      </c>
      <c r="AB365" s="53" t="s">
        <v>136</v>
      </c>
      <c r="AC365" s="54" t="s">
        <v>136</v>
      </c>
      <c r="AD365" s="55" t="s">
        <v>136</v>
      </c>
      <c r="AE365" s="56" t="s">
        <v>136</v>
      </c>
    </row>
    <row r="366" spans="1:31" x14ac:dyDescent="0.25">
      <c r="A366" t="s">
        <v>614</v>
      </c>
      <c r="B366" s="293" t="s">
        <v>2237</v>
      </c>
      <c r="C366" s="294"/>
      <c r="D366" s="58">
        <v>0.61587283762299871</v>
      </c>
      <c r="E366" s="58">
        <v>0.38412716237700123</v>
      </c>
      <c r="F366" s="58">
        <v>0.33052439105254383</v>
      </c>
      <c r="G366" s="59"/>
      <c r="H366" s="60"/>
      <c r="I366" s="61"/>
      <c r="J366" s="62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 t="s">
        <v>136</v>
      </c>
      <c r="V366" s="37" t="s">
        <v>136</v>
      </c>
      <c r="W366" s="63" t="s">
        <v>136</v>
      </c>
      <c r="X366" s="293" t="s">
        <v>2237</v>
      </c>
      <c r="Y366" s="294">
        <v>0</v>
      </c>
      <c r="Z366" s="58">
        <v>0.34410875845809552</v>
      </c>
      <c r="AA366" s="58">
        <v>0.65589124154190459</v>
      </c>
      <c r="AB366" s="58">
        <v>0.62739512576917045</v>
      </c>
      <c r="AC366" s="59"/>
      <c r="AD366" s="60"/>
      <c r="AE366" s="61"/>
    </row>
    <row r="367" spans="1:31" ht="15.75" thickBot="1" x14ac:dyDescent="0.3">
      <c r="A367" t="s">
        <v>615</v>
      </c>
      <c r="B367" s="295" t="s">
        <v>5</v>
      </c>
      <c r="C367" s="296"/>
      <c r="D367" s="25"/>
      <c r="E367" s="25"/>
      <c r="F367" s="25"/>
      <c r="G367" s="26">
        <v>19684140.549483493</v>
      </c>
      <c r="H367" s="26">
        <v>6311121.912883129</v>
      </c>
      <c r="I367" s="27">
        <v>0.32061963269454158</v>
      </c>
      <c r="J367" s="33" t="s">
        <v>5</v>
      </c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6">
        <v>10049866.279706713</v>
      </c>
      <c r="V367" s="26">
        <v>2983345.133612826</v>
      </c>
      <c r="W367" s="27">
        <v>0.29685421184528332</v>
      </c>
      <c r="X367" s="295" t="s">
        <v>5</v>
      </c>
      <c r="Y367" s="296">
        <v>0</v>
      </c>
      <c r="Z367" s="25"/>
      <c r="AA367" s="25"/>
      <c r="AB367" s="25"/>
      <c r="AC367" s="26">
        <v>2011103.8243680594</v>
      </c>
      <c r="AD367" s="26">
        <v>989516.00037497887</v>
      </c>
      <c r="AE367" s="27">
        <v>0.49202631330379487</v>
      </c>
    </row>
    <row r="368" spans="1:31" ht="15.75" thickBot="1" x14ac:dyDescent="0.3">
      <c r="A368" t="s">
        <v>616</v>
      </c>
      <c r="B368" s="29" t="s">
        <v>2238</v>
      </c>
      <c r="C368" s="30"/>
      <c r="D368" s="30"/>
      <c r="E368" s="30"/>
      <c r="F368" s="30"/>
      <c r="G368" s="31">
        <v>9.3543436892425316</v>
      </c>
      <c r="H368" s="32">
        <v>8.0840195945379012</v>
      </c>
      <c r="I368" s="64"/>
      <c r="J368" s="29" t="s">
        <v>2240</v>
      </c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1">
        <v>10.722696426085221</v>
      </c>
      <c r="V368" s="32">
        <v>9.312842375130348</v>
      </c>
      <c r="W368" s="64"/>
      <c r="X368" s="29" t="s">
        <v>2239</v>
      </c>
      <c r="Y368" s="30"/>
      <c r="Z368" s="30"/>
      <c r="AA368" s="30"/>
      <c r="AB368" s="30"/>
      <c r="AC368" s="31">
        <v>9.5089961518155235</v>
      </c>
      <c r="AD368" s="32">
        <v>10.157864186911779</v>
      </c>
      <c r="AE368" s="64"/>
    </row>
    <row r="369" spans="1:31" ht="15.75" thickBot="1" x14ac:dyDescent="0.3">
      <c r="A369" t="s">
        <v>617</v>
      </c>
      <c r="B369" s="358" t="s">
        <v>2231</v>
      </c>
      <c r="C369" s="358"/>
      <c r="D369" s="358"/>
      <c r="E369" s="358"/>
      <c r="F369" s="358"/>
      <c r="G369" s="358"/>
      <c r="H369" s="358"/>
      <c r="I369" s="20"/>
      <c r="J369" s="20"/>
      <c r="K369" s="20"/>
      <c r="L369" s="20" t="s">
        <v>2249</v>
      </c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</row>
    <row r="370" spans="1:31" x14ac:dyDescent="0.25">
      <c r="A370" t="s">
        <v>618</v>
      </c>
      <c r="B370" s="301" t="s">
        <v>6</v>
      </c>
      <c r="C370" s="302"/>
      <c r="D370" s="302"/>
      <c r="E370" s="302"/>
      <c r="F370" s="302"/>
      <c r="G370" s="302"/>
      <c r="H370" s="302"/>
      <c r="I370" s="303"/>
      <c r="J370" s="301" t="s">
        <v>73</v>
      </c>
      <c r="K370" s="302"/>
      <c r="L370" s="302"/>
      <c r="M370" s="302"/>
      <c r="N370" s="302"/>
      <c r="O370" s="302"/>
      <c r="P370" s="302"/>
      <c r="Q370" s="302"/>
      <c r="R370" s="302"/>
      <c r="S370" s="302"/>
      <c r="T370" s="302"/>
      <c r="U370" s="302"/>
      <c r="V370" s="302"/>
      <c r="W370" s="303"/>
      <c r="X370" s="301" t="s">
        <v>7</v>
      </c>
      <c r="Y370" s="302"/>
      <c r="Z370" s="302"/>
      <c r="AA370" s="302"/>
      <c r="AB370" s="302"/>
      <c r="AC370" s="302"/>
      <c r="AD370" s="302"/>
      <c r="AE370" s="303"/>
    </row>
    <row r="371" spans="1:31" ht="75" x14ac:dyDescent="0.25">
      <c r="A371" t="s">
        <v>619</v>
      </c>
      <c r="B371" s="305"/>
      <c r="C371" s="306"/>
      <c r="D371" s="34" t="s">
        <v>2232</v>
      </c>
      <c r="E371" s="34" t="s">
        <v>2233</v>
      </c>
      <c r="F371" s="34" t="s">
        <v>2234</v>
      </c>
      <c r="G371" s="269" t="s">
        <v>196</v>
      </c>
      <c r="H371" s="34" t="s">
        <v>197</v>
      </c>
      <c r="I371" s="21" t="s">
        <v>5</v>
      </c>
      <c r="J371" s="305"/>
      <c r="K371" s="306"/>
      <c r="L371" s="307" t="s">
        <v>2232</v>
      </c>
      <c r="M371" s="308"/>
      <c r="N371" s="309"/>
      <c r="O371" s="307" t="s">
        <v>2233</v>
      </c>
      <c r="P371" s="308"/>
      <c r="Q371" s="309"/>
      <c r="R371" s="307" t="s">
        <v>2234</v>
      </c>
      <c r="S371" s="308"/>
      <c r="T371" s="309"/>
      <c r="U371" s="269" t="s">
        <v>196</v>
      </c>
      <c r="V371" s="34" t="s">
        <v>197</v>
      </c>
      <c r="W371" s="21" t="s">
        <v>5</v>
      </c>
      <c r="X371" s="305"/>
      <c r="Y371" s="306"/>
      <c r="Z371" s="34" t="s">
        <v>2232</v>
      </c>
      <c r="AA371" s="34" t="s">
        <v>2233</v>
      </c>
      <c r="AB371" s="34" t="s">
        <v>2234</v>
      </c>
      <c r="AC371" s="269" t="s">
        <v>196</v>
      </c>
      <c r="AD371" s="34" t="s">
        <v>197</v>
      </c>
      <c r="AE371" s="21" t="s">
        <v>5</v>
      </c>
    </row>
    <row r="372" spans="1:31" ht="15.75" thickBot="1" x14ac:dyDescent="0.3">
      <c r="A372" t="s">
        <v>620</v>
      </c>
      <c r="B372" s="291" t="s">
        <v>2236</v>
      </c>
      <c r="C372" s="292"/>
      <c r="D372" s="22" t="s">
        <v>11</v>
      </c>
      <c r="E372" s="22" t="s">
        <v>12</v>
      </c>
      <c r="F372" s="22" t="s">
        <v>12</v>
      </c>
      <c r="G372" s="23"/>
      <c r="H372" s="23"/>
      <c r="I372" s="24"/>
      <c r="J372" s="297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9"/>
      <c r="X372" s="291" t="s">
        <v>2236</v>
      </c>
      <c r="Y372" s="292"/>
      <c r="Z372" s="22" t="s">
        <v>12</v>
      </c>
      <c r="AA372" s="22" t="s">
        <v>11</v>
      </c>
      <c r="AB372" s="22" t="s">
        <v>11</v>
      </c>
      <c r="AC372" s="23"/>
      <c r="AD372" s="23"/>
      <c r="AE372" s="24"/>
    </row>
    <row r="373" spans="1:31" x14ac:dyDescent="0.25">
      <c r="A373" t="s">
        <v>621</v>
      </c>
      <c r="B373" s="35">
        <v>1</v>
      </c>
      <c r="C373" s="36" t="s">
        <v>149</v>
      </c>
      <c r="D373" s="37">
        <v>0.85878465292914175</v>
      </c>
      <c r="E373" s="38">
        <v>0.14121534707085823</v>
      </c>
      <c r="F373" s="37">
        <v>3.6940897574693661E-2</v>
      </c>
      <c r="G373" s="39">
        <v>24.028773564700341</v>
      </c>
      <c r="H373" s="40">
        <v>17.755904768575206</v>
      </c>
      <c r="I373" s="41">
        <v>0.73894344714536986</v>
      </c>
      <c r="J373" s="35">
        <v>1</v>
      </c>
      <c r="K373" s="42" t="s">
        <v>147</v>
      </c>
      <c r="L373" s="38">
        <v>0.5293805156475343</v>
      </c>
      <c r="M373" s="43" t="s">
        <v>137</v>
      </c>
      <c r="N373" s="43" t="s">
        <v>137</v>
      </c>
      <c r="O373" s="38">
        <v>0.47061948435246576</v>
      </c>
      <c r="P373" s="38" t="s">
        <v>137</v>
      </c>
      <c r="Q373" s="38" t="s">
        <v>137</v>
      </c>
      <c r="R373" s="38">
        <v>0.38566924984067391</v>
      </c>
      <c r="S373" s="38" t="s">
        <v>1</v>
      </c>
      <c r="T373" s="38" t="s">
        <v>137</v>
      </c>
      <c r="U373" s="39">
        <v>989.91495294457332</v>
      </c>
      <c r="V373" s="39">
        <v>456.60274203321313</v>
      </c>
      <c r="W373" s="41">
        <v>0.46125451552682922</v>
      </c>
      <c r="X373" s="35">
        <v>1</v>
      </c>
      <c r="Y373" s="36" t="s">
        <v>148</v>
      </c>
      <c r="Z373" s="38">
        <v>0.20650935905242782</v>
      </c>
      <c r="AA373" s="38">
        <v>0.79349064094757216</v>
      </c>
      <c r="AB373" s="38">
        <v>0.7366268368001283</v>
      </c>
      <c r="AC373" s="39">
        <v>19.885891912360943</v>
      </c>
      <c r="AD373" s="40">
        <v>16.216855368926456</v>
      </c>
      <c r="AE373" s="41">
        <v>0.81549550004574667</v>
      </c>
    </row>
    <row r="374" spans="1:31" x14ac:dyDescent="0.25">
      <c r="A374" t="s">
        <v>622</v>
      </c>
      <c r="B374" s="35">
        <v>2</v>
      </c>
      <c r="C374" s="44" t="s">
        <v>150</v>
      </c>
      <c r="D374" s="45">
        <v>0.64421361839569302</v>
      </c>
      <c r="E374" s="46">
        <v>0.35578638160430703</v>
      </c>
      <c r="F374" s="45">
        <v>0.11106083663975357</v>
      </c>
      <c r="G374" s="47">
        <v>94.39846376009578</v>
      </c>
      <c r="H374" s="48">
        <v>22.002181692928282</v>
      </c>
      <c r="I374" s="49">
        <v>0.23307775165541483</v>
      </c>
      <c r="J374" s="35">
        <v>2</v>
      </c>
      <c r="K374" s="42" t="s">
        <v>154</v>
      </c>
      <c r="L374" s="46">
        <v>0.66429487062573067</v>
      </c>
      <c r="M374" s="50" t="s">
        <v>1</v>
      </c>
      <c r="N374" s="50" t="s">
        <v>137</v>
      </c>
      <c r="O374" s="46">
        <v>0.33570512937426916</v>
      </c>
      <c r="P374" s="46" t="s">
        <v>1</v>
      </c>
      <c r="Q374" s="46" t="s">
        <v>137</v>
      </c>
      <c r="R374" s="46">
        <v>0.44978616260581455</v>
      </c>
      <c r="S374" s="46" t="s">
        <v>137</v>
      </c>
      <c r="T374" s="46" t="s">
        <v>137</v>
      </c>
      <c r="U374" s="47">
        <v>62.035942999592777</v>
      </c>
      <c r="V374" s="47">
        <v>21.975256088271802</v>
      </c>
      <c r="W374" s="49">
        <v>0.3542342555897966</v>
      </c>
      <c r="X374" s="35">
        <v>2</v>
      </c>
      <c r="Y374" s="44" t="s">
        <v>151</v>
      </c>
      <c r="Z374" s="46">
        <v>0.27856454666464692</v>
      </c>
      <c r="AA374" s="46">
        <v>0.72143545333535297</v>
      </c>
      <c r="AB374" s="46">
        <v>0.7453795536983594</v>
      </c>
      <c r="AC374" s="47">
        <v>1620.3012812919085</v>
      </c>
      <c r="AD374" s="48">
        <v>420.54832838121115</v>
      </c>
      <c r="AE374" s="49">
        <v>0.25954946357006953</v>
      </c>
    </row>
    <row r="375" spans="1:31" x14ac:dyDescent="0.25">
      <c r="A375" t="s">
        <v>623</v>
      </c>
      <c r="B375" s="35">
        <v>3</v>
      </c>
      <c r="C375" s="44" t="s">
        <v>153</v>
      </c>
      <c r="D375" s="45">
        <v>0.88447146588998304</v>
      </c>
      <c r="E375" s="46">
        <v>0.11552853411001685</v>
      </c>
      <c r="F375" s="45">
        <v>0.13004379129448224</v>
      </c>
      <c r="G375" s="47">
        <v>117.48056814440612</v>
      </c>
      <c r="H375" s="48">
        <v>41.494489947166571</v>
      </c>
      <c r="I375" s="49">
        <v>0.35320300712337288</v>
      </c>
      <c r="J375" s="35">
        <v>3</v>
      </c>
      <c r="K375" s="42" t="s">
        <v>156</v>
      </c>
      <c r="L375" s="46">
        <v>0.7784034458549427</v>
      </c>
      <c r="M375" s="50" t="s">
        <v>1</v>
      </c>
      <c r="N375" s="50" t="s">
        <v>137</v>
      </c>
      <c r="O375" s="46">
        <v>0.22159655414505725</v>
      </c>
      <c r="P375" s="46" t="s">
        <v>1</v>
      </c>
      <c r="Q375" s="46" t="s">
        <v>137</v>
      </c>
      <c r="R375" s="46">
        <v>0.61674670244532892</v>
      </c>
      <c r="S375" s="46" t="s">
        <v>137</v>
      </c>
      <c r="T375" s="46" t="s">
        <v>135</v>
      </c>
      <c r="U375" s="47">
        <v>3.3602807191102446</v>
      </c>
      <c r="V375" s="47">
        <v>0.64649178167853305</v>
      </c>
      <c r="W375" s="49">
        <v>0.19239219449787964</v>
      </c>
      <c r="X375" s="35">
        <v>3</v>
      </c>
      <c r="Y375" s="44" t="s">
        <v>152</v>
      </c>
      <c r="Z375" s="46">
        <v>0.12438540022055966</v>
      </c>
      <c r="AA375" s="46">
        <v>0.87561459977944034</v>
      </c>
      <c r="AB375" s="46">
        <v>1.2878741372998224</v>
      </c>
      <c r="AC375" s="47">
        <v>35.929164016218415</v>
      </c>
      <c r="AD375" s="48">
        <v>11.246611599331159</v>
      </c>
      <c r="AE375" s="49">
        <v>0.31302180018033376</v>
      </c>
    </row>
    <row r="376" spans="1:31" x14ac:dyDescent="0.25">
      <c r="A376" t="s">
        <v>624</v>
      </c>
      <c r="B376" s="35">
        <v>4</v>
      </c>
      <c r="C376" s="44" t="s">
        <v>155</v>
      </c>
      <c r="D376" s="45">
        <v>0.91505890357765141</v>
      </c>
      <c r="E376" s="46">
        <v>8.4941096422348566E-2</v>
      </c>
      <c r="F376" s="45">
        <v>0.10420032546829598</v>
      </c>
      <c r="G376" s="47">
        <v>88.013493813931419</v>
      </c>
      <c r="H376" s="48">
        <v>33.866952769194789</v>
      </c>
      <c r="I376" s="49">
        <v>0.38479273235979733</v>
      </c>
      <c r="J376" s="35">
        <v>4</v>
      </c>
      <c r="K376" s="42" t="s">
        <v>157</v>
      </c>
      <c r="L376" s="46">
        <v>0.52111771701796972</v>
      </c>
      <c r="M376" s="50" t="s">
        <v>137</v>
      </c>
      <c r="N376" s="50" t="s">
        <v>137</v>
      </c>
      <c r="O376" s="46">
        <v>0.47888228298203023</v>
      </c>
      <c r="P376" s="46" t="s">
        <v>137</v>
      </c>
      <c r="Q376" s="46" t="s">
        <v>137</v>
      </c>
      <c r="R376" s="46">
        <v>0.48720541432655162</v>
      </c>
      <c r="S376" s="46" t="s">
        <v>137</v>
      </c>
      <c r="T376" s="46" t="s">
        <v>137</v>
      </c>
      <c r="U376" s="47">
        <v>77.157204416369666</v>
      </c>
      <c r="V376" s="47">
        <v>29.472063863088898</v>
      </c>
      <c r="W376" s="49">
        <v>0.38197423151889248</v>
      </c>
      <c r="X376" s="35">
        <v>4</v>
      </c>
      <c r="Y376" s="44" t="s">
        <v>166</v>
      </c>
      <c r="Z376" s="46">
        <v>8.5650275628022285E-2</v>
      </c>
      <c r="AA376" s="46">
        <v>0.9143497243719777</v>
      </c>
      <c r="AB376" s="46">
        <v>0.99682435176095763</v>
      </c>
      <c r="AC376" s="47">
        <v>8.1422175059638011</v>
      </c>
      <c r="AD376" s="48">
        <v>3.2315526689137362</v>
      </c>
      <c r="AE376" s="49">
        <v>0.39688852165233512</v>
      </c>
    </row>
    <row r="377" spans="1:31" x14ac:dyDescent="0.25">
      <c r="A377" t="s">
        <v>625</v>
      </c>
      <c r="B377" s="35">
        <v>5</v>
      </c>
      <c r="C377" s="44" t="s">
        <v>159</v>
      </c>
      <c r="D377" s="45">
        <v>0.72968663859591365</v>
      </c>
      <c r="E377" s="46">
        <v>0.27031336140408629</v>
      </c>
      <c r="F377" s="45">
        <v>0.20092796010043701</v>
      </c>
      <c r="G377" s="47">
        <v>93.570881962775161</v>
      </c>
      <c r="H377" s="48">
        <v>31.929114065606225</v>
      </c>
      <c r="I377" s="49">
        <v>0.341229166551069</v>
      </c>
      <c r="J377" s="35">
        <v>5</v>
      </c>
      <c r="K377" s="42" t="s">
        <v>158</v>
      </c>
      <c r="L377" s="46">
        <v>0.10582510916951772</v>
      </c>
      <c r="M377" s="50" t="s">
        <v>137</v>
      </c>
      <c r="N377" s="50" t="s">
        <v>135</v>
      </c>
      <c r="O377" s="46">
        <v>0.89417489083048229</v>
      </c>
      <c r="P377" s="46" t="s">
        <v>137</v>
      </c>
      <c r="Q377" s="46" t="s">
        <v>135</v>
      </c>
      <c r="R377" s="46">
        <v>0.49239178151180241</v>
      </c>
      <c r="S377" s="46" t="s">
        <v>137</v>
      </c>
      <c r="T377" s="46" t="s">
        <v>137</v>
      </c>
      <c r="U377" s="47">
        <v>253.70115964535091</v>
      </c>
      <c r="V377" s="47">
        <v>97.852163611984849</v>
      </c>
      <c r="W377" s="49">
        <v>0.38569852715207326</v>
      </c>
      <c r="X377" s="35">
        <v>5</v>
      </c>
      <c r="Y377" s="44" t="s">
        <v>168</v>
      </c>
      <c r="Z377" s="46">
        <v>0.20366944132217579</v>
      </c>
      <c r="AA377" s="46">
        <v>0.79633055867782421</v>
      </c>
      <c r="AB377" s="46">
        <v>0.76221250242759153</v>
      </c>
      <c r="AC377" s="47">
        <v>93.570879682991631</v>
      </c>
      <c r="AD377" s="48">
        <v>38.648971174837563</v>
      </c>
      <c r="AE377" s="49">
        <v>0.41304486295069837</v>
      </c>
    </row>
    <row r="378" spans="1:31" x14ac:dyDescent="0.25">
      <c r="A378" t="s">
        <v>626</v>
      </c>
      <c r="B378" s="35">
        <v>6</v>
      </c>
      <c r="C378" s="44" t="s">
        <v>160</v>
      </c>
      <c r="D378" s="45">
        <v>0.73207500975044559</v>
      </c>
      <c r="E378" s="46">
        <v>0.26792499024955435</v>
      </c>
      <c r="F378" s="45">
        <v>8.7503219124831499E-2</v>
      </c>
      <c r="G378" s="47">
        <v>330.34140306020265</v>
      </c>
      <c r="H378" s="48">
        <v>102.90009086555733</v>
      </c>
      <c r="I378" s="49">
        <v>0.31149619730471517</v>
      </c>
      <c r="J378" s="35">
        <v>6</v>
      </c>
      <c r="K378" s="42" t="s">
        <v>162</v>
      </c>
      <c r="L378" s="46">
        <v>0.44576636293372468</v>
      </c>
      <c r="M378" s="50" t="s">
        <v>137</v>
      </c>
      <c r="N378" s="50" t="s">
        <v>137</v>
      </c>
      <c r="O378" s="46">
        <v>0.55423363706627538</v>
      </c>
      <c r="P378" s="46" t="s">
        <v>137</v>
      </c>
      <c r="Q378" s="46" t="s">
        <v>137</v>
      </c>
      <c r="R378" s="46">
        <v>0.27789955875562378</v>
      </c>
      <c r="S378" s="46" t="s">
        <v>1</v>
      </c>
      <c r="T378" s="46" t="s">
        <v>137</v>
      </c>
      <c r="U378" s="47">
        <v>272.44117902490899</v>
      </c>
      <c r="V378" s="47">
        <v>107.28777043371893</v>
      </c>
      <c r="W378" s="49">
        <v>0.39380159349519528</v>
      </c>
      <c r="X378" s="35">
        <v>6</v>
      </c>
      <c r="Y378" s="44" t="s">
        <v>2230</v>
      </c>
      <c r="Z378" s="46">
        <v>0.34053968885970209</v>
      </c>
      <c r="AA378" s="46">
        <v>0.65946031114029802</v>
      </c>
      <c r="AB378" s="46">
        <v>0.65703859861930736</v>
      </c>
      <c r="AC378" s="47">
        <v>420.93635747981034</v>
      </c>
      <c r="AD378" s="48">
        <v>190.14992968785558</v>
      </c>
      <c r="AE378" s="49">
        <v>0.45173082892222222</v>
      </c>
    </row>
    <row r="379" spans="1:31" x14ac:dyDescent="0.25">
      <c r="A379" t="s">
        <v>627</v>
      </c>
      <c r="B379" s="35">
        <v>7</v>
      </c>
      <c r="C379" s="44" t="s">
        <v>2228</v>
      </c>
      <c r="D379" s="45">
        <v>0.66649008676718424</v>
      </c>
      <c r="E379" s="46">
        <v>0.33350991323281587</v>
      </c>
      <c r="F379" s="45">
        <v>3.6773606917225914E-2</v>
      </c>
      <c r="G379" s="47">
        <v>87.884250219676019</v>
      </c>
      <c r="H379" s="48">
        <v>30.765466731279499</v>
      </c>
      <c r="I379" s="49">
        <v>0.3500680344245749</v>
      </c>
      <c r="J379" s="35">
        <v>7</v>
      </c>
      <c r="K379" s="42" t="s">
        <v>163</v>
      </c>
      <c r="L379" s="46">
        <v>0.37900877787151016</v>
      </c>
      <c r="M379" s="50" t="s">
        <v>137</v>
      </c>
      <c r="N379" s="50" t="s">
        <v>135</v>
      </c>
      <c r="O379" s="46">
        <v>0.62099122212848978</v>
      </c>
      <c r="P379" s="46" t="s">
        <v>137</v>
      </c>
      <c r="Q379" s="46" t="s">
        <v>135</v>
      </c>
      <c r="R379" s="46">
        <v>0.59555530856122874</v>
      </c>
      <c r="S379" s="46" t="s">
        <v>137</v>
      </c>
      <c r="T379" s="46" t="s">
        <v>137</v>
      </c>
      <c r="U379" s="47">
        <v>1.1631739345406029</v>
      </c>
      <c r="V379" s="47">
        <v>0.77548986164957956</v>
      </c>
      <c r="W379" s="49">
        <v>0.66670154705268592</v>
      </c>
      <c r="X379" s="35">
        <v>7</v>
      </c>
      <c r="Y379" s="44" t="s">
        <v>141</v>
      </c>
      <c r="Z379" s="46">
        <v>0.10096455568837956</v>
      </c>
      <c r="AA379" s="46">
        <v>0.8990354443116203</v>
      </c>
      <c r="AB379" s="46">
        <v>0.60508712317682811</v>
      </c>
      <c r="AC379" s="47">
        <v>247.00552253712976</v>
      </c>
      <c r="AD379" s="48">
        <v>8.1883051592126215</v>
      </c>
      <c r="AE379" s="49">
        <v>3.3150291844109517E-2</v>
      </c>
    </row>
    <row r="380" spans="1:31" x14ac:dyDescent="0.25">
      <c r="A380" t="s">
        <v>628</v>
      </c>
      <c r="B380" s="35">
        <v>8</v>
      </c>
      <c r="C380" s="44" t="s">
        <v>169</v>
      </c>
      <c r="D380" s="45">
        <v>0.68662731813800404</v>
      </c>
      <c r="E380" s="46">
        <v>0.31337268186199607</v>
      </c>
      <c r="F380" s="45">
        <v>5.9492554170805331E-2</v>
      </c>
      <c r="G380" s="47">
        <v>74.184648504292255</v>
      </c>
      <c r="H380" s="48">
        <v>41.231502707109179</v>
      </c>
      <c r="I380" s="49">
        <v>0.55579561996204052</v>
      </c>
      <c r="J380" s="35">
        <v>8</v>
      </c>
      <c r="K380" s="42" t="s">
        <v>164</v>
      </c>
      <c r="L380" s="46">
        <v>0.44025939590325525</v>
      </c>
      <c r="M380" s="50" t="s">
        <v>137</v>
      </c>
      <c r="N380" s="50" t="s">
        <v>137</v>
      </c>
      <c r="O380" s="46">
        <v>0.55974060409674464</v>
      </c>
      <c r="P380" s="46" t="s">
        <v>137</v>
      </c>
      <c r="Q380" s="46" t="s">
        <v>137</v>
      </c>
      <c r="R380" s="46">
        <v>0.44921220046903138</v>
      </c>
      <c r="S380" s="46" t="s">
        <v>137</v>
      </c>
      <c r="T380" s="46" t="s">
        <v>137</v>
      </c>
      <c r="U380" s="47">
        <v>39.030947357662541</v>
      </c>
      <c r="V380" s="47">
        <v>13.573027080430409</v>
      </c>
      <c r="W380" s="49">
        <v>0.34775038781542045</v>
      </c>
      <c r="X380" s="35">
        <v>8</v>
      </c>
      <c r="Y380" s="44" t="s">
        <v>179</v>
      </c>
      <c r="Z380" s="46">
        <v>0.13515437775372102</v>
      </c>
      <c r="AA380" s="46">
        <v>0.86484562224627892</v>
      </c>
      <c r="AB380" s="46">
        <v>0.85790647004113985</v>
      </c>
      <c r="AC380" s="47">
        <v>2568.2779404185612</v>
      </c>
      <c r="AD380" s="48">
        <v>1381.6960421744707</v>
      </c>
      <c r="AE380" s="49">
        <v>0.53798540275952023</v>
      </c>
    </row>
    <row r="381" spans="1:31" x14ac:dyDescent="0.25">
      <c r="A381" t="s">
        <v>629</v>
      </c>
      <c r="B381" s="35">
        <v>9</v>
      </c>
      <c r="C381" s="44" t="s">
        <v>172</v>
      </c>
      <c r="D381" s="45">
        <v>0.72708378814407659</v>
      </c>
      <c r="E381" s="46">
        <v>0.27291621185592335</v>
      </c>
      <c r="F381" s="45">
        <v>2.8370387756581017E-2</v>
      </c>
      <c r="G381" s="47">
        <v>207.34372543838197</v>
      </c>
      <c r="H381" s="48">
        <v>121.75206493597916</v>
      </c>
      <c r="I381" s="49">
        <v>0.58719917701180313</v>
      </c>
      <c r="J381" s="35">
        <v>9</v>
      </c>
      <c r="K381" s="42" t="s">
        <v>165</v>
      </c>
      <c r="L381" s="46">
        <v>0.3656114440620275</v>
      </c>
      <c r="M381" s="50" t="s">
        <v>137</v>
      </c>
      <c r="N381" s="50" t="s">
        <v>135</v>
      </c>
      <c r="O381" s="46">
        <v>0.63438855593797261</v>
      </c>
      <c r="P381" s="46" t="s">
        <v>137</v>
      </c>
      <c r="Q381" s="46" t="s">
        <v>135</v>
      </c>
      <c r="R381" s="46">
        <v>0.11741838270884707</v>
      </c>
      <c r="S381" s="46" t="s">
        <v>1</v>
      </c>
      <c r="T381" s="46" t="s">
        <v>137</v>
      </c>
      <c r="U381" s="47">
        <v>57.254004947090053</v>
      </c>
      <c r="V381" s="47">
        <v>26.239280331599307</v>
      </c>
      <c r="W381" s="49">
        <v>0.4582959804444724</v>
      </c>
      <c r="X381" s="35">
        <v>9</v>
      </c>
      <c r="Y381" s="44" t="s">
        <v>142</v>
      </c>
      <c r="Z381" s="46">
        <v>0.32376751508283524</v>
      </c>
      <c r="AA381" s="46">
        <v>0.67623248491716481</v>
      </c>
      <c r="AB381" s="46">
        <v>0.61677389931775617</v>
      </c>
      <c r="AC381" s="47">
        <v>813.0952779905092</v>
      </c>
      <c r="AD381" s="48">
        <v>504.3604243359049</v>
      </c>
      <c r="AE381" s="49">
        <v>0.62029683111970058</v>
      </c>
    </row>
    <row r="382" spans="1:31" x14ac:dyDescent="0.25">
      <c r="A382" t="s">
        <v>630</v>
      </c>
      <c r="B382" s="35">
        <v>10</v>
      </c>
      <c r="C382" s="44" t="s">
        <v>186</v>
      </c>
      <c r="D382" s="45">
        <v>0.95911797717591607</v>
      </c>
      <c r="E382" s="46">
        <v>4.088202282408393E-2</v>
      </c>
      <c r="F382" s="45">
        <v>1.3757545746781353E-2</v>
      </c>
      <c r="G382" s="47">
        <v>1586.6394544395566</v>
      </c>
      <c r="H382" s="48">
        <v>1355.0717934903846</v>
      </c>
      <c r="I382" s="49">
        <v>0.85405149210097775</v>
      </c>
      <c r="J382" s="35">
        <v>10</v>
      </c>
      <c r="K382" s="42" t="s">
        <v>167</v>
      </c>
      <c r="L382" s="46">
        <v>0.18864463159052383</v>
      </c>
      <c r="M382" s="50" t="s">
        <v>137</v>
      </c>
      <c r="N382" s="50" t="s">
        <v>135</v>
      </c>
      <c r="O382" s="46">
        <v>0.81135536840947631</v>
      </c>
      <c r="P382" s="46" t="s">
        <v>137</v>
      </c>
      <c r="Q382" s="46" t="s">
        <v>135</v>
      </c>
      <c r="R382" s="46">
        <v>0.12386612044266054</v>
      </c>
      <c r="S382" s="46" t="s">
        <v>1</v>
      </c>
      <c r="T382" s="46" t="s">
        <v>137</v>
      </c>
      <c r="U382" s="47">
        <v>2.326351053405364</v>
      </c>
      <c r="V382" s="47">
        <v>0.77561159531092816</v>
      </c>
      <c r="W382" s="49">
        <v>0.33340264538989967</v>
      </c>
      <c r="X382" s="35">
        <v>10</v>
      </c>
      <c r="Y382" s="44" t="s">
        <v>143</v>
      </c>
      <c r="Z382" s="46">
        <v>0.21056854780478529</v>
      </c>
      <c r="AA382" s="46">
        <v>0.78943145219521471</v>
      </c>
      <c r="AB382" s="46">
        <v>0.77801707867869241</v>
      </c>
      <c r="AC382" s="47">
        <v>2984.0201408232256</v>
      </c>
      <c r="AD382" s="48">
        <v>2382.9236969733474</v>
      </c>
      <c r="AE382" s="49">
        <v>0.79856153260277629</v>
      </c>
    </row>
    <row r="383" spans="1:31" x14ac:dyDescent="0.25">
      <c r="A383" t="s">
        <v>631</v>
      </c>
      <c r="B383" s="35">
        <v>11</v>
      </c>
      <c r="C383" s="44" t="s">
        <v>187</v>
      </c>
      <c r="D383" s="45">
        <v>0.61068324770115456</v>
      </c>
      <c r="E383" s="46">
        <v>0.38931675229884521</v>
      </c>
      <c r="F383" s="45">
        <v>0.17871392677392497</v>
      </c>
      <c r="G383" s="47">
        <v>136.80704079472051</v>
      </c>
      <c r="H383" s="48">
        <v>110.36134235647303</v>
      </c>
      <c r="I383" s="49">
        <v>0.80669344001140009</v>
      </c>
      <c r="J383" s="35">
        <v>11</v>
      </c>
      <c r="K383" s="42" t="s">
        <v>170</v>
      </c>
      <c r="L383" s="46">
        <v>0.5269224104497201</v>
      </c>
      <c r="M383" s="50" t="s">
        <v>137</v>
      </c>
      <c r="N383" s="50" t="s">
        <v>137</v>
      </c>
      <c r="O383" s="46">
        <v>0.47307758955027995</v>
      </c>
      <c r="P383" s="46" t="s">
        <v>137</v>
      </c>
      <c r="Q383" s="46" t="s">
        <v>137</v>
      </c>
      <c r="R383" s="46">
        <v>0.33518790956139138</v>
      </c>
      <c r="S383" s="46" t="s">
        <v>1</v>
      </c>
      <c r="T383" s="46" t="s">
        <v>137</v>
      </c>
      <c r="U383" s="47">
        <v>1071.6722449353558</v>
      </c>
      <c r="V383" s="47">
        <v>396.68684994979776</v>
      </c>
      <c r="W383" s="49">
        <v>0.37015687569078198</v>
      </c>
      <c r="X383" s="35">
        <v>11</v>
      </c>
      <c r="Y383" s="44" t="s">
        <v>201</v>
      </c>
      <c r="Z383" s="46">
        <v>6.7825653967840294E-2</v>
      </c>
      <c r="AA383" s="46">
        <v>0.93217434603215987</v>
      </c>
      <c r="AB383" s="46">
        <v>0.83585237291202763</v>
      </c>
      <c r="AC383" s="47">
        <v>2664.0388878004928</v>
      </c>
      <c r="AD383" s="48">
        <v>2096.3130443527957</v>
      </c>
      <c r="AE383" s="49">
        <v>0.78689280924257532</v>
      </c>
    </row>
    <row r="384" spans="1:31" x14ac:dyDescent="0.25">
      <c r="A384" t="s">
        <v>632</v>
      </c>
      <c r="B384" s="35">
        <v>12</v>
      </c>
      <c r="C384" s="44" t="s">
        <v>13</v>
      </c>
      <c r="D384" s="45">
        <v>0.8709572370057328</v>
      </c>
      <c r="E384" s="46">
        <v>0.12904276299426728</v>
      </c>
      <c r="F384" s="45">
        <v>7.7680008910170576E-3</v>
      </c>
      <c r="G384" s="47">
        <v>216.95797550113966</v>
      </c>
      <c r="H384" s="48">
        <v>62.57953509339945</v>
      </c>
      <c r="I384" s="49">
        <v>0.28844081416620115</v>
      </c>
      <c r="J384" s="35">
        <v>12</v>
      </c>
      <c r="K384" s="42" t="s">
        <v>171</v>
      </c>
      <c r="L384" s="46">
        <v>0.52948961979403397</v>
      </c>
      <c r="M384" s="50" t="s">
        <v>137</v>
      </c>
      <c r="N384" s="50" t="s">
        <v>137</v>
      </c>
      <c r="O384" s="46">
        <v>0.47051038020596603</v>
      </c>
      <c r="P384" s="46" t="s">
        <v>137</v>
      </c>
      <c r="Q384" s="46" t="s">
        <v>137</v>
      </c>
      <c r="R384" s="46">
        <v>0.46555391207304853</v>
      </c>
      <c r="S384" s="46" t="s">
        <v>137</v>
      </c>
      <c r="T384" s="46" t="s">
        <v>137</v>
      </c>
      <c r="U384" s="47">
        <v>182.25800453945783</v>
      </c>
      <c r="V384" s="47">
        <v>92.149001892618131</v>
      </c>
      <c r="W384" s="49">
        <v>0.50559645994954583</v>
      </c>
      <c r="X384" s="35">
        <v>12</v>
      </c>
      <c r="Y384" s="44" t="s">
        <v>144</v>
      </c>
      <c r="Z384" s="46">
        <v>5.4528755936825719E-2</v>
      </c>
      <c r="AA384" s="46">
        <v>0.9454712440631744</v>
      </c>
      <c r="AB384" s="46">
        <v>0.91686008349091119</v>
      </c>
      <c r="AC384" s="47">
        <v>1566.4215696083029</v>
      </c>
      <c r="AD384" s="48">
        <v>1361.2938888420267</v>
      </c>
      <c r="AE384" s="49">
        <v>0.86904695086804118</v>
      </c>
    </row>
    <row r="385" spans="1:31" x14ac:dyDescent="0.25">
      <c r="A385" t="s">
        <v>633</v>
      </c>
      <c r="B385" s="35" t="s">
        <v>136</v>
      </c>
      <c r="C385" s="44" t="s">
        <v>136</v>
      </c>
      <c r="D385" s="45" t="s">
        <v>136</v>
      </c>
      <c r="E385" s="46" t="s">
        <v>136</v>
      </c>
      <c r="F385" s="45" t="s">
        <v>136</v>
      </c>
      <c r="G385" s="47" t="s">
        <v>136</v>
      </c>
      <c r="H385" s="48" t="s">
        <v>136</v>
      </c>
      <c r="I385" s="49" t="s">
        <v>136</v>
      </c>
      <c r="J385" s="35">
        <v>13</v>
      </c>
      <c r="K385" s="42" t="s">
        <v>139</v>
      </c>
      <c r="L385" s="46">
        <v>0.33690252536410975</v>
      </c>
      <c r="M385" s="50" t="s">
        <v>137</v>
      </c>
      <c r="N385" s="50" t="s">
        <v>135</v>
      </c>
      <c r="O385" s="46">
        <v>0.66309747463589019</v>
      </c>
      <c r="P385" s="46" t="s">
        <v>137</v>
      </c>
      <c r="Q385" s="46" t="s">
        <v>135</v>
      </c>
      <c r="R385" s="46">
        <v>1.1597025106359274E-2</v>
      </c>
      <c r="S385" s="46" t="s">
        <v>1</v>
      </c>
      <c r="T385" s="46" t="s">
        <v>137</v>
      </c>
      <c r="U385" s="47">
        <v>1970.516992382165</v>
      </c>
      <c r="V385" s="47">
        <v>579.12501732473311</v>
      </c>
      <c r="W385" s="49">
        <v>0.29389496236955909</v>
      </c>
      <c r="X385" s="35">
        <v>13</v>
      </c>
      <c r="Y385" s="44" t="s">
        <v>191</v>
      </c>
      <c r="Z385" s="46">
        <v>1.65287647978286E-2</v>
      </c>
      <c r="AA385" s="46">
        <v>0.9834712352021715</v>
      </c>
      <c r="AB385" s="46">
        <v>0.98000087806467462</v>
      </c>
      <c r="AC385" s="47">
        <v>1261.6609805277883</v>
      </c>
      <c r="AD385" s="48">
        <v>835.51988916293476</v>
      </c>
      <c r="AE385" s="49">
        <v>0.66223803546132753</v>
      </c>
    </row>
    <row r="386" spans="1:31" x14ac:dyDescent="0.25">
      <c r="A386" t="s">
        <v>634</v>
      </c>
      <c r="B386" s="35" t="s">
        <v>136</v>
      </c>
      <c r="C386" s="44" t="s">
        <v>136</v>
      </c>
      <c r="D386" s="45" t="s">
        <v>136</v>
      </c>
      <c r="E386" s="46" t="s">
        <v>136</v>
      </c>
      <c r="F386" s="45" t="s">
        <v>136</v>
      </c>
      <c r="G386" s="47" t="s">
        <v>136</v>
      </c>
      <c r="H386" s="48" t="s">
        <v>136</v>
      </c>
      <c r="I386" s="49" t="s">
        <v>136</v>
      </c>
      <c r="J386" s="35">
        <v>14</v>
      </c>
      <c r="K386" s="42" t="s">
        <v>174</v>
      </c>
      <c r="L386" s="46">
        <v>0.31684058301456924</v>
      </c>
      <c r="M386" s="50" t="s">
        <v>137</v>
      </c>
      <c r="N386" s="50" t="s">
        <v>135</v>
      </c>
      <c r="O386" s="46">
        <v>0.68315941698543059</v>
      </c>
      <c r="P386" s="46" t="s">
        <v>137</v>
      </c>
      <c r="Q386" s="46" t="s">
        <v>135</v>
      </c>
      <c r="R386" s="46">
        <v>0.18032458892512965</v>
      </c>
      <c r="S386" s="46" t="s">
        <v>1</v>
      </c>
      <c r="T386" s="46" t="s">
        <v>137</v>
      </c>
      <c r="U386" s="47">
        <v>1613.9624120569829</v>
      </c>
      <c r="V386" s="47">
        <v>1000.9894581271427</v>
      </c>
      <c r="W386" s="49">
        <v>0.62020617744832685</v>
      </c>
      <c r="X386" s="35">
        <v>14</v>
      </c>
      <c r="Y386" s="44" t="s">
        <v>192</v>
      </c>
      <c r="Z386" s="46">
        <v>0.10849485901883402</v>
      </c>
      <c r="AA386" s="46">
        <v>0.89150514098116596</v>
      </c>
      <c r="AB386" s="46">
        <v>0.75359066552915899</v>
      </c>
      <c r="AC386" s="47">
        <v>1031.4773958193689</v>
      </c>
      <c r="AD386" s="48">
        <v>652.53647646296565</v>
      </c>
      <c r="AE386" s="49">
        <v>0.63262314725240676</v>
      </c>
    </row>
    <row r="387" spans="1:31" x14ac:dyDescent="0.25">
      <c r="A387" t="s">
        <v>635</v>
      </c>
      <c r="B387" s="35" t="s">
        <v>136</v>
      </c>
      <c r="C387" s="44" t="s">
        <v>136</v>
      </c>
      <c r="D387" s="45" t="s">
        <v>136</v>
      </c>
      <c r="E387" s="46" t="s">
        <v>136</v>
      </c>
      <c r="F387" s="45" t="s">
        <v>136</v>
      </c>
      <c r="G387" s="47" t="s">
        <v>136</v>
      </c>
      <c r="H387" s="48" t="s">
        <v>136</v>
      </c>
      <c r="I387" s="49" t="s">
        <v>136</v>
      </c>
      <c r="J387" s="35">
        <v>15</v>
      </c>
      <c r="K387" s="42" t="s">
        <v>175</v>
      </c>
      <c r="L387" s="46">
        <v>0.21802702195992418</v>
      </c>
      <c r="M387" s="50" t="s">
        <v>137</v>
      </c>
      <c r="N387" s="50" t="s">
        <v>135</v>
      </c>
      <c r="O387" s="46">
        <v>0.78197297804007571</v>
      </c>
      <c r="P387" s="46" t="s">
        <v>137</v>
      </c>
      <c r="Q387" s="46" t="s">
        <v>135</v>
      </c>
      <c r="R387" s="46">
        <v>0.17283469577610208</v>
      </c>
      <c r="S387" s="46" t="s">
        <v>1</v>
      </c>
      <c r="T387" s="46" t="s">
        <v>137</v>
      </c>
      <c r="U387" s="47">
        <v>2664.7891440429148</v>
      </c>
      <c r="V387" s="47">
        <v>1922.0070671567905</v>
      </c>
      <c r="W387" s="49">
        <v>0.72126046875168359</v>
      </c>
      <c r="X387" s="35">
        <v>15</v>
      </c>
      <c r="Y387" s="44" t="s">
        <v>193</v>
      </c>
      <c r="Z387" s="46">
        <v>5.5481950229223531E-2</v>
      </c>
      <c r="AA387" s="46">
        <v>0.94451804977077636</v>
      </c>
      <c r="AB387" s="46">
        <v>0.9813469688960631</v>
      </c>
      <c r="AC387" s="47">
        <v>217.17635800087044</v>
      </c>
      <c r="AD387" s="48">
        <v>216.17635800087044</v>
      </c>
      <c r="AE387" s="49">
        <v>0.99539544723373619</v>
      </c>
    </row>
    <row r="388" spans="1:31" x14ac:dyDescent="0.25">
      <c r="A388" t="s">
        <v>636</v>
      </c>
      <c r="B388" s="35" t="s">
        <v>136</v>
      </c>
      <c r="C388" s="44" t="s">
        <v>136</v>
      </c>
      <c r="D388" s="45" t="s">
        <v>136</v>
      </c>
      <c r="E388" s="46" t="s">
        <v>136</v>
      </c>
      <c r="F388" s="45" t="s">
        <v>136</v>
      </c>
      <c r="G388" s="47" t="s">
        <v>136</v>
      </c>
      <c r="H388" s="48" t="s">
        <v>136</v>
      </c>
      <c r="I388" s="49" t="s">
        <v>136</v>
      </c>
      <c r="J388" s="35">
        <v>16</v>
      </c>
      <c r="K388" s="42" t="s">
        <v>2229</v>
      </c>
      <c r="L388" s="46">
        <v>0.55432620570335511</v>
      </c>
      <c r="M388" s="50" t="s">
        <v>137</v>
      </c>
      <c r="N388" s="50" t="s">
        <v>137</v>
      </c>
      <c r="O388" s="46">
        <v>0.44567379429664489</v>
      </c>
      <c r="P388" s="46" t="s">
        <v>137</v>
      </c>
      <c r="Q388" s="46" t="s">
        <v>137</v>
      </c>
      <c r="R388" s="46">
        <v>0.23580956927578153</v>
      </c>
      <c r="S388" s="46" t="s">
        <v>1</v>
      </c>
      <c r="T388" s="46" t="s">
        <v>137</v>
      </c>
      <c r="U388" s="47">
        <v>315.60353313553935</v>
      </c>
      <c r="V388" s="47">
        <v>174.34064746377089</v>
      </c>
      <c r="W388" s="49">
        <v>0.55240397891521198</v>
      </c>
      <c r="X388" s="35" t="s">
        <v>136</v>
      </c>
      <c r="Y388" s="44" t="s">
        <v>136</v>
      </c>
      <c r="Z388" s="46" t="s">
        <v>136</v>
      </c>
      <c r="AA388" s="46" t="s">
        <v>136</v>
      </c>
      <c r="AB388" s="46" t="s">
        <v>136</v>
      </c>
      <c r="AC388" s="47" t="s">
        <v>136</v>
      </c>
      <c r="AD388" s="48" t="s">
        <v>136</v>
      </c>
      <c r="AE388" s="49" t="s">
        <v>136</v>
      </c>
    </row>
    <row r="389" spans="1:31" x14ac:dyDescent="0.25">
      <c r="A389" t="s">
        <v>637</v>
      </c>
      <c r="B389" s="35" t="s">
        <v>136</v>
      </c>
      <c r="C389" s="44" t="s">
        <v>136</v>
      </c>
      <c r="D389" s="45" t="s">
        <v>136</v>
      </c>
      <c r="E389" s="46" t="s">
        <v>136</v>
      </c>
      <c r="F389" s="45" t="s">
        <v>136</v>
      </c>
      <c r="G389" s="47" t="s">
        <v>136</v>
      </c>
      <c r="H389" s="48" t="s">
        <v>136</v>
      </c>
      <c r="I389" s="49" t="s">
        <v>136</v>
      </c>
      <c r="J389" s="35">
        <v>17</v>
      </c>
      <c r="K389" s="42" t="s">
        <v>140</v>
      </c>
      <c r="L389" s="46">
        <v>0.17441811115977138</v>
      </c>
      <c r="M389" s="50" t="s">
        <v>137</v>
      </c>
      <c r="N389" s="50" t="s">
        <v>135</v>
      </c>
      <c r="O389" s="46">
        <v>0.82558188884022865</v>
      </c>
      <c r="P389" s="46" t="s">
        <v>137</v>
      </c>
      <c r="Q389" s="46" t="s">
        <v>135</v>
      </c>
      <c r="R389" s="46">
        <v>3.1645856081616047E-2</v>
      </c>
      <c r="S389" s="46" t="s">
        <v>1</v>
      </c>
      <c r="T389" s="46" t="s">
        <v>137</v>
      </c>
      <c r="U389" s="47">
        <v>2611.8594332099769</v>
      </c>
      <c r="V389" s="47">
        <v>690.13122207671006</v>
      </c>
      <c r="W389" s="49">
        <v>0.2642298483990535</v>
      </c>
      <c r="X389" s="35" t="s">
        <v>136</v>
      </c>
      <c r="Y389" s="44" t="s">
        <v>136</v>
      </c>
      <c r="Z389" s="46" t="s">
        <v>136</v>
      </c>
      <c r="AA389" s="46" t="s">
        <v>136</v>
      </c>
      <c r="AB389" s="46" t="s">
        <v>136</v>
      </c>
      <c r="AC389" s="47" t="s">
        <v>136</v>
      </c>
      <c r="AD389" s="48" t="s">
        <v>136</v>
      </c>
      <c r="AE389" s="49" t="s">
        <v>136</v>
      </c>
    </row>
    <row r="390" spans="1:31" x14ac:dyDescent="0.25">
      <c r="A390" t="s">
        <v>638</v>
      </c>
      <c r="B390" s="35" t="s">
        <v>136</v>
      </c>
      <c r="C390" s="44" t="s">
        <v>136</v>
      </c>
      <c r="D390" s="45" t="s">
        <v>136</v>
      </c>
      <c r="E390" s="46" t="s">
        <v>136</v>
      </c>
      <c r="F390" s="45" t="s">
        <v>136</v>
      </c>
      <c r="G390" s="47" t="s">
        <v>136</v>
      </c>
      <c r="H390" s="48" t="s">
        <v>136</v>
      </c>
      <c r="I390" s="49" t="s">
        <v>136</v>
      </c>
      <c r="J390" s="35">
        <v>18</v>
      </c>
      <c r="K390" s="42" t="s">
        <v>177</v>
      </c>
      <c r="L390" s="46">
        <v>0.50558238447465587</v>
      </c>
      <c r="M390" s="50" t="s">
        <v>137</v>
      </c>
      <c r="N390" s="50" t="s">
        <v>137</v>
      </c>
      <c r="O390" s="46">
        <v>0.49441761552534402</v>
      </c>
      <c r="P390" s="46" t="s">
        <v>137</v>
      </c>
      <c r="Q390" s="46" t="s">
        <v>137</v>
      </c>
      <c r="R390" s="46">
        <v>1.6133938728826392E-2</v>
      </c>
      <c r="S390" s="46" t="s">
        <v>1</v>
      </c>
      <c r="T390" s="46" t="s">
        <v>137</v>
      </c>
      <c r="U390" s="47">
        <v>2157.8748915433107</v>
      </c>
      <c r="V390" s="47">
        <v>514.72290155599717</v>
      </c>
      <c r="W390" s="49">
        <v>0.23853231879808737</v>
      </c>
      <c r="X390" s="35" t="s">
        <v>136</v>
      </c>
      <c r="Y390" s="44" t="s">
        <v>136</v>
      </c>
      <c r="Z390" s="46" t="s">
        <v>136</v>
      </c>
      <c r="AA390" s="46" t="s">
        <v>136</v>
      </c>
      <c r="AB390" s="46" t="s">
        <v>136</v>
      </c>
      <c r="AC390" s="47" t="s">
        <v>136</v>
      </c>
      <c r="AD390" s="48" t="s">
        <v>136</v>
      </c>
      <c r="AE390" s="49" t="s">
        <v>136</v>
      </c>
    </row>
    <row r="391" spans="1:31" x14ac:dyDescent="0.25">
      <c r="A391" t="s">
        <v>639</v>
      </c>
      <c r="B391" s="35" t="s">
        <v>136</v>
      </c>
      <c r="C391" s="44" t="s">
        <v>136</v>
      </c>
      <c r="D391" s="45" t="s">
        <v>136</v>
      </c>
      <c r="E391" s="46" t="s">
        <v>136</v>
      </c>
      <c r="F391" s="45" t="s">
        <v>136</v>
      </c>
      <c r="G391" s="47" t="s">
        <v>136</v>
      </c>
      <c r="H391" s="48" t="s">
        <v>136</v>
      </c>
      <c r="I391" s="49" t="s">
        <v>136</v>
      </c>
      <c r="J391" s="35">
        <v>19</v>
      </c>
      <c r="K391" s="42" t="s">
        <v>178</v>
      </c>
      <c r="L391" s="46">
        <v>0.47960722653951482</v>
      </c>
      <c r="M391" s="50" t="s">
        <v>137</v>
      </c>
      <c r="N391" s="50" t="s">
        <v>137</v>
      </c>
      <c r="O391" s="46">
        <v>0.52039277346048518</v>
      </c>
      <c r="P391" s="46" t="s">
        <v>137</v>
      </c>
      <c r="Q391" s="46" t="s">
        <v>137</v>
      </c>
      <c r="R391" s="46">
        <v>0.35129339761081635</v>
      </c>
      <c r="S391" s="46" t="s">
        <v>1</v>
      </c>
      <c r="T391" s="46" t="s">
        <v>137</v>
      </c>
      <c r="U391" s="47">
        <v>89.401246863597123</v>
      </c>
      <c r="V391" s="47">
        <v>69.390102014410104</v>
      </c>
      <c r="W391" s="49">
        <v>0.77616481255883618</v>
      </c>
      <c r="X391" s="35" t="s">
        <v>136</v>
      </c>
      <c r="Y391" s="44" t="s">
        <v>136</v>
      </c>
      <c r="Z391" s="46" t="s">
        <v>136</v>
      </c>
      <c r="AA391" s="46" t="s">
        <v>136</v>
      </c>
      <c r="AB391" s="46" t="s">
        <v>136</v>
      </c>
      <c r="AC391" s="47" t="s">
        <v>136</v>
      </c>
      <c r="AD391" s="48" t="s">
        <v>136</v>
      </c>
      <c r="AE391" s="49" t="s">
        <v>136</v>
      </c>
    </row>
    <row r="392" spans="1:31" x14ac:dyDescent="0.25">
      <c r="A392" t="s">
        <v>640</v>
      </c>
      <c r="B392" s="35" t="s">
        <v>136</v>
      </c>
      <c r="C392" s="44" t="s">
        <v>136</v>
      </c>
      <c r="D392" s="45" t="s">
        <v>136</v>
      </c>
      <c r="E392" s="46" t="s">
        <v>136</v>
      </c>
      <c r="F392" s="45" t="s">
        <v>136</v>
      </c>
      <c r="G392" s="47" t="s">
        <v>136</v>
      </c>
      <c r="H392" s="48" t="s">
        <v>136</v>
      </c>
      <c r="I392" s="49" t="s">
        <v>136</v>
      </c>
      <c r="J392" s="35">
        <v>20</v>
      </c>
      <c r="K392" s="42" t="s">
        <v>180</v>
      </c>
      <c r="L392" s="46">
        <v>0.25511004785490016</v>
      </c>
      <c r="M392" s="50" t="s">
        <v>137</v>
      </c>
      <c r="N392" s="50" t="s">
        <v>135</v>
      </c>
      <c r="O392" s="46">
        <v>0.7448899521450999</v>
      </c>
      <c r="P392" s="46" t="s">
        <v>137</v>
      </c>
      <c r="Q392" s="46" t="s">
        <v>135</v>
      </c>
      <c r="R392" s="46">
        <v>0.51859646631406731</v>
      </c>
      <c r="S392" s="46" t="s">
        <v>137</v>
      </c>
      <c r="T392" s="46" t="s">
        <v>137</v>
      </c>
      <c r="U392" s="47">
        <v>704.2964123660646</v>
      </c>
      <c r="V392" s="47">
        <v>171.56509434541525</v>
      </c>
      <c r="W392" s="49">
        <v>0.24359785359270394</v>
      </c>
      <c r="X392" s="35" t="s">
        <v>136</v>
      </c>
      <c r="Y392" s="44" t="s">
        <v>136</v>
      </c>
      <c r="Z392" s="46" t="s">
        <v>136</v>
      </c>
      <c r="AA392" s="46" t="s">
        <v>136</v>
      </c>
      <c r="AB392" s="46" t="s">
        <v>136</v>
      </c>
      <c r="AC392" s="47" t="s">
        <v>136</v>
      </c>
      <c r="AD392" s="48" t="s">
        <v>136</v>
      </c>
      <c r="AE392" s="49" t="s">
        <v>136</v>
      </c>
    </row>
    <row r="393" spans="1:31" x14ac:dyDescent="0.25">
      <c r="A393" t="s">
        <v>641</v>
      </c>
      <c r="B393" s="35" t="s">
        <v>136</v>
      </c>
      <c r="C393" s="44" t="s">
        <v>136</v>
      </c>
      <c r="D393" s="45" t="s">
        <v>136</v>
      </c>
      <c r="E393" s="46" t="s">
        <v>136</v>
      </c>
      <c r="F393" s="45" t="s">
        <v>136</v>
      </c>
      <c r="G393" s="47" t="s">
        <v>136</v>
      </c>
      <c r="H393" s="48" t="s">
        <v>136</v>
      </c>
      <c r="I393" s="49" t="s">
        <v>136</v>
      </c>
      <c r="J393" s="35">
        <v>21</v>
      </c>
      <c r="K393" s="42" t="s">
        <v>181</v>
      </c>
      <c r="L393" s="46">
        <v>0.53730567049950961</v>
      </c>
      <c r="M393" s="50" t="s">
        <v>137</v>
      </c>
      <c r="N393" s="50" t="s">
        <v>137</v>
      </c>
      <c r="O393" s="46">
        <v>0.46269432950049039</v>
      </c>
      <c r="P393" s="46" t="s">
        <v>137</v>
      </c>
      <c r="Q393" s="46" t="s">
        <v>137</v>
      </c>
      <c r="R393" s="46">
        <v>0.39406691326497872</v>
      </c>
      <c r="S393" s="46" t="s">
        <v>1</v>
      </c>
      <c r="T393" s="46" t="s">
        <v>137</v>
      </c>
      <c r="U393" s="47">
        <v>138.39115859300506</v>
      </c>
      <c r="V393" s="47">
        <v>95.833091546804752</v>
      </c>
      <c r="W393" s="49">
        <v>0.69247987025414359</v>
      </c>
      <c r="X393" s="35" t="s">
        <v>136</v>
      </c>
      <c r="Y393" s="44" t="s">
        <v>136</v>
      </c>
      <c r="Z393" s="46" t="s">
        <v>136</v>
      </c>
      <c r="AA393" s="46" t="s">
        <v>136</v>
      </c>
      <c r="AB393" s="46" t="s">
        <v>136</v>
      </c>
      <c r="AC393" s="47" t="s">
        <v>136</v>
      </c>
      <c r="AD393" s="48" t="s">
        <v>136</v>
      </c>
      <c r="AE393" s="49" t="s">
        <v>136</v>
      </c>
    </row>
    <row r="394" spans="1:31" x14ac:dyDescent="0.25">
      <c r="A394" t="s">
        <v>642</v>
      </c>
      <c r="B394" s="35" t="s">
        <v>136</v>
      </c>
      <c r="C394" s="44" t="s">
        <v>136</v>
      </c>
      <c r="D394" s="45" t="s">
        <v>136</v>
      </c>
      <c r="E394" s="46" t="s">
        <v>136</v>
      </c>
      <c r="F394" s="45" t="s">
        <v>136</v>
      </c>
      <c r="G394" s="47" t="s">
        <v>136</v>
      </c>
      <c r="H394" s="48" t="s">
        <v>136</v>
      </c>
      <c r="I394" s="49" t="s">
        <v>136</v>
      </c>
      <c r="J394" s="35">
        <v>22</v>
      </c>
      <c r="K394" s="42" t="s">
        <v>182</v>
      </c>
      <c r="L394" s="46">
        <v>0.37859294109878788</v>
      </c>
      <c r="M394" s="50" t="s">
        <v>137</v>
      </c>
      <c r="N394" s="50" t="s">
        <v>135</v>
      </c>
      <c r="O394" s="46">
        <v>0.62140705890121228</v>
      </c>
      <c r="P394" s="46" t="s">
        <v>137</v>
      </c>
      <c r="Q394" s="46" t="s">
        <v>135</v>
      </c>
      <c r="R394" s="46">
        <v>1.7982055936986048E-2</v>
      </c>
      <c r="S394" s="46" t="s">
        <v>1</v>
      </c>
      <c r="T394" s="46" t="s">
        <v>137</v>
      </c>
      <c r="U394" s="47">
        <v>354.2259657101211</v>
      </c>
      <c r="V394" s="47">
        <v>210.18327017160286</v>
      </c>
      <c r="W394" s="49">
        <v>0.59335929750447824</v>
      </c>
      <c r="X394" s="35" t="s">
        <v>136</v>
      </c>
      <c r="Y394" s="44" t="s">
        <v>136</v>
      </c>
      <c r="Z394" s="46" t="s">
        <v>136</v>
      </c>
      <c r="AA394" s="46" t="s">
        <v>136</v>
      </c>
      <c r="AB394" s="46" t="s">
        <v>136</v>
      </c>
      <c r="AC394" s="47" t="s">
        <v>136</v>
      </c>
      <c r="AD394" s="48" t="s">
        <v>136</v>
      </c>
      <c r="AE394" s="49" t="s">
        <v>136</v>
      </c>
    </row>
    <row r="395" spans="1:31" x14ac:dyDescent="0.25">
      <c r="A395" t="s">
        <v>643</v>
      </c>
      <c r="B395" s="35" t="s">
        <v>136</v>
      </c>
      <c r="C395" s="44" t="s">
        <v>136</v>
      </c>
      <c r="D395" s="45" t="s">
        <v>136</v>
      </c>
      <c r="E395" s="46" t="s">
        <v>136</v>
      </c>
      <c r="F395" s="45" t="s">
        <v>136</v>
      </c>
      <c r="G395" s="47" t="s">
        <v>136</v>
      </c>
      <c r="H395" s="48" t="s">
        <v>136</v>
      </c>
      <c r="I395" s="49" t="s">
        <v>136</v>
      </c>
      <c r="J395" s="35">
        <v>23</v>
      </c>
      <c r="K395" s="42" t="s">
        <v>183</v>
      </c>
      <c r="L395" s="46">
        <v>0.55552578669666552</v>
      </c>
      <c r="M395" s="50" t="s">
        <v>137</v>
      </c>
      <c r="N395" s="50" t="s">
        <v>137</v>
      </c>
      <c r="O395" s="46">
        <v>0.44447421330333453</v>
      </c>
      <c r="P395" s="46" t="s">
        <v>137</v>
      </c>
      <c r="Q395" s="46" t="s">
        <v>137</v>
      </c>
      <c r="R395" s="46">
        <v>6.4762892904291713E-2</v>
      </c>
      <c r="S395" s="46" t="s">
        <v>1</v>
      </c>
      <c r="T395" s="46" t="s">
        <v>137</v>
      </c>
      <c r="U395" s="47">
        <v>2118.2367737755694</v>
      </c>
      <c r="V395" s="47">
        <v>1646.1267675752658</v>
      </c>
      <c r="W395" s="49">
        <v>0.7771212302396161</v>
      </c>
      <c r="X395" s="35" t="s">
        <v>136</v>
      </c>
      <c r="Y395" s="44" t="s">
        <v>136</v>
      </c>
      <c r="Z395" s="46" t="s">
        <v>136</v>
      </c>
      <c r="AA395" s="46" t="s">
        <v>136</v>
      </c>
      <c r="AB395" s="46" t="s">
        <v>136</v>
      </c>
      <c r="AC395" s="47" t="s">
        <v>136</v>
      </c>
      <c r="AD395" s="48" t="s">
        <v>136</v>
      </c>
      <c r="AE395" s="49" t="s">
        <v>136</v>
      </c>
    </row>
    <row r="396" spans="1:31" x14ac:dyDescent="0.25">
      <c r="A396" t="s">
        <v>644</v>
      </c>
      <c r="B396" s="35" t="s">
        <v>136</v>
      </c>
      <c r="C396" s="44" t="s">
        <v>136</v>
      </c>
      <c r="D396" s="45" t="s">
        <v>136</v>
      </c>
      <c r="E396" s="46" t="s">
        <v>136</v>
      </c>
      <c r="F396" s="45" t="s">
        <v>136</v>
      </c>
      <c r="G396" s="47" t="s">
        <v>136</v>
      </c>
      <c r="H396" s="48" t="s">
        <v>136</v>
      </c>
      <c r="I396" s="49" t="s">
        <v>136</v>
      </c>
      <c r="J396" s="35">
        <v>24</v>
      </c>
      <c r="K396" s="42" t="s">
        <v>184</v>
      </c>
      <c r="L396" s="46">
        <v>0.47343035897376717</v>
      </c>
      <c r="M396" s="50" t="s">
        <v>137</v>
      </c>
      <c r="N396" s="50" t="s">
        <v>137</v>
      </c>
      <c r="O396" s="46">
        <v>0.52656964102623272</v>
      </c>
      <c r="P396" s="46" t="s">
        <v>137</v>
      </c>
      <c r="Q396" s="46" t="s">
        <v>137</v>
      </c>
      <c r="R396" s="46">
        <v>0.31052133685344074</v>
      </c>
      <c r="S396" s="46" t="s">
        <v>1</v>
      </c>
      <c r="T396" s="46" t="s">
        <v>137</v>
      </c>
      <c r="U396" s="47">
        <v>381.55419890170703</v>
      </c>
      <c r="V396" s="47">
        <v>119.51771914488359</v>
      </c>
      <c r="W396" s="49">
        <v>0.31323916625452414</v>
      </c>
      <c r="X396" s="35" t="s">
        <v>136</v>
      </c>
      <c r="Y396" s="44" t="s">
        <v>136</v>
      </c>
      <c r="Z396" s="46" t="s">
        <v>136</v>
      </c>
      <c r="AA396" s="46" t="s">
        <v>136</v>
      </c>
      <c r="AB396" s="46" t="s">
        <v>136</v>
      </c>
      <c r="AC396" s="47" t="s">
        <v>136</v>
      </c>
      <c r="AD396" s="48" t="s">
        <v>136</v>
      </c>
      <c r="AE396" s="49" t="s">
        <v>136</v>
      </c>
    </row>
    <row r="397" spans="1:31" x14ac:dyDescent="0.25">
      <c r="A397" t="s">
        <v>645</v>
      </c>
      <c r="B397" s="35" t="s">
        <v>136</v>
      </c>
      <c r="C397" s="44" t="s">
        <v>136</v>
      </c>
      <c r="D397" s="45" t="s">
        <v>136</v>
      </c>
      <c r="E397" s="46" t="s">
        <v>136</v>
      </c>
      <c r="F397" s="45" t="s">
        <v>136</v>
      </c>
      <c r="G397" s="47" t="s">
        <v>136</v>
      </c>
      <c r="H397" s="48" t="s">
        <v>136</v>
      </c>
      <c r="I397" s="49" t="s">
        <v>136</v>
      </c>
      <c r="J397" s="35">
        <v>25</v>
      </c>
      <c r="K397" s="42" t="s">
        <v>185</v>
      </c>
      <c r="L397" s="46">
        <v>0.48032921643749943</v>
      </c>
      <c r="M397" s="50" t="s">
        <v>137</v>
      </c>
      <c r="N397" s="50" t="s">
        <v>137</v>
      </c>
      <c r="O397" s="46">
        <v>0.51967078356250052</v>
      </c>
      <c r="P397" s="46" t="s">
        <v>137</v>
      </c>
      <c r="Q397" s="46" t="s">
        <v>137</v>
      </c>
      <c r="R397" s="46">
        <v>8.3849839281749397E-2</v>
      </c>
      <c r="S397" s="46" t="s">
        <v>1</v>
      </c>
      <c r="T397" s="46" t="s">
        <v>137</v>
      </c>
      <c r="U397" s="47">
        <v>2184.2773976826502</v>
      </c>
      <c r="V397" s="47">
        <v>207.33986419254984</v>
      </c>
      <c r="W397" s="49">
        <v>9.4923778643006357E-2</v>
      </c>
      <c r="X397" s="35" t="s">
        <v>136</v>
      </c>
      <c r="Y397" s="44" t="s">
        <v>136</v>
      </c>
      <c r="Z397" s="46" t="s">
        <v>136</v>
      </c>
      <c r="AA397" s="46" t="s">
        <v>136</v>
      </c>
      <c r="AB397" s="46" t="s">
        <v>136</v>
      </c>
      <c r="AC397" s="47" t="s">
        <v>136</v>
      </c>
      <c r="AD397" s="48" t="s">
        <v>136</v>
      </c>
      <c r="AE397" s="49" t="s">
        <v>136</v>
      </c>
    </row>
    <row r="398" spans="1:31" x14ac:dyDescent="0.25">
      <c r="A398" t="s">
        <v>646</v>
      </c>
      <c r="B398" s="35" t="s">
        <v>136</v>
      </c>
      <c r="C398" s="44" t="s">
        <v>136</v>
      </c>
      <c r="D398" s="45" t="s">
        <v>136</v>
      </c>
      <c r="E398" s="46" t="s">
        <v>136</v>
      </c>
      <c r="F398" s="45" t="s">
        <v>136</v>
      </c>
      <c r="G398" s="47" t="s">
        <v>136</v>
      </c>
      <c r="H398" s="48" t="s">
        <v>136</v>
      </c>
      <c r="I398" s="49" t="s">
        <v>136</v>
      </c>
      <c r="J398" s="35">
        <v>26</v>
      </c>
      <c r="K398" s="42" t="s">
        <v>188</v>
      </c>
      <c r="L398" s="46">
        <v>0.19523250087520111</v>
      </c>
      <c r="M398" s="50" t="s">
        <v>137</v>
      </c>
      <c r="N398" s="50" t="s">
        <v>135</v>
      </c>
      <c r="O398" s="46">
        <v>0.80476749912479906</v>
      </c>
      <c r="P398" s="46" t="s">
        <v>137</v>
      </c>
      <c r="Q398" s="46" t="s">
        <v>135</v>
      </c>
      <c r="R398" s="46">
        <v>0.13704396486940368</v>
      </c>
      <c r="S398" s="46" t="s">
        <v>1</v>
      </c>
      <c r="T398" s="46" t="s">
        <v>137</v>
      </c>
      <c r="U398" s="47">
        <v>10.069213023528063</v>
      </c>
      <c r="V398" s="47">
        <v>7.9213390300090207</v>
      </c>
      <c r="W398" s="49">
        <v>0.78668899063906517</v>
      </c>
      <c r="X398" s="35" t="s">
        <v>136</v>
      </c>
      <c r="Y398" s="44" t="s">
        <v>136</v>
      </c>
      <c r="Z398" s="46" t="s">
        <v>136</v>
      </c>
      <c r="AA398" s="46" t="s">
        <v>136</v>
      </c>
      <c r="AB398" s="46" t="s">
        <v>136</v>
      </c>
      <c r="AC398" s="47" t="s">
        <v>136</v>
      </c>
      <c r="AD398" s="48" t="s">
        <v>136</v>
      </c>
      <c r="AE398" s="49" t="s">
        <v>136</v>
      </c>
    </row>
    <row r="399" spans="1:31" x14ac:dyDescent="0.25">
      <c r="A399" t="s">
        <v>647</v>
      </c>
      <c r="B399" s="35" t="s">
        <v>136</v>
      </c>
      <c r="C399" s="44" t="s">
        <v>136</v>
      </c>
      <c r="D399" s="45" t="s">
        <v>136</v>
      </c>
      <c r="E399" s="46" t="s">
        <v>136</v>
      </c>
      <c r="F399" s="45" t="s">
        <v>136</v>
      </c>
      <c r="G399" s="47" t="s">
        <v>136</v>
      </c>
      <c r="H399" s="48" t="s">
        <v>136</v>
      </c>
      <c r="I399" s="49" t="s">
        <v>136</v>
      </c>
      <c r="J399" s="35">
        <v>27</v>
      </c>
      <c r="K399" s="42" t="s">
        <v>189</v>
      </c>
      <c r="L399" s="46">
        <v>0.32856614275377566</v>
      </c>
      <c r="M399" s="50" t="s">
        <v>137</v>
      </c>
      <c r="N399" s="50" t="s">
        <v>135</v>
      </c>
      <c r="O399" s="46">
        <v>0.6714338572462244</v>
      </c>
      <c r="P399" s="46" t="s">
        <v>137</v>
      </c>
      <c r="Q399" s="46" t="s">
        <v>135</v>
      </c>
      <c r="R399" s="46">
        <v>0.23960703903757102</v>
      </c>
      <c r="S399" s="46" t="s">
        <v>1</v>
      </c>
      <c r="T399" s="46" t="s">
        <v>137</v>
      </c>
      <c r="U399" s="47">
        <v>88.474817991745638</v>
      </c>
      <c r="V399" s="47">
        <v>53.303382055489834</v>
      </c>
      <c r="W399" s="49">
        <v>0.60246953048790486</v>
      </c>
      <c r="X399" s="35" t="s">
        <v>136</v>
      </c>
      <c r="Y399" s="44" t="s">
        <v>136</v>
      </c>
      <c r="Z399" s="46" t="s">
        <v>136</v>
      </c>
      <c r="AA399" s="46" t="s">
        <v>136</v>
      </c>
      <c r="AB399" s="46" t="s">
        <v>136</v>
      </c>
      <c r="AC399" s="47" t="s">
        <v>136</v>
      </c>
      <c r="AD399" s="48" t="s">
        <v>136</v>
      </c>
      <c r="AE399" s="49" t="s">
        <v>136</v>
      </c>
    </row>
    <row r="400" spans="1:31" x14ac:dyDescent="0.25">
      <c r="A400" t="s">
        <v>648</v>
      </c>
      <c r="B400" s="35" t="s">
        <v>136</v>
      </c>
      <c r="C400" s="44" t="s">
        <v>136</v>
      </c>
      <c r="D400" s="45" t="s">
        <v>136</v>
      </c>
      <c r="E400" s="46" t="s">
        <v>136</v>
      </c>
      <c r="F400" s="45" t="s">
        <v>136</v>
      </c>
      <c r="G400" s="47" t="s">
        <v>136</v>
      </c>
      <c r="H400" s="48" t="s">
        <v>136</v>
      </c>
      <c r="I400" s="49" t="s">
        <v>136</v>
      </c>
      <c r="J400" s="35">
        <v>28</v>
      </c>
      <c r="K400" s="42" t="s">
        <v>2227</v>
      </c>
      <c r="L400" s="46">
        <v>0.44056176539702741</v>
      </c>
      <c r="M400" s="50" t="s">
        <v>137</v>
      </c>
      <c r="N400" s="50" t="s">
        <v>137</v>
      </c>
      <c r="O400" s="46">
        <v>0.55943823460297271</v>
      </c>
      <c r="P400" s="46" t="s">
        <v>137</v>
      </c>
      <c r="Q400" s="46" t="s">
        <v>137</v>
      </c>
      <c r="R400" s="46">
        <v>5.3052709218629521E-2</v>
      </c>
      <c r="S400" s="46" t="s">
        <v>1</v>
      </c>
      <c r="T400" s="46" t="s">
        <v>137</v>
      </c>
      <c r="U400" s="47">
        <v>423.04118836477022</v>
      </c>
      <c r="V400" s="47">
        <v>253.62762916420402</v>
      </c>
      <c r="W400" s="49">
        <v>0.59953412608493295</v>
      </c>
      <c r="X400" s="35" t="s">
        <v>136</v>
      </c>
      <c r="Y400" s="44" t="s">
        <v>136</v>
      </c>
      <c r="Z400" s="46" t="s">
        <v>136</v>
      </c>
      <c r="AA400" s="46" t="s">
        <v>136</v>
      </c>
      <c r="AB400" s="46" t="s">
        <v>136</v>
      </c>
      <c r="AC400" s="47" t="s">
        <v>136</v>
      </c>
      <c r="AD400" s="48" t="s">
        <v>136</v>
      </c>
      <c r="AE400" s="49" t="s">
        <v>136</v>
      </c>
    </row>
    <row r="401" spans="1:31" x14ac:dyDescent="0.25">
      <c r="A401" t="s">
        <v>649</v>
      </c>
      <c r="B401" s="35" t="s">
        <v>136</v>
      </c>
      <c r="C401" s="44" t="s">
        <v>136</v>
      </c>
      <c r="D401" s="45" t="s">
        <v>136</v>
      </c>
      <c r="E401" s="46" t="s">
        <v>136</v>
      </c>
      <c r="F401" s="45" t="s">
        <v>136</v>
      </c>
      <c r="G401" s="47" t="s">
        <v>136</v>
      </c>
      <c r="H401" s="48" t="s">
        <v>136</v>
      </c>
      <c r="I401" s="49" t="s">
        <v>136</v>
      </c>
      <c r="J401" s="35" t="s">
        <v>136</v>
      </c>
      <c r="K401" s="42" t="s">
        <v>136</v>
      </c>
      <c r="L401" s="46" t="s">
        <v>136</v>
      </c>
      <c r="M401" s="50" t="s">
        <v>136</v>
      </c>
      <c r="N401" s="50" t="s">
        <v>136</v>
      </c>
      <c r="O401" s="46" t="s">
        <v>136</v>
      </c>
      <c r="P401" s="46" t="s">
        <v>136</v>
      </c>
      <c r="Q401" s="46" t="s">
        <v>136</v>
      </c>
      <c r="R401" s="46" t="s">
        <v>136</v>
      </c>
      <c r="S401" s="46" t="s">
        <v>136</v>
      </c>
      <c r="T401" s="46" t="s">
        <v>136</v>
      </c>
      <c r="U401" s="47" t="s">
        <v>136</v>
      </c>
      <c r="V401" s="47" t="s">
        <v>136</v>
      </c>
      <c r="W401" s="49" t="s">
        <v>136</v>
      </c>
      <c r="X401" s="35" t="s">
        <v>136</v>
      </c>
      <c r="Y401" s="44" t="s">
        <v>136</v>
      </c>
      <c r="Z401" s="46" t="s">
        <v>136</v>
      </c>
      <c r="AA401" s="46" t="s">
        <v>136</v>
      </c>
      <c r="AB401" s="46" t="s">
        <v>136</v>
      </c>
      <c r="AC401" s="47" t="s">
        <v>136</v>
      </c>
      <c r="AD401" s="48" t="s">
        <v>136</v>
      </c>
      <c r="AE401" s="49" t="s">
        <v>136</v>
      </c>
    </row>
    <row r="402" spans="1:31" x14ac:dyDescent="0.25">
      <c r="A402" t="s">
        <v>650</v>
      </c>
      <c r="B402" s="35" t="s">
        <v>136</v>
      </c>
      <c r="C402" s="44" t="s">
        <v>136</v>
      </c>
      <c r="D402" s="45" t="s">
        <v>136</v>
      </c>
      <c r="E402" s="46" t="s">
        <v>136</v>
      </c>
      <c r="F402" s="45" t="s">
        <v>136</v>
      </c>
      <c r="G402" s="47" t="s">
        <v>136</v>
      </c>
      <c r="H402" s="48" t="s">
        <v>136</v>
      </c>
      <c r="I402" s="49" t="s">
        <v>136</v>
      </c>
      <c r="J402" s="35" t="s">
        <v>136</v>
      </c>
      <c r="K402" s="42" t="s">
        <v>136</v>
      </c>
      <c r="L402" s="46" t="s">
        <v>136</v>
      </c>
      <c r="M402" s="50" t="s">
        <v>136</v>
      </c>
      <c r="N402" s="50" t="s">
        <v>136</v>
      </c>
      <c r="O402" s="46" t="s">
        <v>136</v>
      </c>
      <c r="P402" s="46" t="s">
        <v>136</v>
      </c>
      <c r="Q402" s="46" t="s">
        <v>136</v>
      </c>
      <c r="R402" s="46" t="s">
        <v>136</v>
      </c>
      <c r="S402" s="46" t="s">
        <v>136</v>
      </c>
      <c r="T402" s="46" t="s">
        <v>136</v>
      </c>
      <c r="U402" s="47" t="s">
        <v>136</v>
      </c>
      <c r="V402" s="47" t="s">
        <v>136</v>
      </c>
      <c r="W402" s="49" t="s">
        <v>136</v>
      </c>
      <c r="X402" s="35" t="s">
        <v>136</v>
      </c>
      <c r="Y402" s="44" t="s">
        <v>136</v>
      </c>
      <c r="Z402" s="46" t="s">
        <v>136</v>
      </c>
      <c r="AA402" s="46" t="s">
        <v>136</v>
      </c>
      <c r="AB402" s="46" t="s">
        <v>136</v>
      </c>
      <c r="AC402" s="47" t="s">
        <v>136</v>
      </c>
      <c r="AD402" s="48" t="s">
        <v>136</v>
      </c>
      <c r="AE402" s="49" t="s">
        <v>136</v>
      </c>
    </row>
    <row r="403" spans="1:31" x14ac:dyDescent="0.25">
      <c r="A403" t="s">
        <v>651</v>
      </c>
      <c r="B403" s="35" t="s">
        <v>136</v>
      </c>
      <c r="C403" s="44" t="s">
        <v>136</v>
      </c>
      <c r="D403" s="45" t="s">
        <v>136</v>
      </c>
      <c r="E403" s="46" t="s">
        <v>136</v>
      </c>
      <c r="F403" s="45" t="s">
        <v>136</v>
      </c>
      <c r="G403" s="47" t="s">
        <v>136</v>
      </c>
      <c r="H403" s="48" t="s">
        <v>136</v>
      </c>
      <c r="I403" s="49" t="s">
        <v>136</v>
      </c>
      <c r="J403" s="35" t="s">
        <v>136</v>
      </c>
      <c r="K403" s="42" t="s">
        <v>136</v>
      </c>
      <c r="L403" s="46" t="s">
        <v>136</v>
      </c>
      <c r="M403" s="50" t="s">
        <v>136</v>
      </c>
      <c r="N403" s="50" t="s">
        <v>136</v>
      </c>
      <c r="O403" s="46" t="s">
        <v>136</v>
      </c>
      <c r="P403" s="46" t="s">
        <v>136</v>
      </c>
      <c r="Q403" s="46" t="s">
        <v>136</v>
      </c>
      <c r="R403" s="46" t="s">
        <v>136</v>
      </c>
      <c r="S403" s="46" t="s">
        <v>136</v>
      </c>
      <c r="T403" s="46" t="s">
        <v>136</v>
      </c>
      <c r="U403" s="47" t="s">
        <v>136</v>
      </c>
      <c r="V403" s="47" t="s">
        <v>136</v>
      </c>
      <c r="W403" s="49" t="s">
        <v>136</v>
      </c>
      <c r="X403" s="35" t="s">
        <v>136</v>
      </c>
      <c r="Y403" s="44" t="s">
        <v>136</v>
      </c>
      <c r="Z403" s="46" t="s">
        <v>136</v>
      </c>
      <c r="AA403" s="46" t="s">
        <v>136</v>
      </c>
      <c r="AB403" s="46" t="s">
        <v>136</v>
      </c>
      <c r="AC403" s="47" t="s">
        <v>136</v>
      </c>
      <c r="AD403" s="48" t="s">
        <v>136</v>
      </c>
      <c r="AE403" s="49" t="s">
        <v>136</v>
      </c>
    </row>
    <row r="404" spans="1:31" x14ac:dyDescent="0.25">
      <c r="A404" t="s">
        <v>652</v>
      </c>
      <c r="B404" s="35" t="s">
        <v>136</v>
      </c>
      <c r="C404" s="44" t="s">
        <v>136</v>
      </c>
      <c r="D404" s="45" t="s">
        <v>136</v>
      </c>
      <c r="E404" s="46" t="s">
        <v>136</v>
      </c>
      <c r="F404" s="45" t="s">
        <v>136</v>
      </c>
      <c r="G404" s="47" t="s">
        <v>136</v>
      </c>
      <c r="H404" s="48" t="s">
        <v>136</v>
      </c>
      <c r="I404" s="49" t="s">
        <v>136</v>
      </c>
      <c r="J404" s="35" t="s">
        <v>136</v>
      </c>
      <c r="K404" s="42" t="s">
        <v>136</v>
      </c>
      <c r="L404" s="46" t="s">
        <v>136</v>
      </c>
      <c r="M404" s="50" t="s">
        <v>136</v>
      </c>
      <c r="N404" s="50" t="s">
        <v>136</v>
      </c>
      <c r="O404" s="46" t="s">
        <v>136</v>
      </c>
      <c r="P404" s="46" t="s">
        <v>136</v>
      </c>
      <c r="Q404" s="46" t="s">
        <v>136</v>
      </c>
      <c r="R404" s="46" t="s">
        <v>136</v>
      </c>
      <c r="S404" s="46" t="s">
        <v>136</v>
      </c>
      <c r="T404" s="46" t="s">
        <v>136</v>
      </c>
      <c r="U404" s="47" t="s">
        <v>136</v>
      </c>
      <c r="V404" s="47" t="s">
        <v>136</v>
      </c>
      <c r="W404" s="49" t="s">
        <v>136</v>
      </c>
      <c r="X404" s="35" t="s">
        <v>136</v>
      </c>
      <c r="Y404" s="44" t="s">
        <v>136</v>
      </c>
      <c r="Z404" s="46" t="s">
        <v>136</v>
      </c>
      <c r="AA404" s="46" t="s">
        <v>136</v>
      </c>
      <c r="AB404" s="46" t="s">
        <v>136</v>
      </c>
      <c r="AC404" s="47" t="s">
        <v>136</v>
      </c>
      <c r="AD404" s="48" t="s">
        <v>136</v>
      </c>
      <c r="AE404" s="49" t="s">
        <v>136</v>
      </c>
    </row>
    <row r="405" spans="1:31" x14ac:dyDescent="0.25">
      <c r="A405" t="s">
        <v>653</v>
      </c>
      <c r="B405" s="35" t="s">
        <v>136</v>
      </c>
      <c r="C405" s="44" t="s">
        <v>136</v>
      </c>
      <c r="D405" s="45" t="s">
        <v>136</v>
      </c>
      <c r="E405" s="46" t="s">
        <v>136</v>
      </c>
      <c r="F405" s="45" t="s">
        <v>136</v>
      </c>
      <c r="G405" s="47" t="s">
        <v>136</v>
      </c>
      <c r="H405" s="48" t="s">
        <v>136</v>
      </c>
      <c r="I405" s="49" t="s">
        <v>136</v>
      </c>
      <c r="J405" s="35" t="s">
        <v>136</v>
      </c>
      <c r="K405" s="42" t="s">
        <v>136</v>
      </c>
      <c r="L405" s="46" t="s">
        <v>136</v>
      </c>
      <c r="M405" s="50" t="s">
        <v>136</v>
      </c>
      <c r="N405" s="50" t="s">
        <v>136</v>
      </c>
      <c r="O405" s="46" t="s">
        <v>136</v>
      </c>
      <c r="P405" s="46" t="s">
        <v>136</v>
      </c>
      <c r="Q405" s="46" t="s">
        <v>136</v>
      </c>
      <c r="R405" s="46" t="s">
        <v>136</v>
      </c>
      <c r="S405" s="46" t="s">
        <v>136</v>
      </c>
      <c r="T405" s="46" t="s">
        <v>136</v>
      </c>
      <c r="U405" s="47" t="s">
        <v>136</v>
      </c>
      <c r="V405" s="47" t="s">
        <v>136</v>
      </c>
      <c r="W405" s="49" t="s">
        <v>136</v>
      </c>
      <c r="X405" s="35" t="s">
        <v>136</v>
      </c>
      <c r="Y405" s="44" t="s">
        <v>136</v>
      </c>
      <c r="Z405" s="46" t="s">
        <v>136</v>
      </c>
      <c r="AA405" s="46" t="s">
        <v>136</v>
      </c>
      <c r="AB405" s="46" t="s">
        <v>136</v>
      </c>
      <c r="AC405" s="47" t="s">
        <v>136</v>
      </c>
      <c r="AD405" s="48" t="s">
        <v>136</v>
      </c>
      <c r="AE405" s="49" t="s">
        <v>136</v>
      </c>
    </row>
    <row r="406" spans="1:31" x14ac:dyDescent="0.25">
      <c r="A406" t="s">
        <v>654</v>
      </c>
      <c r="B406" s="35" t="s">
        <v>136</v>
      </c>
      <c r="C406" s="44" t="s">
        <v>136</v>
      </c>
      <c r="D406" s="45" t="s">
        <v>136</v>
      </c>
      <c r="E406" s="46" t="s">
        <v>136</v>
      </c>
      <c r="F406" s="45" t="s">
        <v>136</v>
      </c>
      <c r="G406" s="47" t="s">
        <v>136</v>
      </c>
      <c r="H406" s="48" t="s">
        <v>136</v>
      </c>
      <c r="I406" s="49" t="s">
        <v>136</v>
      </c>
      <c r="J406" s="35" t="s">
        <v>136</v>
      </c>
      <c r="K406" s="42" t="s">
        <v>136</v>
      </c>
      <c r="L406" s="46" t="s">
        <v>136</v>
      </c>
      <c r="M406" s="50" t="s">
        <v>136</v>
      </c>
      <c r="N406" s="50" t="s">
        <v>136</v>
      </c>
      <c r="O406" s="46" t="s">
        <v>136</v>
      </c>
      <c r="P406" s="46" t="s">
        <v>136</v>
      </c>
      <c r="Q406" s="46" t="s">
        <v>136</v>
      </c>
      <c r="R406" s="46" t="s">
        <v>136</v>
      </c>
      <c r="S406" s="46" t="s">
        <v>136</v>
      </c>
      <c r="T406" s="46" t="s">
        <v>136</v>
      </c>
      <c r="U406" s="47" t="s">
        <v>136</v>
      </c>
      <c r="V406" s="47" t="s">
        <v>136</v>
      </c>
      <c r="W406" s="49" t="s">
        <v>136</v>
      </c>
      <c r="X406" s="35" t="s">
        <v>136</v>
      </c>
      <c r="Y406" s="44" t="s">
        <v>136</v>
      </c>
      <c r="Z406" s="46" t="s">
        <v>136</v>
      </c>
      <c r="AA406" s="46" t="s">
        <v>136</v>
      </c>
      <c r="AB406" s="46" t="s">
        <v>136</v>
      </c>
      <c r="AC406" s="47" t="s">
        <v>136</v>
      </c>
      <c r="AD406" s="48" t="s">
        <v>136</v>
      </c>
      <c r="AE406" s="49" t="s">
        <v>136</v>
      </c>
    </row>
    <row r="407" spans="1:31" x14ac:dyDescent="0.25">
      <c r="A407" t="s">
        <v>655</v>
      </c>
      <c r="B407" s="35" t="s">
        <v>136</v>
      </c>
      <c r="C407" s="44" t="s">
        <v>136</v>
      </c>
      <c r="D407" s="45" t="s">
        <v>136</v>
      </c>
      <c r="E407" s="46" t="s">
        <v>136</v>
      </c>
      <c r="F407" s="45" t="s">
        <v>136</v>
      </c>
      <c r="G407" s="47" t="s">
        <v>136</v>
      </c>
      <c r="H407" s="48" t="s">
        <v>136</v>
      </c>
      <c r="I407" s="49" t="s">
        <v>136</v>
      </c>
      <c r="J407" s="35" t="s">
        <v>136</v>
      </c>
      <c r="K407" s="42" t="s">
        <v>136</v>
      </c>
      <c r="L407" s="46" t="s">
        <v>136</v>
      </c>
      <c r="M407" s="50" t="s">
        <v>136</v>
      </c>
      <c r="N407" s="50" t="s">
        <v>136</v>
      </c>
      <c r="O407" s="46" t="s">
        <v>136</v>
      </c>
      <c r="P407" s="46" t="s">
        <v>136</v>
      </c>
      <c r="Q407" s="46" t="s">
        <v>136</v>
      </c>
      <c r="R407" s="46" t="s">
        <v>136</v>
      </c>
      <c r="S407" s="46" t="s">
        <v>136</v>
      </c>
      <c r="T407" s="46" t="s">
        <v>136</v>
      </c>
      <c r="U407" s="47" t="s">
        <v>136</v>
      </c>
      <c r="V407" s="47" t="s">
        <v>136</v>
      </c>
      <c r="W407" s="49" t="s">
        <v>136</v>
      </c>
      <c r="X407" s="35" t="s">
        <v>136</v>
      </c>
      <c r="Y407" s="44" t="s">
        <v>136</v>
      </c>
      <c r="Z407" s="46" t="s">
        <v>136</v>
      </c>
      <c r="AA407" s="46" t="s">
        <v>136</v>
      </c>
      <c r="AB407" s="46" t="s">
        <v>136</v>
      </c>
      <c r="AC407" s="47" t="s">
        <v>136</v>
      </c>
      <c r="AD407" s="48" t="s">
        <v>136</v>
      </c>
      <c r="AE407" s="49" t="s">
        <v>136</v>
      </c>
    </row>
    <row r="408" spans="1:31" x14ac:dyDescent="0.25">
      <c r="A408" t="s">
        <v>656</v>
      </c>
      <c r="B408" s="35" t="s">
        <v>136</v>
      </c>
      <c r="C408" s="44" t="s">
        <v>136</v>
      </c>
      <c r="D408" s="45" t="s">
        <v>136</v>
      </c>
      <c r="E408" s="46" t="s">
        <v>136</v>
      </c>
      <c r="F408" s="45" t="s">
        <v>136</v>
      </c>
      <c r="G408" s="47" t="s">
        <v>136</v>
      </c>
      <c r="H408" s="48" t="s">
        <v>136</v>
      </c>
      <c r="I408" s="49" t="s">
        <v>136</v>
      </c>
      <c r="J408" s="35" t="s">
        <v>136</v>
      </c>
      <c r="K408" s="42" t="s">
        <v>136</v>
      </c>
      <c r="L408" s="46" t="s">
        <v>136</v>
      </c>
      <c r="M408" s="50" t="s">
        <v>136</v>
      </c>
      <c r="N408" s="50" t="s">
        <v>136</v>
      </c>
      <c r="O408" s="46" t="s">
        <v>136</v>
      </c>
      <c r="P408" s="46" t="s">
        <v>136</v>
      </c>
      <c r="Q408" s="46" t="s">
        <v>136</v>
      </c>
      <c r="R408" s="46" t="s">
        <v>136</v>
      </c>
      <c r="S408" s="46" t="s">
        <v>136</v>
      </c>
      <c r="T408" s="46" t="s">
        <v>136</v>
      </c>
      <c r="U408" s="47" t="s">
        <v>136</v>
      </c>
      <c r="V408" s="47" t="s">
        <v>136</v>
      </c>
      <c r="W408" s="49" t="s">
        <v>136</v>
      </c>
      <c r="X408" s="35" t="s">
        <v>136</v>
      </c>
      <c r="Y408" s="44" t="s">
        <v>136</v>
      </c>
      <c r="Z408" s="46" t="s">
        <v>136</v>
      </c>
      <c r="AA408" s="46" t="s">
        <v>136</v>
      </c>
      <c r="AB408" s="46" t="s">
        <v>136</v>
      </c>
      <c r="AC408" s="47" t="s">
        <v>136</v>
      </c>
      <c r="AD408" s="48" t="s">
        <v>136</v>
      </c>
      <c r="AE408" s="49" t="s">
        <v>136</v>
      </c>
    </row>
    <row r="409" spans="1:31" x14ac:dyDescent="0.25">
      <c r="A409" t="s">
        <v>657</v>
      </c>
      <c r="B409" s="35" t="s">
        <v>136</v>
      </c>
      <c r="C409" s="44" t="s">
        <v>136</v>
      </c>
      <c r="D409" s="45" t="s">
        <v>136</v>
      </c>
      <c r="E409" s="46" t="s">
        <v>136</v>
      </c>
      <c r="F409" s="45" t="s">
        <v>136</v>
      </c>
      <c r="G409" s="47" t="s">
        <v>136</v>
      </c>
      <c r="H409" s="48" t="s">
        <v>136</v>
      </c>
      <c r="I409" s="49" t="s">
        <v>136</v>
      </c>
      <c r="J409" s="35" t="s">
        <v>136</v>
      </c>
      <c r="K409" s="42" t="s">
        <v>136</v>
      </c>
      <c r="L409" s="46" t="s">
        <v>136</v>
      </c>
      <c r="M409" s="50" t="s">
        <v>136</v>
      </c>
      <c r="N409" s="50" t="s">
        <v>136</v>
      </c>
      <c r="O409" s="46" t="s">
        <v>136</v>
      </c>
      <c r="P409" s="46" t="s">
        <v>136</v>
      </c>
      <c r="Q409" s="46" t="s">
        <v>136</v>
      </c>
      <c r="R409" s="46" t="s">
        <v>136</v>
      </c>
      <c r="S409" s="46" t="s">
        <v>136</v>
      </c>
      <c r="T409" s="46" t="s">
        <v>136</v>
      </c>
      <c r="U409" s="47" t="s">
        <v>136</v>
      </c>
      <c r="V409" s="47" t="s">
        <v>136</v>
      </c>
      <c r="W409" s="49" t="s">
        <v>136</v>
      </c>
      <c r="X409" s="35" t="s">
        <v>136</v>
      </c>
      <c r="Y409" s="44" t="s">
        <v>136</v>
      </c>
      <c r="Z409" s="46" t="s">
        <v>136</v>
      </c>
      <c r="AA409" s="46" t="s">
        <v>136</v>
      </c>
      <c r="AB409" s="46" t="s">
        <v>136</v>
      </c>
      <c r="AC409" s="47" t="s">
        <v>136</v>
      </c>
      <c r="AD409" s="48" t="s">
        <v>136</v>
      </c>
      <c r="AE409" s="49" t="s">
        <v>136</v>
      </c>
    </row>
    <row r="410" spans="1:31" x14ac:dyDescent="0.25">
      <c r="A410" t="s">
        <v>658</v>
      </c>
      <c r="B410" s="35" t="s">
        <v>136</v>
      </c>
      <c r="C410" s="44" t="s">
        <v>136</v>
      </c>
      <c r="D410" s="45" t="s">
        <v>136</v>
      </c>
      <c r="E410" s="46" t="s">
        <v>136</v>
      </c>
      <c r="F410" s="45" t="s">
        <v>136</v>
      </c>
      <c r="G410" s="47" t="s">
        <v>136</v>
      </c>
      <c r="H410" s="48" t="s">
        <v>136</v>
      </c>
      <c r="I410" s="49" t="s">
        <v>136</v>
      </c>
      <c r="J410" s="35" t="s">
        <v>136</v>
      </c>
      <c r="K410" s="42" t="s">
        <v>136</v>
      </c>
      <c r="L410" s="46" t="s">
        <v>136</v>
      </c>
      <c r="M410" s="50" t="s">
        <v>136</v>
      </c>
      <c r="N410" s="50" t="s">
        <v>136</v>
      </c>
      <c r="O410" s="46" t="s">
        <v>136</v>
      </c>
      <c r="P410" s="46" t="s">
        <v>136</v>
      </c>
      <c r="Q410" s="46" t="s">
        <v>136</v>
      </c>
      <c r="R410" s="46" t="s">
        <v>136</v>
      </c>
      <c r="S410" s="46" t="s">
        <v>136</v>
      </c>
      <c r="T410" s="46" t="s">
        <v>136</v>
      </c>
      <c r="U410" s="47" t="s">
        <v>136</v>
      </c>
      <c r="V410" s="47" t="s">
        <v>136</v>
      </c>
      <c r="W410" s="49" t="s">
        <v>136</v>
      </c>
      <c r="X410" s="35" t="s">
        <v>136</v>
      </c>
      <c r="Y410" s="44" t="s">
        <v>136</v>
      </c>
      <c r="Z410" s="46" t="s">
        <v>136</v>
      </c>
      <c r="AA410" s="46" t="s">
        <v>136</v>
      </c>
      <c r="AB410" s="46" t="s">
        <v>136</v>
      </c>
      <c r="AC410" s="47" t="s">
        <v>136</v>
      </c>
      <c r="AD410" s="48" t="s">
        <v>136</v>
      </c>
      <c r="AE410" s="49" t="s">
        <v>136</v>
      </c>
    </row>
    <row r="411" spans="1:31" ht="15.75" thickBot="1" x14ac:dyDescent="0.3">
      <c r="A411" t="s">
        <v>659</v>
      </c>
      <c r="B411" s="35" t="s">
        <v>136</v>
      </c>
      <c r="C411" s="51" t="s">
        <v>136</v>
      </c>
      <c r="D411" s="52" t="s">
        <v>136</v>
      </c>
      <c r="E411" s="53" t="s">
        <v>136</v>
      </c>
      <c r="F411" s="52" t="s">
        <v>136</v>
      </c>
      <c r="G411" s="54" t="s">
        <v>136</v>
      </c>
      <c r="H411" s="55" t="s">
        <v>136</v>
      </c>
      <c r="I411" s="56" t="s">
        <v>136</v>
      </c>
      <c r="J411" s="35" t="s">
        <v>136</v>
      </c>
      <c r="K411" s="42" t="s">
        <v>136</v>
      </c>
      <c r="L411" s="25" t="s">
        <v>136</v>
      </c>
      <c r="M411" s="57" t="s">
        <v>136</v>
      </c>
      <c r="N411" s="57" t="s">
        <v>136</v>
      </c>
      <c r="O411" s="53" t="s">
        <v>136</v>
      </c>
      <c r="P411" s="25" t="s">
        <v>136</v>
      </c>
      <c r="Q411" s="25" t="s">
        <v>136</v>
      </c>
      <c r="R411" s="53" t="s">
        <v>136</v>
      </c>
      <c r="S411" s="46" t="s">
        <v>136</v>
      </c>
      <c r="T411" s="25" t="s">
        <v>136</v>
      </c>
      <c r="U411" s="54" t="s">
        <v>136</v>
      </c>
      <c r="V411" s="54" t="s">
        <v>136</v>
      </c>
      <c r="W411" s="56" t="s">
        <v>136</v>
      </c>
      <c r="X411" s="35" t="s">
        <v>136</v>
      </c>
      <c r="Y411" s="51" t="s">
        <v>136</v>
      </c>
      <c r="Z411" s="53" t="s">
        <v>136</v>
      </c>
      <c r="AA411" s="53" t="s">
        <v>136</v>
      </c>
      <c r="AB411" s="53" t="s">
        <v>136</v>
      </c>
      <c r="AC411" s="54" t="s">
        <v>136</v>
      </c>
      <c r="AD411" s="55" t="s">
        <v>136</v>
      </c>
      <c r="AE411" s="56" t="s">
        <v>136</v>
      </c>
    </row>
    <row r="412" spans="1:31" x14ac:dyDescent="0.25">
      <c r="A412" t="s">
        <v>660</v>
      </c>
      <c r="B412" s="293" t="s">
        <v>2237</v>
      </c>
      <c r="C412" s="294"/>
      <c r="D412" s="58">
        <v>0.61068324770115456</v>
      </c>
      <c r="E412" s="58">
        <v>0.38931675229884521</v>
      </c>
      <c r="F412" s="58">
        <v>0.20092796010043701</v>
      </c>
      <c r="G412" s="59"/>
      <c r="H412" s="60"/>
      <c r="I412" s="61"/>
      <c r="J412" s="62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 t="s">
        <v>136</v>
      </c>
      <c r="V412" s="37" t="s">
        <v>136</v>
      </c>
      <c r="W412" s="63" t="s">
        <v>136</v>
      </c>
      <c r="X412" s="293" t="s">
        <v>2237</v>
      </c>
      <c r="Y412" s="294">
        <v>0</v>
      </c>
      <c r="Z412" s="58">
        <v>0.34053968885970209</v>
      </c>
      <c r="AA412" s="58">
        <v>0.65946031114029802</v>
      </c>
      <c r="AB412" s="58">
        <v>0.60508712317682811</v>
      </c>
      <c r="AC412" s="59"/>
      <c r="AD412" s="60"/>
      <c r="AE412" s="61"/>
    </row>
    <row r="413" spans="1:31" ht="15.75" thickBot="1" x14ac:dyDescent="0.3">
      <c r="A413" t="s">
        <v>661</v>
      </c>
      <c r="B413" s="295" t="s">
        <v>5</v>
      </c>
      <c r="C413" s="296"/>
      <c r="D413" s="25"/>
      <c r="E413" s="25"/>
      <c r="F413" s="25"/>
      <c r="G413" s="26">
        <v>3057.6506792038786</v>
      </c>
      <c r="H413" s="26">
        <v>1971.7104394236533</v>
      </c>
      <c r="I413" s="27">
        <v>0.64484489769675979</v>
      </c>
      <c r="J413" s="33" t="s">
        <v>5</v>
      </c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6">
        <v>20838.890226161064</v>
      </c>
      <c r="V413" s="26">
        <v>8960.160321469144</v>
      </c>
      <c r="W413" s="27">
        <v>0.42997300836205726</v>
      </c>
      <c r="X413" s="295" t="s">
        <v>5</v>
      </c>
      <c r="Y413" s="296">
        <v>0</v>
      </c>
      <c r="Z413" s="25"/>
      <c r="AA413" s="25"/>
      <c r="AB413" s="25"/>
      <c r="AC413" s="26">
        <v>15551.939865415501</v>
      </c>
      <c r="AD413" s="26">
        <v>10119.050374345605</v>
      </c>
      <c r="AE413" s="27">
        <v>0.6506616191879967</v>
      </c>
    </row>
    <row r="414" spans="1:31" ht="15.75" thickBot="1" x14ac:dyDescent="0.3">
      <c r="A414" t="s">
        <v>662</v>
      </c>
      <c r="B414" s="29" t="s">
        <v>2238</v>
      </c>
      <c r="C414" s="30"/>
      <c r="D414" s="30"/>
      <c r="E414" s="30"/>
      <c r="F414" s="30"/>
      <c r="G414" s="31">
        <v>2.4674509279346895</v>
      </c>
      <c r="H414" s="32">
        <v>2.7019490154275076</v>
      </c>
      <c r="I414" s="64"/>
      <c r="J414" s="29" t="s">
        <v>2240</v>
      </c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1">
        <v>2.1689252632108418</v>
      </c>
      <c r="V414" s="32">
        <v>2.1960663981807387</v>
      </c>
      <c r="W414" s="64"/>
      <c r="X414" s="29" t="s">
        <v>2239</v>
      </c>
      <c r="Y414" s="30"/>
      <c r="Z414" s="30"/>
      <c r="AA414" s="30"/>
      <c r="AB414" s="30"/>
      <c r="AC414" s="31">
        <v>2.2811976687221183</v>
      </c>
      <c r="AD414" s="32">
        <v>2.2987067512359993</v>
      </c>
      <c r="AE414" s="64"/>
    </row>
    <row r="415" spans="1:31" ht="15.75" thickBot="1" x14ac:dyDescent="0.3">
      <c r="A415" t="s">
        <v>663</v>
      </c>
      <c r="B415" s="358" t="s">
        <v>2231</v>
      </c>
      <c r="C415" s="358"/>
      <c r="D415" s="358"/>
      <c r="E415" s="358"/>
      <c r="F415" s="358"/>
      <c r="G415" s="358"/>
      <c r="H415" s="358"/>
      <c r="I415" s="20"/>
      <c r="J415" s="20"/>
      <c r="K415" s="20"/>
      <c r="L415" s="20" t="s">
        <v>2250</v>
      </c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</row>
    <row r="416" spans="1:31" x14ac:dyDescent="0.25">
      <c r="A416" t="s">
        <v>664</v>
      </c>
      <c r="B416" s="301" t="s">
        <v>6</v>
      </c>
      <c r="C416" s="302"/>
      <c r="D416" s="302"/>
      <c r="E416" s="302"/>
      <c r="F416" s="302"/>
      <c r="G416" s="302"/>
      <c r="H416" s="302"/>
      <c r="I416" s="303"/>
      <c r="J416" s="301" t="s">
        <v>73</v>
      </c>
      <c r="K416" s="302"/>
      <c r="L416" s="302"/>
      <c r="M416" s="302"/>
      <c r="N416" s="302"/>
      <c r="O416" s="302"/>
      <c r="P416" s="302"/>
      <c r="Q416" s="302"/>
      <c r="R416" s="302"/>
      <c r="S416" s="302"/>
      <c r="T416" s="302"/>
      <c r="U416" s="302"/>
      <c r="V416" s="302"/>
      <c r="W416" s="303"/>
      <c r="X416" s="301" t="s">
        <v>7</v>
      </c>
      <c r="Y416" s="302"/>
      <c r="Z416" s="302"/>
      <c r="AA416" s="302"/>
      <c r="AB416" s="302"/>
      <c r="AC416" s="302"/>
      <c r="AD416" s="302"/>
      <c r="AE416" s="303"/>
    </row>
    <row r="417" spans="1:31" ht="75" x14ac:dyDescent="0.25">
      <c r="A417" t="s">
        <v>665</v>
      </c>
      <c r="B417" s="305"/>
      <c r="C417" s="306"/>
      <c r="D417" s="34" t="s">
        <v>2232</v>
      </c>
      <c r="E417" s="34" t="s">
        <v>2233</v>
      </c>
      <c r="F417" s="34" t="s">
        <v>2234</v>
      </c>
      <c r="G417" s="269" t="s">
        <v>196</v>
      </c>
      <c r="H417" s="34" t="s">
        <v>197</v>
      </c>
      <c r="I417" s="21" t="s">
        <v>5</v>
      </c>
      <c r="J417" s="305"/>
      <c r="K417" s="306"/>
      <c r="L417" s="307" t="s">
        <v>2232</v>
      </c>
      <c r="M417" s="308"/>
      <c r="N417" s="309"/>
      <c r="O417" s="307" t="s">
        <v>2233</v>
      </c>
      <c r="P417" s="308"/>
      <c r="Q417" s="309"/>
      <c r="R417" s="307" t="s">
        <v>2234</v>
      </c>
      <c r="S417" s="308"/>
      <c r="T417" s="309"/>
      <c r="U417" s="269" t="s">
        <v>196</v>
      </c>
      <c r="V417" s="34" t="s">
        <v>197</v>
      </c>
      <c r="W417" s="21" t="s">
        <v>5</v>
      </c>
      <c r="X417" s="305"/>
      <c r="Y417" s="306"/>
      <c r="Z417" s="34" t="s">
        <v>2232</v>
      </c>
      <c r="AA417" s="34" t="s">
        <v>2233</v>
      </c>
      <c r="AB417" s="34" t="s">
        <v>2234</v>
      </c>
      <c r="AC417" s="269" t="s">
        <v>196</v>
      </c>
      <c r="AD417" s="34" t="s">
        <v>197</v>
      </c>
      <c r="AE417" s="21" t="s">
        <v>5</v>
      </c>
    </row>
    <row r="418" spans="1:31" ht="15.75" thickBot="1" x14ac:dyDescent="0.3">
      <c r="A418" t="s">
        <v>666</v>
      </c>
      <c r="B418" s="291" t="s">
        <v>2236</v>
      </c>
      <c r="C418" s="292"/>
      <c r="D418" s="22" t="s">
        <v>11</v>
      </c>
      <c r="E418" s="22" t="s">
        <v>12</v>
      </c>
      <c r="F418" s="22" t="s">
        <v>12</v>
      </c>
      <c r="G418" s="23"/>
      <c r="H418" s="23"/>
      <c r="I418" s="24"/>
      <c r="J418" s="297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9"/>
      <c r="X418" s="291" t="s">
        <v>2236</v>
      </c>
      <c r="Y418" s="292"/>
      <c r="Z418" s="22" t="s">
        <v>12</v>
      </c>
      <c r="AA418" s="22" t="s">
        <v>11</v>
      </c>
      <c r="AB418" s="22" t="s">
        <v>11</v>
      </c>
      <c r="AC418" s="23"/>
      <c r="AD418" s="23"/>
      <c r="AE418" s="24"/>
    </row>
    <row r="419" spans="1:31" x14ac:dyDescent="0.25">
      <c r="A419" t="s">
        <v>667</v>
      </c>
      <c r="B419" s="35">
        <v>1</v>
      </c>
      <c r="C419" s="36" t="s">
        <v>148</v>
      </c>
      <c r="D419" s="37">
        <v>0.62491672086054473</v>
      </c>
      <c r="E419" s="38">
        <v>0.37508327913945522</v>
      </c>
      <c r="F419" s="37">
        <v>7.362599342956315E-2</v>
      </c>
      <c r="G419" s="39">
        <v>2868.9272754893109</v>
      </c>
      <c r="H419" s="40">
        <v>1453.4553025000007</v>
      </c>
      <c r="I419" s="41">
        <v>0.50661977907826405</v>
      </c>
      <c r="J419" s="35">
        <v>1</v>
      </c>
      <c r="K419" s="42" t="s">
        <v>147</v>
      </c>
      <c r="L419" s="38">
        <v>0.58979747759731882</v>
      </c>
      <c r="M419" s="43" t="s">
        <v>137</v>
      </c>
      <c r="N419" s="43" t="s">
        <v>137</v>
      </c>
      <c r="O419" s="38">
        <v>0.41020252240268112</v>
      </c>
      <c r="P419" s="38" t="s">
        <v>137</v>
      </c>
      <c r="Q419" s="38" t="s">
        <v>137</v>
      </c>
      <c r="R419" s="38">
        <v>0.24757657560408175</v>
      </c>
      <c r="S419" s="38" t="s">
        <v>1</v>
      </c>
      <c r="T419" s="38" t="s">
        <v>137</v>
      </c>
      <c r="U419" s="39">
        <v>9606.0776638597308</v>
      </c>
      <c r="V419" s="39">
        <v>3550.0217425000028</v>
      </c>
      <c r="W419" s="41">
        <v>0.3695599667964376</v>
      </c>
      <c r="X419" s="35">
        <v>1</v>
      </c>
      <c r="Y419" s="36" t="s">
        <v>149</v>
      </c>
      <c r="Z419" s="38">
        <v>0.19150101319243823</v>
      </c>
      <c r="AA419" s="38">
        <v>0.80849898680756194</v>
      </c>
      <c r="AB419" s="38">
        <v>0.26598008475152424</v>
      </c>
      <c r="AC419" s="39">
        <v>83.302802934268939</v>
      </c>
      <c r="AD419" s="40">
        <v>28.716782500000022</v>
      </c>
      <c r="AE419" s="41">
        <v>0.34472768608589721</v>
      </c>
    </row>
    <row r="420" spans="1:31" x14ac:dyDescent="0.25">
      <c r="A420" t="s">
        <v>668</v>
      </c>
      <c r="B420" s="35">
        <v>2</v>
      </c>
      <c r="C420" s="44" t="s">
        <v>150</v>
      </c>
      <c r="D420" s="45">
        <v>0.82428158985666233</v>
      </c>
      <c r="E420" s="46">
        <v>0.17571841014333778</v>
      </c>
      <c r="F420" s="45">
        <v>2.7139980922092521E-2</v>
      </c>
      <c r="G420" s="47">
        <v>3696.1153810035885</v>
      </c>
      <c r="H420" s="48">
        <v>1525.3679175000004</v>
      </c>
      <c r="I420" s="49">
        <v>0.412694886458286</v>
      </c>
      <c r="J420" s="35">
        <v>2</v>
      </c>
      <c r="K420" s="42" t="s">
        <v>152</v>
      </c>
      <c r="L420" s="46">
        <v>0.42988343039228138</v>
      </c>
      <c r="M420" s="50" t="s">
        <v>137</v>
      </c>
      <c r="N420" s="50" t="s">
        <v>137</v>
      </c>
      <c r="O420" s="46">
        <v>0.57011656960771862</v>
      </c>
      <c r="P420" s="46" t="s">
        <v>137</v>
      </c>
      <c r="Q420" s="46" t="s">
        <v>137</v>
      </c>
      <c r="R420" s="46">
        <v>0.12594870741416309</v>
      </c>
      <c r="S420" s="46" t="s">
        <v>1</v>
      </c>
      <c r="T420" s="46" t="s">
        <v>137</v>
      </c>
      <c r="U420" s="47">
        <v>3482.9837800777404</v>
      </c>
      <c r="V420" s="47">
        <v>1163.8743024999997</v>
      </c>
      <c r="W420" s="49">
        <v>0.33416012706037407</v>
      </c>
      <c r="X420" s="35">
        <v>2</v>
      </c>
      <c r="Y420" s="44" t="s">
        <v>151</v>
      </c>
      <c r="Z420" s="46">
        <v>0.2951235643298713</v>
      </c>
      <c r="AA420" s="46">
        <v>0.70487643567012881</v>
      </c>
      <c r="AB420" s="46">
        <v>0.41434807413553498</v>
      </c>
      <c r="AC420" s="47">
        <v>16876.925985646907</v>
      </c>
      <c r="AD420" s="48">
        <v>4120.5928394999974</v>
      </c>
      <c r="AE420" s="49">
        <v>0.24415541331427196</v>
      </c>
    </row>
    <row r="421" spans="1:31" x14ac:dyDescent="0.25">
      <c r="A421" t="s">
        <v>669</v>
      </c>
      <c r="B421" s="35">
        <v>3</v>
      </c>
      <c r="C421" s="44" t="s">
        <v>155</v>
      </c>
      <c r="D421" s="45">
        <v>0.87684917026934672</v>
      </c>
      <c r="E421" s="46">
        <v>0.12315082973065332</v>
      </c>
      <c r="F421" s="45">
        <v>5.0255902894364476E-2</v>
      </c>
      <c r="G421" s="47">
        <v>1824.5051623752886</v>
      </c>
      <c r="H421" s="48">
        <v>605.36908049999988</v>
      </c>
      <c r="I421" s="49">
        <v>0.33179905049535807</v>
      </c>
      <c r="J421" s="35">
        <v>3</v>
      </c>
      <c r="K421" s="42" t="s">
        <v>153</v>
      </c>
      <c r="L421" s="46">
        <v>0.62071747736009986</v>
      </c>
      <c r="M421" s="50" t="s">
        <v>1</v>
      </c>
      <c r="N421" s="50" t="s">
        <v>137</v>
      </c>
      <c r="O421" s="46">
        <v>0.37928252263990009</v>
      </c>
      <c r="P421" s="46" t="s">
        <v>1</v>
      </c>
      <c r="Q421" s="46" t="s">
        <v>137</v>
      </c>
      <c r="R421" s="46">
        <v>2.6580145996479343E-2</v>
      </c>
      <c r="S421" s="46" t="s">
        <v>1</v>
      </c>
      <c r="T421" s="46" t="s">
        <v>137</v>
      </c>
      <c r="U421" s="47">
        <v>4162.4374255239009</v>
      </c>
      <c r="V421" s="47">
        <v>1101.7591779999993</v>
      </c>
      <c r="W421" s="49">
        <v>0.26469086868286734</v>
      </c>
      <c r="X421" s="35">
        <v>3</v>
      </c>
      <c r="Y421" s="44" t="s">
        <v>158</v>
      </c>
      <c r="Z421" s="46">
        <v>0.32549611116251104</v>
      </c>
      <c r="AA421" s="46">
        <v>0.67450388883748913</v>
      </c>
      <c r="AB421" s="46">
        <v>0.30838147801009663</v>
      </c>
      <c r="AC421" s="47">
        <v>1949.7489087621414</v>
      </c>
      <c r="AD421" s="48">
        <v>788.57732650000071</v>
      </c>
      <c r="AE421" s="49">
        <v>0.40445070796354671</v>
      </c>
    </row>
    <row r="422" spans="1:31" x14ac:dyDescent="0.25">
      <c r="A422" t="s">
        <v>670</v>
      </c>
      <c r="B422" s="35">
        <v>4</v>
      </c>
      <c r="C422" s="44" t="s">
        <v>156</v>
      </c>
      <c r="D422" s="45">
        <v>0.63714937118369497</v>
      </c>
      <c r="E422" s="46">
        <v>0.36285062881630509</v>
      </c>
      <c r="F422" s="45">
        <v>0.16591930761718482</v>
      </c>
      <c r="G422" s="47">
        <v>6563.5458354160128</v>
      </c>
      <c r="H422" s="48">
        <v>306.61801550000143</v>
      </c>
      <c r="I422" s="49">
        <v>4.6715300416663774E-2</v>
      </c>
      <c r="J422" s="35">
        <v>4</v>
      </c>
      <c r="K422" s="42" t="s">
        <v>154</v>
      </c>
      <c r="L422" s="46">
        <v>0.52637330192894116</v>
      </c>
      <c r="M422" s="50" t="s">
        <v>137</v>
      </c>
      <c r="N422" s="50" t="s">
        <v>137</v>
      </c>
      <c r="O422" s="46">
        <v>0.47362669807105889</v>
      </c>
      <c r="P422" s="46" t="s">
        <v>137</v>
      </c>
      <c r="Q422" s="46" t="s">
        <v>137</v>
      </c>
      <c r="R422" s="46">
        <v>5.1317606270144492E-2</v>
      </c>
      <c r="S422" s="46" t="s">
        <v>1</v>
      </c>
      <c r="T422" s="46" t="s">
        <v>137</v>
      </c>
      <c r="U422" s="47">
        <v>3322.9420614125456</v>
      </c>
      <c r="V422" s="47">
        <v>800.64320149999969</v>
      </c>
      <c r="W422" s="49">
        <v>0.24094407507052806</v>
      </c>
      <c r="X422" s="35">
        <v>4</v>
      </c>
      <c r="Y422" s="44" t="s">
        <v>164</v>
      </c>
      <c r="Z422" s="46">
        <v>0.34927690441634307</v>
      </c>
      <c r="AA422" s="46">
        <v>0.65072309558365693</v>
      </c>
      <c r="AB422" s="46">
        <v>3.9540054745030806E-2</v>
      </c>
      <c r="AC422" s="47">
        <v>12656.620464344669</v>
      </c>
      <c r="AD422" s="48">
        <v>3937.577647500003</v>
      </c>
      <c r="AE422" s="49">
        <v>0.3111081396959533</v>
      </c>
    </row>
    <row r="423" spans="1:31" x14ac:dyDescent="0.25">
      <c r="A423" t="s">
        <v>671</v>
      </c>
      <c r="B423" s="35">
        <v>5</v>
      </c>
      <c r="C423" s="44" t="s">
        <v>2230</v>
      </c>
      <c r="D423" s="45">
        <v>0.75583246891591205</v>
      </c>
      <c r="E423" s="46">
        <v>0.2441675310840877</v>
      </c>
      <c r="F423" s="45">
        <v>0.15567335851102149</v>
      </c>
      <c r="G423" s="47">
        <v>5214.485290603996</v>
      </c>
      <c r="H423" s="48">
        <v>2321.3778229999998</v>
      </c>
      <c r="I423" s="49">
        <v>0.44517870770158291</v>
      </c>
      <c r="J423" s="35">
        <v>5</v>
      </c>
      <c r="K423" s="42" t="s">
        <v>157</v>
      </c>
      <c r="L423" s="46">
        <v>0.523698006847792</v>
      </c>
      <c r="M423" s="50" t="s">
        <v>137</v>
      </c>
      <c r="N423" s="50" t="s">
        <v>137</v>
      </c>
      <c r="O423" s="46">
        <v>0.47630199315220795</v>
      </c>
      <c r="P423" s="46" t="s">
        <v>137</v>
      </c>
      <c r="Q423" s="46" t="s">
        <v>137</v>
      </c>
      <c r="R423" s="46">
        <v>6.4040706902072697E-2</v>
      </c>
      <c r="S423" s="46" t="s">
        <v>1</v>
      </c>
      <c r="T423" s="46" t="s">
        <v>137</v>
      </c>
      <c r="U423" s="47">
        <v>8302.8181035113885</v>
      </c>
      <c r="V423" s="47">
        <v>1736.4242030000044</v>
      </c>
      <c r="W423" s="49">
        <v>0.20913672699461452</v>
      </c>
      <c r="X423" s="35">
        <v>5</v>
      </c>
      <c r="Y423" s="44" t="s">
        <v>165</v>
      </c>
      <c r="Z423" s="46">
        <v>0.18499256184603258</v>
      </c>
      <c r="AA423" s="46">
        <v>0.81500743815396759</v>
      </c>
      <c r="AB423" s="46">
        <v>1.4012012313940248E-2</v>
      </c>
      <c r="AC423" s="47">
        <v>15496.396344331013</v>
      </c>
      <c r="AD423" s="48">
        <v>4804.9210059999978</v>
      </c>
      <c r="AE423" s="49">
        <v>0.31006699230158524</v>
      </c>
    </row>
    <row r="424" spans="1:31" x14ac:dyDescent="0.25">
      <c r="A424" t="s">
        <v>672</v>
      </c>
      <c r="B424" s="35">
        <v>6</v>
      </c>
      <c r="C424" s="44" t="s">
        <v>174</v>
      </c>
      <c r="D424" s="45">
        <v>0.65104588431367749</v>
      </c>
      <c r="E424" s="46">
        <v>0.34895411568632251</v>
      </c>
      <c r="F424" s="45">
        <v>0.22236682175489664</v>
      </c>
      <c r="G424" s="47">
        <v>23476.911560123917</v>
      </c>
      <c r="H424" s="48">
        <v>9854.1035855000009</v>
      </c>
      <c r="I424" s="49">
        <v>0.41973594185350283</v>
      </c>
      <c r="J424" s="35">
        <v>6</v>
      </c>
      <c r="K424" s="42" t="s">
        <v>159</v>
      </c>
      <c r="L424" s="46">
        <v>0.55280458757324014</v>
      </c>
      <c r="M424" s="50" t="s">
        <v>137</v>
      </c>
      <c r="N424" s="50" t="s">
        <v>137</v>
      </c>
      <c r="O424" s="46">
        <v>0.44719541242675986</v>
      </c>
      <c r="P424" s="46" t="s">
        <v>137</v>
      </c>
      <c r="Q424" s="46" t="s">
        <v>137</v>
      </c>
      <c r="R424" s="46">
        <v>1.9277718485259096E-2</v>
      </c>
      <c r="S424" s="46" t="s">
        <v>1</v>
      </c>
      <c r="T424" s="46" t="s">
        <v>137</v>
      </c>
      <c r="U424" s="47">
        <v>12596.146108337256</v>
      </c>
      <c r="V424" s="47">
        <v>3763.8773110000002</v>
      </c>
      <c r="W424" s="49">
        <v>0.29881181741046409</v>
      </c>
      <c r="X424" s="35">
        <v>6</v>
      </c>
      <c r="Y424" s="44" t="s">
        <v>166</v>
      </c>
      <c r="Z424" s="46">
        <v>0.32902920304509964</v>
      </c>
      <c r="AA424" s="46">
        <v>0.67097079695490025</v>
      </c>
      <c r="AB424" s="46">
        <v>3.9047068334080372E-2</v>
      </c>
      <c r="AC424" s="47">
        <v>47420.62818316128</v>
      </c>
      <c r="AD424" s="48">
        <v>9112.8244890000115</v>
      </c>
      <c r="AE424" s="49">
        <v>0.19217005000022142</v>
      </c>
    </row>
    <row r="425" spans="1:31" x14ac:dyDescent="0.25">
      <c r="A425" t="s">
        <v>673</v>
      </c>
      <c r="B425" s="35">
        <v>7</v>
      </c>
      <c r="C425" s="44" t="s">
        <v>2229</v>
      </c>
      <c r="D425" s="45">
        <v>0.55010644734697811</v>
      </c>
      <c r="E425" s="46">
        <v>0.44989355265302183</v>
      </c>
      <c r="F425" s="45">
        <v>0.17981528119129997</v>
      </c>
      <c r="G425" s="47">
        <v>14517.178336122139</v>
      </c>
      <c r="H425" s="48">
        <v>5633.4122469999984</v>
      </c>
      <c r="I425" s="49">
        <v>0.38805145990269679</v>
      </c>
      <c r="J425" s="35">
        <v>7</v>
      </c>
      <c r="K425" s="42" t="s">
        <v>160</v>
      </c>
      <c r="L425" s="46">
        <v>0.51942584529900326</v>
      </c>
      <c r="M425" s="50" t="s">
        <v>137</v>
      </c>
      <c r="N425" s="50" t="s">
        <v>137</v>
      </c>
      <c r="O425" s="46">
        <v>0.48057415470099679</v>
      </c>
      <c r="P425" s="46" t="s">
        <v>137</v>
      </c>
      <c r="Q425" s="46" t="s">
        <v>137</v>
      </c>
      <c r="R425" s="46">
        <v>4.4206665808641681E-2</v>
      </c>
      <c r="S425" s="46" t="s">
        <v>1</v>
      </c>
      <c r="T425" s="46" t="s">
        <v>137</v>
      </c>
      <c r="U425" s="47">
        <v>6305.5297229890266</v>
      </c>
      <c r="V425" s="47">
        <v>2282.3809149999993</v>
      </c>
      <c r="W425" s="49">
        <v>0.36196497602394556</v>
      </c>
      <c r="X425" s="35">
        <v>7</v>
      </c>
      <c r="Y425" s="44" t="s">
        <v>167</v>
      </c>
      <c r="Z425" s="46">
        <v>0.20606922892825949</v>
      </c>
      <c r="AA425" s="46">
        <v>0.79393077107174048</v>
      </c>
      <c r="AB425" s="46">
        <v>7.3753238444195776E-2</v>
      </c>
      <c r="AC425" s="47">
        <v>2942.1430580285378</v>
      </c>
      <c r="AD425" s="48">
        <v>1014.6435605</v>
      </c>
      <c r="AE425" s="49">
        <v>0.34486547407381657</v>
      </c>
    </row>
    <row r="426" spans="1:31" x14ac:dyDescent="0.25">
      <c r="A426" t="s">
        <v>674</v>
      </c>
      <c r="B426" s="35">
        <v>8</v>
      </c>
      <c r="C426" s="44" t="s">
        <v>140</v>
      </c>
      <c r="D426" s="45">
        <v>0.75416359881375639</v>
      </c>
      <c r="E426" s="46">
        <v>0.2458364011862437</v>
      </c>
      <c r="F426" s="45">
        <v>0.10453531764087552</v>
      </c>
      <c r="G426" s="47">
        <v>40.493077674780693</v>
      </c>
      <c r="H426" s="48">
        <v>12.548509999999995</v>
      </c>
      <c r="I426" s="49">
        <v>0.30989272044923555</v>
      </c>
      <c r="J426" s="35">
        <v>8</v>
      </c>
      <c r="K426" s="42" t="s">
        <v>2228</v>
      </c>
      <c r="L426" s="46">
        <v>0.62346620058102742</v>
      </c>
      <c r="M426" s="50" t="s">
        <v>1</v>
      </c>
      <c r="N426" s="50" t="s">
        <v>137</v>
      </c>
      <c r="O426" s="46">
        <v>0.37653379941897269</v>
      </c>
      <c r="P426" s="46" t="s">
        <v>1</v>
      </c>
      <c r="Q426" s="46" t="s">
        <v>137</v>
      </c>
      <c r="R426" s="46">
        <v>7.0125698171972098E-3</v>
      </c>
      <c r="S426" s="46" t="s">
        <v>1</v>
      </c>
      <c r="T426" s="46" t="s">
        <v>137</v>
      </c>
      <c r="U426" s="47">
        <v>9497.7742629616259</v>
      </c>
      <c r="V426" s="47">
        <v>1914.6613085000015</v>
      </c>
      <c r="W426" s="49">
        <v>0.2015905258947443</v>
      </c>
      <c r="X426" s="35">
        <v>8</v>
      </c>
      <c r="Y426" s="44" t="s">
        <v>168</v>
      </c>
      <c r="Z426" s="46">
        <v>0.22352349562281207</v>
      </c>
      <c r="AA426" s="46">
        <v>0.77647650437718796</v>
      </c>
      <c r="AB426" s="46">
        <v>0.16698538066108279</v>
      </c>
      <c r="AC426" s="47">
        <v>4775.5768658380521</v>
      </c>
      <c r="AD426" s="48">
        <v>1716.1535330000008</v>
      </c>
      <c r="AE426" s="49">
        <v>0.35936046706240965</v>
      </c>
    </row>
    <row r="427" spans="1:31" x14ac:dyDescent="0.25">
      <c r="A427" t="s">
        <v>675</v>
      </c>
      <c r="B427" s="35">
        <v>9</v>
      </c>
      <c r="C427" s="44" t="s">
        <v>177</v>
      </c>
      <c r="D427" s="45">
        <v>0.62068801359462489</v>
      </c>
      <c r="E427" s="46">
        <v>0.379311986405375</v>
      </c>
      <c r="F427" s="45">
        <v>0.27120835412135069</v>
      </c>
      <c r="G427" s="47">
        <v>10933.468588674968</v>
      </c>
      <c r="H427" s="48">
        <v>4091.3451585000003</v>
      </c>
      <c r="I427" s="49">
        <v>0.37420376940012157</v>
      </c>
      <c r="J427" s="35">
        <v>9</v>
      </c>
      <c r="K427" s="42" t="s">
        <v>162</v>
      </c>
      <c r="L427" s="46">
        <v>0.52243392416331869</v>
      </c>
      <c r="M427" s="50" t="s">
        <v>137</v>
      </c>
      <c r="N427" s="50" t="s">
        <v>137</v>
      </c>
      <c r="O427" s="46">
        <v>0.47756607583668131</v>
      </c>
      <c r="P427" s="46" t="s">
        <v>137</v>
      </c>
      <c r="Q427" s="46" t="s">
        <v>137</v>
      </c>
      <c r="R427" s="46">
        <v>2.4221724474831459E-2</v>
      </c>
      <c r="S427" s="46" t="s">
        <v>1</v>
      </c>
      <c r="T427" s="46" t="s">
        <v>137</v>
      </c>
      <c r="U427" s="47">
        <v>15883.469425688718</v>
      </c>
      <c r="V427" s="47">
        <v>5290.017444500003</v>
      </c>
      <c r="W427" s="49">
        <v>0.33305175983430485</v>
      </c>
      <c r="X427" s="35">
        <v>9</v>
      </c>
      <c r="Y427" s="44" t="s">
        <v>179</v>
      </c>
      <c r="Z427" s="46">
        <v>0.24722353933582175</v>
      </c>
      <c r="AA427" s="46">
        <v>0.75277646066417825</v>
      </c>
      <c r="AB427" s="46">
        <v>0.71905816062311256</v>
      </c>
      <c r="AC427" s="47">
        <v>7661.6859524667125</v>
      </c>
      <c r="AD427" s="48">
        <v>3634.9172390000003</v>
      </c>
      <c r="AE427" s="49">
        <v>0.4744278558989648</v>
      </c>
    </row>
    <row r="428" spans="1:31" x14ac:dyDescent="0.25">
      <c r="A428" t="s">
        <v>676</v>
      </c>
      <c r="B428" s="35">
        <v>10</v>
      </c>
      <c r="C428" s="44" t="s">
        <v>178</v>
      </c>
      <c r="D428" s="45">
        <v>0.88578461991795543</v>
      </c>
      <c r="E428" s="46">
        <v>0.11421538008204452</v>
      </c>
      <c r="F428" s="45">
        <v>7.7545350911732341E-2</v>
      </c>
      <c r="G428" s="47">
        <v>1492.983135822933</v>
      </c>
      <c r="H428" s="48">
        <v>729.11669449999999</v>
      </c>
      <c r="I428" s="49">
        <v>0.48836231100367422</v>
      </c>
      <c r="J428" s="35">
        <v>10</v>
      </c>
      <c r="K428" s="42" t="s">
        <v>163</v>
      </c>
      <c r="L428" s="46">
        <v>0.37054417482984187</v>
      </c>
      <c r="M428" s="50" t="s">
        <v>137</v>
      </c>
      <c r="N428" s="50" t="s">
        <v>135</v>
      </c>
      <c r="O428" s="46">
        <v>0.62945582517015819</v>
      </c>
      <c r="P428" s="46" t="s">
        <v>137</v>
      </c>
      <c r="Q428" s="46" t="s">
        <v>135</v>
      </c>
      <c r="R428" s="46">
        <v>4.5526956373488636E-2</v>
      </c>
      <c r="S428" s="46" t="s">
        <v>1</v>
      </c>
      <c r="T428" s="46" t="s">
        <v>137</v>
      </c>
      <c r="U428" s="47">
        <v>14587.739433777742</v>
      </c>
      <c r="V428" s="47">
        <v>2925.8298970000028</v>
      </c>
      <c r="W428" s="49">
        <v>0.20056773774182429</v>
      </c>
      <c r="X428" s="35">
        <v>10</v>
      </c>
      <c r="Y428" s="44" t="s">
        <v>180</v>
      </c>
      <c r="Z428" s="46">
        <v>0.22997541650557321</v>
      </c>
      <c r="AA428" s="46">
        <v>0.77002458349442682</v>
      </c>
      <c r="AB428" s="46">
        <v>0.14994443368165047</v>
      </c>
      <c r="AC428" s="47">
        <v>1926.7754986136179</v>
      </c>
      <c r="AD428" s="48">
        <v>946.0611270000004</v>
      </c>
      <c r="AE428" s="49">
        <v>0.49100745140299135</v>
      </c>
    </row>
    <row r="429" spans="1:31" x14ac:dyDescent="0.25">
      <c r="A429" t="s">
        <v>677</v>
      </c>
      <c r="B429" s="35">
        <v>11</v>
      </c>
      <c r="C429" s="44" t="s">
        <v>183</v>
      </c>
      <c r="D429" s="45">
        <v>0.80933287819124666</v>
      </c>
      <c r="E429" s="46">
        <v>0.19066712180875314</v>
      </c>
      <c r="F429" s="45">
        <v>0.14766420256647542</v>
      </c>
      <c r="G429" s="47">
        <v>9952.8507517554244</v>
      </c>
      <c r="H429" s="48">
        <v>6471.9422960000002</v>
      </c>
      <c r="I429" s="49">
        <v>0.65026015735828424</v>
      </c>
      <c r="J429" s="35">
        <v>11</v>
      </c>
      <c r="K429" s="42" t="s">
        <v>169</v>
      </c>
      <c r="L429" s="46">
        <v>0.58291684383550757</v>
      </c>
      <c r="M429" s="50" t="s">
        <v>137</v>
      </c>
      <c r="N429" s="50" t="s">
        <v>137</v>
      </c>
      <c r="O429" s="46">
        <v>0.41708315616449243</v>
      </c>
      <c r="P429" s="46" t="s">
        <v>137</v>
      </c>
      <c r="Q429" s="46" t="s">
        <v>137</v>
      </c>
      <c r="R429" s="46">
        <v>2.2670379128382684E-2</v>
      </c>
      <c r="S429" s="46" t="s">
        <v>1</v>
      </c>
      <c r="T429" s="46" t="s">
        <v>137</v>
      </c>
      <c r="U429" s="47">
        <v>4952.1247124851307</v>
      </c>
      <c r="V429" s="47">
        <v>2074.365229999999</v>
      </c>
      <c r="W429" s="49">
        <v>0.41888388326937304</v>
      </c>
      <c r="X429" s="35">
        <v>11</v>
      </c>
      <c r="Y429" s="44" t="s">
        <v>181</v>
      </c>
      <c r="Z429" s="46">
        <v>0.36868000982037979</v>
      </c>
      <c r="AA429" s="46">
        <v>0.63131999017962015</v>
      </c>
      <c r="AB429" s="46">
        <v>0.34990403049114249</v>
      </c>
      <c r="AC429" s="47">
        <v>2272.9212699765458</v>
      </c>
      <c r="AD429" s="48">
        <v>1028.9295564999998</v>
      </c>
      <c r="AE429" s="49">
        <v>0.45269036375844962</v>
      </c>
    </row>
    <row r="430" spans="1:31" x14ac:dyDescent="0.25">
      <c r="A430" t="s">
        <v>678</v>
      </c>
      <c r="B430" s="35">
        <v>12</v>
      </c>
      <c r="C430" s="44" t="s">
        <v>185</v>
      </c>
      <c r="D430" s="45">
        <v>0.78881665584650973</v>
      </c>
      <c r="E430" s="46">
        <v>0.21118334415349035</v>
      </c>
      <c r="F430" s="45">
        <v>0.16268778151317698</v>
      </c>
      <c r="G430" s="47">
        <v>1931.1191733001222</v>
      </c>
      <c r="H430" s="48">
        <v>663.14049</v>
      </c>
      <c r="I430" s="49">
        <v>0.34339697889630916</v>
      </c>
      <c r="J430" s="35">
        <v>12</v>
      </c>
      <c r="K430" s="42" t="s">
        <v>170</v>
      </c>
      <c r="L430" s="46">
        <v>0.56178594865298437</v>
      </c>
      <c r="M430" s="50" t="s">
        <v>137</v>
      </c>
      <c r="N430" s="50" t="s">
        <v>137</v>
      </c>
      <c r="O430" s="46">
        <v>0.43821405134701585</v>
      </c>
      <c r="P430" s="46" t="s">
        <v>137</v>
      </c>
      <c r="Q430" s="46" t="s">
        <v>137</v>
      </c>
      <c r="R430" s="46">
        <v>0.31999235570616885</v>
      </c>
      <c r="S430" s="46" t="s">
        <v>1</v>
      </c>
      <c r="T430" s="46" t="s">
        <v>137</v>
      </c>
      <c r="U430" s="47">
        <v>19544.255615036636</v>
      </c>
      <c r="V430" s="47">
        <v>7167.8537025000041</v>
      </c>
      <c r="W430" s="49">
        <v>0.3667498954007396</v>
      </c>
      <c r="X430" s="35">
        <v>12</v>
      </c>
      <c r="Y430" s="44" t="s">
        <v>188</v>
      </c>
      <c r="Z430" s="46">
        <v>0.33723662056178483</v>
      </c>
      <c r="AA430" s="46">
        <v>0.66276337943821517</v>
      </c>
      <c r="AB430" s="46">
        <v>8.7785535184599084E-2</v>
      </c>
      <c r="AC430" s="47">
        <v>1849.602126126651</v>
      </c>
      <c r="AD430" s="48">
        <v>1151.760164</v>
      </c>
      <c r="AE430" s="49">
        <v>0.62270698531903268</v>
      </c>
    </row>
    <row r="431" spans="1:31" x14ac:dyDescent="0.25">
      <c r="A431" t="s">
        <v>679</v>
      </c>
      <c r="B431" s="35">
        <v>13</v>
      </c>
      <c r="C431" s="44" t="s">
        <v>186</v>
      </c>
      <c r="D431" s="45">
        <v>0.7531137196743356</v>
      </c>
      <c r="E431" s="46">
        <v>0.24688628032566426</v>
      </c>
      <c r="F431" s="45">
        <v>2.6801893829010773E-2</v>
      </c>
      <c r="G431" s="47">
        <v>6539.5594085637176</v>
      </c>
      <c r="H431" s="48">
        <v>3317.8743074999993</v>
      </c>
      <c r="I431" s="49">
        <v>0.50735441032237727</v>
      </c>
      <c r="J431" s="35">
        <v>13</v>
      </c>
      <c r="K431" s="42" t="s">
        <v>171</v>
      </c>
      <c r="L431" s="46">
        <v>0.45585146936254589</v>
      </c>
      <c r="M431" s="50" t="s">
        <v>137</v>
      </c>
      <c r="N431" s="50" t="s">
        <v>137</v>
      </c>
      <c r="O431" s="46">
        <v>0.54414853063745428</v>
      </c>
      <c r="P431" s="46" t="s">
        <v>137</v>
      </c>
      <c r="Q431" s="46" t="s">
        <v>137</v>
      </c>
      <c r="R431" s="46">
        <v>0.37478198014875536</v>
      </c>
      <c r="S431" s="46" t="s">
        <v>1</v>
      </c>
      <c r="T431" s="46" t="s">
        <v>137</v>
      </c>
      <c r="U431" s="47">
        <v>1936.1868473078412</v>
      </c>
      <c r="V431" s="47">
        <v>856.0979630000005</v>
      </c>
      <c r="W431" s="49">
        <v>0.44215668761016352</v>
      </c>
      <c r="X431" s="35">
        <v>13</v>
      </c>
      <c r="Y431" s="44" t="s">
        <v>201</v>
      </c>
      <c r="Z431" s="46">
        <v>9.7134635076981668E-2</v>
      </c>
      <c r="AA431" s="46">
        <v>0.9028653649230185</v>
      </c>
      <c r="AB431" s="46">
        <v>0.88537437878919234</v>
      </c>
      <c r="AC431" s="47">
        <v>17213.804606060876</v>
      </c>
      <c r="AD431" s="48">
        <v>11621.995590500001</v>
      </c>
      <c r="AE431" s="49">
        <v>0.67515554268624423</v>
      </c>
    </row>
    <row r="432" spans="1:31" x14ac:dyDescent="0.25">
      <c r="A432" t="s">
        <v>680</v>
      </c>
      <c r="B432" s="35">
        <v>14</v>
      </c>
      <c r="C432" s="44" t="s">
        <v>187</v>
      </c>
      <c r="D432" s="45">
        <v>0.82600943550588535</v>
      </c>
      <c r="E432" s="46">
        <v>0.1739905644941146</v>
      </c>
      <c r="F432" s="45">
        <v>2.629840335516415E-2</v>
      </c>
      <c r="G432" s="47">
        <v>6992.1745809342101</v>
      </c>
      <c r="H432" s="48">
        <v>2568.7282605000014</v>
      </c>
      <c r="I432" s="49">
        <v>0.36737187133516891</v>
      </c>
      <c r="J432" s="35">
        <v>14</v>
      </c>
      <c r="K432" s="42" t="s">
        <v>172</v>
      </c>
      <c r="L432" s="46">
        <v>0.53579081517066496</v>
      </c>
      <c r="M432" s="50" t="s">
        <v>137</v>
      </c>
      <c r="N432" s="50" t="s">
        <v>137</v>
      </c>
      <c r="O432" s="46">
        <v>0.46420918482933499</v>
      </c>
      <c r="P432" s="46" t="s">
        <v>137</v>
      </c>
      <c r="Q432" s="46" t="s">
        <v>137</v>
      </c>
      <c r="R432" s="46">
        <v>0.16132910226635619</v>
      </c>
      <c r="S432" s="46" t="s">
        <v>1</v>
      </c>
      <c r="T432" s="46" t="s">
        <v>137</v>
      </c>
      <c r="U432" s="47">
        <v>3863.5897268364351</v>
      </c>
      <c r="V432" s="47">
        <v>1233.5185330000015</v>
      </c>
      <c r="W432" s="49">
        <v>0.31926747408815193</v>
      </c>
      <c r="X432" s="35">
        <v>14</v>
      </c>
      <c r="Y432" s="44" t="s">
        <v>144</v>
      </c>
      <c r="Z432" s="46">
        <v>0.11291604524116765</v>
      </c>
      <c r="AA432" s="46">
        <v>0.8870839547588325</v>
      </c>
      <c r="AB432" s="46">
        <v>0.83546181030907063</v>
      </c>
      <c r="AC432" s="47">
        <v>10290.598701660998</v>
      </c>
      <c r="AD432" s="48">
        <v>7976.1225370000002</v>
      </c>
      <c r="AE432" s="49">
        <v>0.77508828866415524</v>
      </c>
    </row>
    <row r="433" spans="1:31" x14ac:dyDescent="0.25">
      <c r="A433" t="s">
        <v>681</v>
      </c>
      <c r="B433" s="35">
        <v>15</v>
      </c>
      <c r="C433" s="44" t="s">
        <v>13</v>
      </c>
      <c r="D433" s="45">
        <v>0.86949764276147412</v>
      </c>
      <c r="E433" s="46">
        <v>0.13050235723852585</v>
      </c>
      <c r="F433" s="45">
        <v>3.7946790916747798E-3</v>
      </c>
      <c r="G433" s="47">
        <v>3772.6129879029018</v>
      </c>
      <c r="H433" s="48">
        <v>951.08053100000006</v>
      </c>
      <c r="I433" s="49">
        <v>0.25210127146614136</v>
      </c>
      <c r="J433" s="35">
        <v>15</v>
      </c>
      <c r="K433" s="42" t="s">
        <v>139</v>
      </c>
      <c r="L433" s="46">
        <v>0.48355105429735573</v>
      </c>
      <c r="M433" s="50" t="s">
        <v>137</v>
      </c>
      <c r="N433" s="50" t="s">
        <v>137</v>
      </c>
      <c r="O433" s="46">
        <v>0.5164489457026441</v>
      </c>
      <c r="P433" s="46" t="s">
        <v>137</v>
      </c>
      <c r="Q433" s="46" t="s">
        <v>137</v>
      </c>
      <c r="R433" s="46">
        <v>1.7360827318955153E-2</v>
      </c>
      <c r="S433" s="46" t="s">
        <v>1</v>
      </c>
      <c r="T433" s="46" t="s">
        <v>137</v>
      </c>
      <c r="U433" s="47">
        <v>35030.516215566466</v>
      </c>
      <c r="V433" s="47">
        <v>10390.166279999992</v>
      </c>
      <c r="W433" s="49">
        <v>0.29660328771812183</v>
      </c>
      <c r="X433" s="35">
        <v>15</v>
      </c>
      <c r="Y433" s="44" t="s">
        <v>191</v>
      </c>
      <c r="Z433" s="46">
        <v>4.5044424901964523E-2</v>
      </c>
      <c r="AA433" s="46">
        <v>0.95495557509803553</v>
      </c>
      <c r="AB433" s="46">
        <v>0.94652295039608159</v>
      </c>
      <c r="AC433" s="47">
        <v>13195.530596702412</v>
      </c>
      <c r="AD433" s="48">
        <v>7897.3082414999972</v>
      </c>
      <c r="AE433" s="49">
        <v>0.5984835686314538</v>
      </c>
    </row>
    <row r="434" spans="1:31" x14ac:dyDescent="0.25">
      <c r="A434" t="s">
        <v>682</v>
      </c>
      <c r="B434" s="35">
        <v>16</v>
      </c>
      <c r="C434" s="44" t="s">
        <v>189</v>
      </c>
      <c r="D434" s="45">
        <v>0.90854632362243914</v>
      </c>
      <c r="E434" s="46">
        <v>9.1453676377560883E-2</v>
      </c>
      <c r="F434" s="45">
        <v>7.0440292807571275E-2</v>
      </c>
      <c r="G434" s="47">
        <v>3832.8458205522684</v>
      </c>
      <c r="H434" s="48">
        <v>1215.1301394999994</v>
      </c>
      <c r="I434" s="49">
        <v>0.31703079027710884</v>
      </c>
      <c r="J434" s="35">
        <v>16</v>
      </c>
      <c r="K434" s="42" t="s">
        <v>175</v>
      </c>
      <c r="L434" s="46">
        <v>0.56263237425538482</v>
      </c>
      <c r="M434" s="50" t="s">
        <v>137</v>
      </c>
      <c r="N434" s="50" t="s">
        <v>137</v>
      </c>
      <c r="O434" s="46">
        <v>0.4373676257446153</v>
      </c>
      <c r="P434" s="46" t="s">
        <v>137</v>
      </c>
      <c r="Q434" s="46" t="s">
        <v>137</v>
      </c>
      <c r="R434" s="46">
        <v>0.32686304314799114</v>
      </c>
      <c r="S434" s="46" t="s">
        <v>1</v>
      </c>
      <c r="T434" s="46" t="s">
        <v>137</v>
      </c>
      <c r="U434" s="47">
        <v>13900.322626381776</v>
      </c>
      <c r="V434" s="47">
        <v>6999.4140875000003</v>
      </c>
      <c r="W434" s="49">
        <v>0.50354328281673366</v>
      </c>
      <c r="X434" s="35">
        <v>16</v>
      </c>
      <c r="Y434" s="44" t="s">
        <v>192</v>
      </c>
      <c r="Z434" s="46">
        <v>0.28996180459791066</v>
      </c>
      <c r="AA434" s="46">
        <v>0.71003819540208934</v>
      </c>
      <c r="AB434" s="46">
        <v>0.66742486456970318</v>
      </c>
      <c r="AC434" s="47">
        <v>8254.0720874861945</v>
      </c>
      <c r="AD434" s="48">
        <v>3879.6131840000007</v>
      </c>
      <c r="AE434" s="49">
        <v>0.4700241460068893</v>
      </c>
    </row>
    <row r="435" spans="1:31" x14ac:dyDescent="0.25">
      <c r="A435" t="s">
        <v>683</v>
      </c>
      <c r="B435" s="35">
        <v>17</v>
      </c>
      <c r="C435" s="44" t="s">
        <v>2227</v>
      </c>
      <c r="D435" s="45">
        <v>0.73746293110339189</v>
      </c>
      <c r="E435" s="46">
        <v>0.26253706889660811</v>
      </c>
      <c r="F435" s="45">
        <v>0.1916070108938189</v>
      </c>
      <c r="G435" s="47">
        <v>9186.7159402336201</v>
      </c>
      <c r="H435" s="48">
        <v>3311.6000525000004</v>
      </c>
      <c r="I435" s="49">
        <v>0.36047702726898356</v>
      </c>
      <c r="J435" s="35">
        <v>17</v>
      </c>
      <c r="K435" s="42" t="s">
        <v>141</v>
      </c>
      <c r="L435" s="46">
        <v>0.43652605338087308</v>
      </c>
      <c r="M435" s="50" t="s">
        <v>137</v>
      </c>
      <c r="N435" s="50" t="s">
        <v>137</v>
      </c>
      <c r="O435" s="46">
        <v>0.56347394661912709</v>
      </c>
      <c r="P435" s="46" t="s">
        <v>137</v>
      </c>
      <c r="Q435" s="46" t="s">
        <v>137</v>
      </c>
      <c r="R435" s="46">
        <v>0.15386122002517472</v>
      </c>
      <c r="S435" s="46" t="s">
        <v>1</v>
      </c>
      <c r="T435" s="46" t="s">
        <v>137</v>
      </c>
      <c r="U435" s="47">
        <v>1296.8885410111916</v>
      </c>
      <c r="V435" s="47">
        <v>152.46439649999999</v>
      </c>
      <c r="W435" s="49">
        <v>0.11756168065231158</v>
      </c>
      <c r="X435" s="35">
        <v>17</v>
      </c>
      <c r="Y435" s="44" t="s">
        <v>193</v>
      </c>
      <c r="Z435" s="46">
        <v>7.222445348459742E-3</v>
      </c>
      <c r="AA435" s="46">
        <v>0.99277755465154027</v>
      </c>
      <c r="AB435" s="46">
        <v>0.99273909912559444</v>
      </c>
      <c r="AC435" s="47">
        <v>146.93529050000001</v>
      </c>
      <c r="AD435" s="48">
        <v>144.93529050000001</v>
      </c>
      <c r="AE435" s="49">
        <v>0.98638856606064962</v>
      </c>
    </row>
    <row r="436" spans="1:31" x14ac:dyDescent="0.25">
      <c r="A436" t="s">
        <v>684</v>
      </c>
      <c r="B436" s="35" t="s">
        <v>136</v>
      </c>
      <c r="C436" s="44" t="s">
        <v>136</v>
      </c>
      <c r="D436" s="45" t="s">
        <v>136</v>
      </c>
      <c r="E436" s="46" t="s">
        <v>136</v>
      </c>
      <c r="F436" s="45" t="s">
        <v>136</v>
      </c>
      <c r="G436" s="47" t="s">
        <v>136</v>
      </c>
      <c r="H436" s="48" t="s">
        <v>136</v>
      </c>
      <c r="I436" s="49" t="s">
        <v>136</v>
      </c>
      <c r="J436" s="35">
        <v>18</v>
      </c>
      <c r="K436" s="42" t="s">
        <v>142</v>
      </c>
      <c r="L436" s="46">
        <v>0.52363362882035414</v>
      </c>
      <c r="M436" s="50" t="s">
        <v>137</v>
      </c>
      <c r="N436" s="50" t="s">
        <v>137</v>
      </c>
      <c r="O436" s="46">
        <v>0.47636637117964592</v>
      </c>
      <c r="P436" s="46" t="s">
        <v>137</v>
      </c>
      <c r="Q436" s="46" t="s">
        <v>137</v>
      </c>
      <c r="R436" s="46">
        <v>0.34964266951353767</v>
      </c>
      <c r="S436" s="46" t="s">
        <v>1</v>
      </c>
      <c r="T436" s="46" t="s">
        <v>137</v>
      </c>
      <c r="U436" s="47">
        <v>5148.9915197794817</v>
      </c>
      <c r="V436" s="47">
        <v>2645.3706984999999</v>
      </c>
      <c r="W436" s="49">
        <v>0.51376481944823527</v>
      </c>
      <c r="X436" s="35" t="s">
        <v>136</v>
      </c>
      <c r="Y436" s="44" t="s">
        <v>136</v>
      </c>
      <c r="Z436" s="46" t="s">
        <v>136</v>
      </c>
      <c r="AA436" s="46" t="s">
        <v>136</v>
      </c>
      <c r="AB436" s="46" t="s">
        <v>136</v>
      </c>
      <c r="AC436" s="47" t="s">
        <v>136</v>
      </c>
      <c r="AD436" s="48" t="s">
        <v>136</v>
      </c>
      <c r="AE436" s="49" t="s">
        <v>136</v>
      </c>
    </row>
    <row r="437" spans="1:31" x14ac:dyDescent="0.25">
      <c r="A437" t="s">
        <v>685</v>
      </c>
      <c r="B437" s="35" t="s">
        <v>136</v>
      </c>
      <c r="C437" s="44" t="s">
        <v>136</v>
      </c>
      <c r="D437" s="45" t="s">
        <v>136</v>
      </c>
      <c r="E437" s="46" t="s">
        <v>136</v>
      </c>
      <c r="F437" s="45" t="s">
        <v>136</v>
      </c>
      <c r="G437" s="47" t="s">
        <v>136</v>
      </c>
      <c r="H437" s="48" t="s">
        <v>136</v>
      </c>
      <c r="I437" s="49" t="s">
        <v>136</v>
      </c>
      <c r="J437" s="35">
        <v>19</v>
      </c>
      <c r="K437" s="42" t="s">
        <v>182</v>
      </c>
      <c r="L437" s="46">
        <v>0.49672611200936562</v>
      </c>
      <c r="M437" s="50" t="s">
        <v>137</v>
      </c>
      <c r="N437" s="50" t="s">
        <v>137</v>
      </c>
      <c r="O437" s="46">
        <v>0.50327388799063422</v>
      </c>
      <c r="P437" s="46" t="s">
        <v>137</v>
      </c>
      <c r="Q437" s="46" t="s">
        <v>137</v>
      </c>
      <c r="R437" s="46">
        <v>2.7421468875210023E-2</v>
      </c>
      <c r="S437" s="46" t="s">
        <v>1</v>
      </c>
      <c r="T437" s="46" t="s">
        <v>137</v>
      </c>
      <c r="U437" s="47">
        <v>7887.1730158358832</v>
      </c>
      <c r="V437" s="47">
        <v>4532.7148659999993</v>
      </c>
      <c r="W437" s="49">
        <v>0.57469448900121811</v>
      </c>
      <c r="X437" s="35" t="s">
        <v>136</v>
      </c>
      <c r="Y437" s="44" t="s">
        <v>136</v>
      </c>
      <c r="Z437" s="46" t="s">
        <v>136</v>
      </c>
      <c r="AA437" s="46" t="s">
        <v>136</v>
      </c>
      <c r="AB437" s="46" t="s">
        <v>136</v>
      </c>
      <c r="AC437" s="47" t="s">
        <v>136</v>
      </c>
      <c r="AD437" s="48" t="s">
        <v>136</v>
      </c>
      <c r="AE437" s="49" t="s">
        <v>136</v>
      </c>
    </row>
    <row r="438" spans="1:31" x14ac:dyDescent="0.25">
      <c r="A438" t="s">
        <v>686</v>
      </c>
      <c r="B438" s="35" t="s">
        <v>136</v>
      </c>
      <c r="C438" s="44" t="s">
        <v>136</v>
      </c>
      <c r="D438" s="45" t="s">
        <v>136</v>
      </c>
      <c r="E438" s="46" t="s">
        <v>136</v>
      </c>
      <c r="F438" s="45" t="s">
        <v>136</v>
      </c>
      <c r="G438" s="47" t="s">
        <v>136</v>
      </c>
      <c r="H438" s="48" t="s">
        <v>136</v>
      </c>
      <c r="I438" s="49" t="s">
        <v>136</v>
      </c>
      <c r="J438" s="35">
        <v>20</v>
      </c>
      <c r="K438" s="42" t="s">
        <v>184</v>
      </c>
      <c r="L438" s="46">
        <v>0.43909622027627038</v>
      </c>
      <c r="M438" s="50" t="s">
        <v>137</v>
      </c>
      <c r="N438" s="50" t="s">
        <v>137</v>
      </c>
      <c r="O438" s="46">
        <v>0.56090377972372962</v>
      </c>
      <c r="P438" s="46" t="s">
        <v>137</v>
      </c>
      <c r="Q438" s="46" t="s">
        <v>137</v>
      </c>
      <c r="R438" s="46">
        <v>0.46402840510136917</v>
      </c>
      <c r="S438" s="46" t="s">
        <v>137</v>
      </c>
      <c r="T438" s="46" t="s">
        <v>137</v>
      </c>
      <c r="U438" s="47">
        <v>3735.1123171309737</v>
      </c>
      <c r="V438" s="47">
        <v>1247.3218939999997</v>
      </c>
      <c r="W438" s="49">
        <v>0.33394494946756959</v>
      </c>
      <c r="X438" s="35" t="s">
        <v>136</v>
      </c>
      <c r="Y438" s="44" t="s">
        <v>136</v>
      </c>
      <c r="Z438" s="46" t="s">
        <v>136</v>
      </c>
      <c r="AA438" s="46" t="s">
        <v>136</v>
      </c>
      <c r="AB438" s="46" t="s">
        <v>136</v>
      </c>
      <c r="AC438" s="47" t="s">
        <v>136</v>
      </c>
      <c r="AD438" s="48" t="s">
        <v>136</v>
      </c>
      <c r="AE438" s="49" t="s">
        <v>136</v>
      </c>
    </row>
    <row r="439" spans="1:31" x14ac:dyDescent="0.25">
      <c r="A439" t="s">
        <v>687</v>
      </c>
      <c r="B439" s="35" t="s">
        <v>136</v>
      </c>
      <c r="C439" s="44" t="s">
        <v>136</v>
      </c>
      <c r="D439" s="45" t="s">
        <v>136</v>
      </c>
      <c r="E439" s="46" t="s">
        <v>136</v>
      </c>
      <c r="F439" s="45" t="s">
        <v>136</v>
      </c>
      <c r="G439" s="47" t="s">
        <v>136</v>
      </c>
      <c r="H439" s="48" t="s">
        <v>136</v>
      </c>
      <c r="I439" s="49" t="s">
        <v>136</v>
      </c>
      <c r="J439" s="35">
        <v>21</v>
      </c>
      <c r="K439" s="42" t="s">
        <v>143</v>
      </c>
      <c r="L439" s="46">
        <v>0.39268190518243101</v>
      </c>
      <c r="M439" s="50" t="s">
        <v>137</v>
      </c>
      <c r="N439" s="50" t="s">
        <v>135</v>
      </c>
      <c r="O439" s="46">
        <v>0.60731809481756882</v>
      </c>
      <c r="P439" s="46" t="s">
        <v>137</v>
      </c>
      <c r="Q439" s="46" t="s">
        <v>135</v>
      </c>
      <c r="R439" s="46">
        <v>0.50990107409426144</v>
      </c>
      <c r="S439" s="46" t="s">
        <v>137</v>
      </c>
      <c r="T439" s="46" t="s">
        <v>137</v>
      </c>
      <c r="U439" s="47">
        <v>29880.946217536017</v>
      </c>
      <c r="V439" s="47">
        <v>15406.72273350001</v>
      </c>
      <c r="W439" s="49">
        <v>0.51560357631708387</v>
      </c>
      <c r="X439" s="35" t="s">
        <v>136</v>
      </c>
      <c r="Y439" s="44" t="s">
        <v>136</v>
      </c>
      <c r="Z439" s="46" t="s">
        <v>136</v>
      </c>
      <c r="AA439" s="46" t="s">
        <v>136</v>
      </c>
      <c r="AB439" s="46" t="s">
        <v>136</v>
      </c>
      <c r="AC439" s="47" t="s">
        <v>136</v>
      </c>
      <c r="AD439" s="48" t="s">
        <v>136</v>
      </c>
      <c r="AE439" s="49" t="s">
        <v>136</v>
      </c>
    </row>
    <row r="440" spans="1:31" x14ac:dyDescent="0.25">
      <c r="A440" t="s">
        <v>688</v>
      </c>
      <c r="B440" s="35" t="s">
        <v>136</v>
      </c>
      <c r="C440" s="44" t="s">
        <v>136</v>
      </c>
      <c r="D440" s="45" t="s">
        <v>136</v>
      </c>
      <c r="E440" s="46" t="s">
        <v>136</v>
      </c>
      <c r="F440" s="45" t="s">
        <v>136</v>
      </c>
      <c r="G440" s="47" t="s">
        <v>136</v>
      </c>
      <c r="H440" s="48" t="s">
        <v>136</v>
      </c>
      <c r="I440" s="49" t="s">
        <v>136</v>
      </c>
      <c r="J440" s="35" t="s">
        <v>136</v>
      </c>
      <c r="K440" s="42" t="s">
        <v>136</v>
      </c>
      <c r="L440" s="46" t="s">
        <v>136</v>
      </c>
      <c r="M440" s="50" t="s">
        <v>136</v>
      </c>
      <c r="N440" s="50" t="s">
        <v>136</v>
      </c>
      <c r="O440" s="46" t="s">
        <v>136</v>
      </c>
      <c r="P440" s="46" t="s">
        <v>136</v>
      </c>
      <c r="Q440" s="46" t="s">
        <v>136</v>
      </c>
      <c r="R440" s="46" t="s">
        <v>136</v>
      </c>
      <c r="S440" s="46" t="s">
        <v>136</v>
      </c>
      <c r="T440" s="46" t="s">
        <v>136</v>
      </c>
      <c r="U440" s="47" t="s">
        <v>136</v>
      </c>
      <c r="V440" s="47" t="s">
        <v>136</v>
      </c>
      <c r="W440" s="49" t="s">
        <v>136</v>
      </c>
      <c r="X440" s="35" t="s">
        <v>136</v>
      </c>
      <c r="Y440" s="44" t="s">
        <v>136</v>
      </c>
      <c r="Z440" s="46" t="s">
        <v>136</v>
      </c>
      <c r="AA440" s="46" t="s">
        <v>136</v>
      </c>
      <c r="AB440" s="46" t="s">
        <v>136</v>
      </c>
      <c r="AC440" s="47" t="s">
        <v>136</v>
      </c>
      <c r="AD440" s="48" t="s">
        <v>136</v>
      </c>
      <c r="AE440" s="49" t="s">
        <v>136</v>
      </c>
    </row>
    <row r="441" spans="1:31" x14ac:dyDescent="0.25">
      <c r="A441" t="s">
        <v>689</v>
      </c>
      <c r="B441" s="35" t="s">
        <v>136</v>
      </c>
      <c r="C441" s="44" t="s">
        <v>136</v>
      </c>
      <c r="D441" s="45" t="s">
        <v>136</v>
      </c>
      <c r="E441" s="46" t="s">
        <v>136</v>
      </c>
      <c r="F441" s="45" t="s">
        <v>136</v>
      </c>
      <c r="G441" s="47" t="s">
        <v>136</v>
      </c>
      <c r="H441" s="48" t="s">
        <v>136</v>
      </c>
      <c r="I441" s="49" t="s">
        <v>136</v>
      </c>
      <c r="J441" s="35" t="s">
        <v>136</v>
      </c>
      <c r="K441" s="42" t="s">
        <v>136</v>
      </c>
      <c r="L441" s="46" t="s">
        <v>136</v>
      </c>
      <c r="M441" s="50" t="s">
        <v>136</v>
      </c>
      <c r="N441" s="50" t="s">
        <v>136</v>
      </c>
      <c r="O441" s="46" t="s">
        <v>136</v>
      </c>
      <c r="P441" s="46" t="s">
        <v>136</v>
      </c>
      <c r="Q441" s="46" t="s">
        <v>136</v>
      </c>
      <c r="R441" s="46" t="s">
        <v>136</v>
      </c>
      <c r="S441" s="46" t="s">
        <v>136</v>
      </c>
      <c r="T441" s="46" t="s">
        <v>136</v>
      </c>
      <c r="U441" s="47" t="s">
        <v>136</v>
      </c>
      <c r="V441" s="47" t="s">
        <v>136</v>
      </c>
      <c r="W441" s="49" t="s">
        <v>136</v>
      </c>
      <c r="X441" s="35" t="s">
        <v>136</v>
      </c>
      <c r="Y441" s="44" t="s">
        <v>136</v>
      </c>
      <c r="Z441" s="46" t="s">
        <v>136</v>
      </c>
      <c r="AA441" s="46" t="s">
        <v>136</v>
      </c>
      <c r="AB441" s="46" t="s">
        <v>136</v>
      </c>
      <c r="AC441" s="47" t="s">
        <v>136</v>
      </c>
      <c r="AD441" s="48" t="s">
        <v>136</v>
      </c>
      <c r="AE441" s="49" t="s">
        <v>136</v>
      </c>
    </row>
    <row r="442" spans="1:31" x14ac:dyDescent="0.25">
      <c r="A442" t="s">
        <v>690</v>
      </c>
      <c r="B442" s="35" t="s">
        <v>136</v>
      </c>
      <c r="C442" s="44" t="s">
        <v>136</v>
      </c>
      <c r="D442" s="45" t="s">
        <v>136</v>
      </c>
      <c r="E442" s="46" t="s">
        <v>136</v>
      </c>
      <c r="F442" s="45" t="s">
        <v>136</v>
      </c>
      <c r="G442" s="47" t="s">
        <v>136</v>
      </c>
      <c r="H442" s="48" t="s">
        <v>136</v>
      </c>
      <c r="I442" s="49" t="s">
        <v>136</v>
      </c>
      <c r="J442" s="35" t="s">
        <v>136</v>
      </c>
      <c r="K442" s="42" t="s">
        <v>136</v>
      </c>
      <c r="L442" s="46" t="s">
        <v>136</v>
      </c>
      <c r="M442" s="50" t="s">
        <v>136</v>
      </c>
      <c r="N442" s="50" t="s">
        <v>136</v>
      </c>
      <c r="O442" s="46" t="s">
        <v>136</v>
      </c>
      <c r="P442" s="46" t="s">
        <v>136</v>
      </c>
      <c r="Q442" s="46" t="s">
        <v>136</v>
      </c>
      <c r="R442" s="46" t="s">
        <v>136</v>
      </c>
      <c r="S442" s="46" t="s">
        <v>136</v>
      </c>
      <c r="T442" s="46" t="s">
        <v>136</v>
      </c>
      <c r="U442" s="47" t="s">
        <v>136</v>
      </c>
      <c r="V442" s="47" t="s">
        <v>136</v>
      </c>
      <c r="W442" s="49" t="s">
        <v>136</v>
      </c>
      <c r="X442" s="35" t="s">
        <v>136</v>
      </c>
      <c r="Y442" s="44" t="s">
        <v>136</v>
      </c>
      <c r="Z442" s="46" t="s">
        <v>136</v>
      </c>
      <c r="AA442" s="46" t="s">
        <v>136</v>
      </c>
      <c r="AB442" s="46" t="s">
        <v>136</v>
      </c>
      <c r="AC442" s="47" t="s">
        <v>136</v>
      </c>
      <c r="AD442" s="48" t="s">
        <v>136</v>
      </c>
      <c r="AE442" s="49" t="s">
        <v>136</v>
      </c>
    </row>
    <row r="443" spans="1:31" x14ac:dyDescent="0.25">
      <c r="A443" t="s">
        <v>691</v>
      </c>
      <c r="B443" s="35" t="s">
        <v>136</v>
      </c>
      <c r="C443" s="44" t="s">
        <v>136</v>
      </c>
      <c r="D443" s="45" t="s">
        <v>136</v>
      </c>
      <c r="E443" s="46" t="s">
        <v>136</v>
      </c>
      <c r="F443" s="45" t="s">
        <v>136</v>
      </c>
      <c r="G443" s="47" t="s">
        <v>136</v>
      </c>
      <c r="H443" s="48" t="s">
        <v>136</v>
      </c>
      <c r="I443" s="49" t="s">
        <v>136</v>
      </c>
      <c r="J443" s="35" t="s">
        <v>136</v>
      </c>
      <c r="K443" s="42" t="s">
        <v>136</v>
      </c>
      <c r="L443" s="46" t="s">
        <v>136</v>
      </c>
      <c r="M443" s="50" t="s">
        <v>136</v>
      </c>
      <c r="N443" s="50" t="s">
        <v>136</v>
      </c>
      <c r="O443" s="46" t="s">
        <v>136</v>
      </c>
      <c r="P443" s="46" t="s">
        <v>136</v>
      </c>
      <c r="Q443" s="46" t="s">
        <v>136</v>
      </c>
      <c r="R443" s="46" t="s">
        <v>136</v>
      </c>
      <c r="S443" s="46" t="s">
        <v>136</v>
      </c>
      <c r="T443" s="46" t="s">
        <v>136</v>
      </c>
      <c r="U443" s="47" t="s">
        <v>136</v>
      </c>
      <c r="V443" s="47" t="s">
        <v>136</v>
      </c>
      <c r="W443" s="49" t="s">
        <v>136</v>
      </c>
      <c r="X443" s="35" t="s">
        <v>136</v>
      </c>
      <c r="Y443" s="44" t="s">
        <v>136</v>
      </c>
      <c r="Z443" s="46" t="s">
        <v>136</v>
      </c>
      <c r="AA443" s="46" t="s">
        <v>136</v>
      </c>
      <c r="AB443" s="46" t="s">
        <v>136</v>
      </c>
      <c r="AC443" s="47" t="s">
        <v>136</v>
      </c>
      <c r="AD443" s="48" t="s">
        <v>136</v>
      </c>
      <c r="AE443" s="49" t="s">
        <v>136</v>
      </c>
    </row>
    <row r="444" spans="1:31" x14ac:dyDescent="0.25">
      <c r="A444" t="s">
        <v>692</v>
      </c>
      <c r="B444" s="35" t="s">
        <v>136</v>
      </c>
      <c r="C444" s="44" t="s">
        <v>136</v>
      </c>
      <c r="D444" s="45" t="s">
        <v>136</v>
      </c>
      <c r="E444" s="46" t="s">
        <v>136</v>
      </c>
      <c r="F444" s="45" t="s">
        <v>136</v>
      </c>
      <c r="G444" s="47" t="s">
        <v>136</v>
      </c>
      <c r="H444" s="48" t="s">
        <v>136</v>
      </c>
      <c r="I444" s="49" t="s">
        <v>136</v>
      </c>
      <c r="J444" s="35" t="s">
        <v>136</v>
      </c>
      <c r="K444" s="42" t="s">
        <v>136</v>
      </c>
      <c r="L444" s="46" t="s">
        <v>136</v>
      </c>
      <c r="M444" s="50" t="s">
        <v>136</v>
      </c>
      <c r="N444" s="50" t="s">
        <v>136</v>
      </c>
      <c r="O444" s="46" t="s">
        <v>136</v>
      </c>
      <c r="P444" s="46" t="s">
        <v>136</v>
      </c>
      <c r="Q444" s="46" t="s">
        <v>136</v>
      </c>
      <c r="R444" s="46" t="s">
        <v>136</v>
      </c>
      <c r="S444" s="46" t="s">
        <v>136</v>
      </c>
      <c r="T444" s="46" t="s">
        <v>136</v>
      </c>
      <c r="U444" s="47" t="s">
        <v>136</v>
      </c>
      <c r="V444" s="47" t="s">
        <v>136</v>
      </c>
      <c r="W444" s="49" t="s">
        <v>136</v>
      </c>
      <c r="X444" s="35" t="s">
        <v>136</v>
      </c>
      <c r="Y444" s="44" t="s">
        <v>136</v>
      </c>
      <c r="Z444" s="46" t="s">
        <v>136</v>
      </c>
      <c r="AA444" s="46" t="s">
        <v>136</v>
      </c>
      <c r="AB444" s="46" t="s">
        <v>136</v>
      </c>
      <c r="AC444" s="47" t="s">
        <v>136</v>
      </c>
      <c r="AD444" s="48" t="s">
        <v>136</v>
      </c>
      <c r="AE444" s="49" t="s">
        <v>136</v>
      </c>
    </row>
    <row r="445" spans="1:31" x14ac:dyDescent="0.25">
      <c r="A445" t="s">
        <v>693</v>
      </c>
      <c r="B445" s="35" t="s">
        <v>136</v>
      </c>
      <c r="C445" s="44" t="s">
        <v>136</v>
      </c>
      <c r="D445" s="45" t="s">
        <v>136</v>
      </c>
      <c r="E445" s="46" t="s">
        <v>136</v>
      </c>
      <c r="F445" s="45" t="s">
        <v>136</v>
      </c>
      <c r="G445" s="47" t="s">
        <v>136</v>
      </c>
      <c r="H445" s="48" t="s">
        <v>136</v>
      </c>
      <c r="I445" s="49" t="s">
        <v>136</v>
      </c>
      <c r="J445" s="35" t="s">
        <v>136</v>
      </c>
      <c r="K445" s="42" t="s">
        <v>136</v>
      </c>
      <c r="L445" s="46" t="s">
        <v>136</v>
      </c>
      <c r="M445" s="50" t="s">
        <v>136</v>
      </c>
      <c r="N445" s="50" t="s">
        <v>136</v>
      </c>
      <c r="O445" s="46" t="s">
        <v>136</v>
      </c>
      <c r="P445" s="46" t="s">
        <v>136</v>
      </c>
      <c r="Q445" s="46" t="s">
        <v>136</v>
      </c>
      <c r="R445" s="46" t="s">
        <v>136</v>
      </c>
      <c r="S445" s="46" t="s">
        <v>136</v>
      </c>
      <c r="T445" s="46" t="s">
        <v>136</v>
      </c>
      <c r="U445" s="47" t="s">
        <v>136</v>
      </c>
      <c r="V445" s="47" t="s">
        <v>136</v>
      </c>
      <c r="W445" s="49" t="s">
        <v>136</v>
      </c>
      <c r="X445" s="35" t="s">
        <v>136</v>
      </c>
      <c r="Y445" s="44" t="s">
        <v>136</v>
      </c>
      <c r="Z445" s="46" t="s">
        <v>136</v>
      </c>
      <c r="AA445" s="46" t="s">
        <v>136</v>
      </c>
      <c r="AB445" s="46" t="s">
        <v>136</v>
      </c>
      <c r="AC445" s="47" t="s">
        <v>136</v>
      </c>
      <c r="AD445" s="48" t="s">
        <v>136</v>
      </c>
      <c r="AE445" s="49" t="s">
        <v>136</v>
      </c>
    </row>
    <row r="446" spans="1:31" x14ac:dyDescent="0.25">
      <c r="A446" t="s">
        <v>694</v>
      </c>
      <c r="B446" s="35" t="s">
        <v>136</v>
      </c>
      <c r="C446" s="44" t="s">
        <v>136</v>
      </c>
      <c r="D446" s="45" t="s">
        <v>136</v>
      </c>
      <c r="E446" s="46" t="s">
        <v>136</v>
      </c>
      <c r="F446" s="45" t="s">
        <v>136</v>
      </c>
      <c r="G446" s="47" t="s">
        <v>136</v>
      </c>
      <c r="H446" s="48" t="s">
        <v>136</v>
      </c>
      <c r="I446" s="49" t="s">
        <v>136</v>
      </c>
      <c r="J446" s="35" t="s">
        <v>136</v>
      </c>
      <c r="K446" s="42" t="s">
        <v>136</v>
      </c>
      <c r="L446" s="46" t="s">
        <v>136</v>
      </c>
      <c r="M446" s="50" t="s">
        <v>136</v>
      </c>
      <c r="N446" s="50" t="s">
        <v>136</v>
      </c>
      <c r="O446" s="46" t="s">
        <v>136</v>
      </c>
      <c r="P446" s="46" t="s">
        <v>136</v>
      </c>
      <c r="Q446" s="46" t="s">
        <v>136</v>
      </c>
      <c r="R446" s="46" t="s">
        <v>136</v>
      </c>
      <c r="S446" s="46" t="s">
        <v>136</v>
      </c>
      <c r="T446" s="46" t="s">
        <v>136</v>
      </c>
      <c r="U446" s="47" t="s">
        <v>136</v>
      </c>
      <c r="V446" s="47" t="s">
        <v>136</v>
      </c>
      <c r="W446" s="49" t="s">
        <v>136</v>
      </c>
      <c r="X446" s="35" t="s">
        <v>136</v>
      </c>
      <c r="Y446" s="44" t="s">
        <v>136</v>
      </c>
      <c r="Z446" s="46" t="s">
        <v>136</v>
      </c>
      <c r="AA446" s="46" t="s">
        <v>136</v>
      </c>
      <c r="AB446" s="46" t="s">
        <v>136</v>
      </c>
      <c r="AC446" s="47" t="s">
        <v>136</v>
      </c>
      <c r="AD446" s="48" t="s">
        <v>136</v>
      </c>
      <c r="AE446" s="49" t="s">
        <v>136</v>
      </c>
    </row>
    <row r="447" spans="1:31" x14ac:dyDescent="0.25">
      <c r="A447" t="s">
        <v>695</v>
      </c>
      <c r="B447" s="35" t="s">
        <v>136</v>
      </c>
      <c r="C447" s="44" t="s">
        <v>136</v>
      </c>
      <c r="D447" s="45" t="s">
        <v>136</v>
      </c>
      <c r="E447" s="46" t="s">
        <v>136</v>
      </c>
      <c r="F447" s="45" t="s">
        <v>136</v>
      </c>
      <c r="G447" s="47" t="s">
        <v>136</v>
      </c>
      <c r="H447" s="48" t="s">
        <v>136</v>
      </c>
      <c r="I447" s="49" t="s">
        <v>136</v>
      </c>
      <c r="J447" s="35" t="s">
        <v>136</v>
      </c>
      <c r="K447" s="42" t="s">
        <v>136</v>
      </c>
      <c r="L447" s="46" t="s">
        <v>136</v>
      </c>
      <c r="M447" s="50" t="s">
        <v>136</v>
      </c>
      <c r="N447" s="50" t="s">
        <v>136</v>
      </c>
      <c r="O447" s="46" t="s">
        <v>136</v>
      </c>
      <c r="P447" s="46" t="s">
        <v>136</v>
      </c>
      <c r="Q447" s="46" t="s">
        <v>136</v>
      </c>
      <c r="R447" s="46" t="s">
        <v>136</v>
      </c>
      <c r="S447" s="46" t="s">
        <v>136</v>
      </c>
      <c r="T447" s="46" t="s">
        <v>136</v>
      </c>
      <c r="U447" s="47" t="s">
        <v>136</v>
      </c>
      <c r="V447" s="47" t="s">
        <v>136</v>
      </c>
      <c r="W447" s="49" t="s">
        <v>136</v>
      </c>
      <c r="X447" s="35" t="s">
        <v>136</v>
      </c>
      <c r="Y447" s="44" t="s">
        <v>136</v>
      </c>
      <c r="Z447" s="46" t="s">
        <v>136</v>
      </c>
      <c r="AA447" s="46" t="s">
        <v>136</v>
      </c>
      <c r="AB447" s="46" t="s">
        <v>136</v>
      </c>
      <c r="AC447" s="47" t="s">
        <v>136</v>
      </c>
      <c r="AD447" s="48" t="s">
        <v>136</v>
      </c>
      <c r="AE447" s="49" t="s">
        <v>136</v>
      </c>
    </row>
    <row r="448" spans="1:31" x14ac:dyDescent="0.25">
      <c r="A448" t="s">
        <v>696</v>
      </c>
      <c r="B448" s="35" t="s">
        <v>136</v>
      </c>
      <c r="C448" s="44" t="s">
        <v>136</v>
      </c>
      <c r="D448" s="45" t="s">
        <v>136</v>
      </c>
      <c r="E448" s="46" t="s">
        <v>136</v>
      </c>
      <c r="F448" s="45" t="s">
        <v>136</v>
      </c>
      <c r="G448" s="47" t="s">
        <v>136</v>
      </c>
      <c r="H448" s="48" t="s">
        <v>136</v>
      </c>
      <c r="I448" s="49" t="s">
        <v>136</v>
      </c>
      <c r="J448" s="35" t="s">
        <v>136</v>
      </c>
      <c r="K448" s="42" t="s">
        <v>136</v>
      </c>
      <c r="L448" s="46" t="s">
        <v>136</v>
      </c>
      <c r="M448" s="50" t="s">
        <v>136</v>
      </c>
      <c r="N448" s="50" t="s">
        <v>136</v>
      </c>
      <c r="O448" s="46" t="s">
        <v>136</v>
      </c>
      <c r="P448" s="46" t="s">
        <v>136</v>
      </c>
      <c r="Q448" s="46" t="s">
        <v>136</v>
      </c>
      <c r="R448" s="46" t="s">
        <v>136</v>
      </c>
      <c r="S448" s="46" t="s">
        <v>136</v>
      </c>
      <c r="T448" s="46" t="s">
        <v>136</v>
      </c>
      <c r="U448" s="47" t="s">
        <v>136</v>
      </c>
      <c r="V448" s="47" t="s">
        <v>136</v>
      </c>
      <c r="W448" s="49" t="s">
        <v>136</v>
      </c>
      <c r="X448" s="35" t="s">
        <v>136</v>
      </c>
      <c r="Y448" s="44" t="s">
        <v>136</v>
      </c>
      <c r="Z448" s="46" t="s">
        <v>136</v>
      </c>
      <c r="AA448" s="46" t="s">
        <v>136</v>
      </c>
      <c r="AB448" s="46" t="s">
        <v>136</v>
      </c>
      <c r="AC448" s="47" t="s">
        <v>136</v>
      </c>
      <c r="AD448" s="48" t="s">
        <v>136</v>
      </c>
      <c r="AE448" s="49" t="s">
        <v>136</v>
      </c>
    </row>
    <row r="449" spans="1:31" x14ac:dyDescent="0.25">
      <c r="A449" t="s">
        <v>697</v>
      </c>
      <c r="B449" s="35" t="s">
        <v>136</v>
      </c>
      <c r="C449" s="44" t="s">
        <v>136</v>
      </c>
      <c r="D449" s="45" t="s">
        <v>136</v>
      </c>
      <c r="E449" s="46" t="s">
        <v>136</v>
      </c>
      <c r="F449" s="45" t="s">
        <v>136</v>
      </c>
      <c r="G449" s="47" t="s">
        <v>136</v>
      </c>
      <c r="H449" s="48" t="s">
        <v>136</v>
      </c>
      <c r="I449" s="49" t="s">
        <v>136</v>
      </c>
      <c r="J449" s="35" t="s">
        <v>136</v>
      </c>
      <c r="K449" s="42" t="s">
        <v>136</v>
      </c>
      <c r="L449" s="46" t="s">
        <v>136</v>
      </c>
      <c r="M449" s="50" t="s">
        <v>136</v>
      </c>
      <c r="N449" s="50" t="s">
        <v>136</v>
      </c>
      <c r="O449" s="46" t="s">
        <v>136</v>
      </c>
      <c r="P449" s="46" t="s">
        <v>136</v>
      </c>
      <c r="Q449" s="46" t="s">
        <v>136</v>
      </c>
      <c r="R449" s="46" t="s">
        <v>136</v>
      </c>
      <c r="S449" s="46" t="s">
        <v>136</v>
      </c>
      <c r="T449" s="46" t="s">
        <v>136</v>
      </c>
      <c r="U449" s="47" t="s">
        <v>136</v>
      </c>
      <c r="V449" s="47" t="s">
        <v>136</v>
      </c>
      <c r="W449" s="49" t="s">
        <v>136</v>
      </c>
      <c r="X449" s="35" t="s">
        <v>136</v>
      </c>
      <c r="Y449" s="44" t="s">
        <v>136</v>
      </c>
      <c r="Z449" s="46" t="s">
        <v>136</v>
      </c>
      <c r="AA449" s="46" t="s">
        <v>136</v>
      </c>
      <c r="AB449" s="46" t="s">
        <v>136</v>
      </c>
      <c r="AC449" s="47" t="s">
        <v>136</v>
      </c>
      <c r="AD449" s="48" t="s">
        <v>136</v>
      </c>
      <c r="AE449" s="49" t="s">
        <v>136</v>
      </c>
    </row>
    <row r="450" spans="1:31" x14ac:dyDescent="0.25">
      <c r="A450" t="s">
        <v>698</v>
      </c>
      <c r="B450" s="35" t="s">
        <v>136</v>
      </c>
      <c r="C450" s="44" t="s">
        <v>136</v>
      </c>
      <c r="D450" s="45" t="s">
        <v>136</v>
      </c>
      <c r="E450" s="46" t="s">
        <v>136</v>
      </c>
      <c r="F450" s="45" t="s">
        <v>136</v>
      </c>
      <c r="G450" s="47" t="s">
        <v>136</v>
      </c>
      <c r="H450" s="48" t="s">
        <v>136</v>
      </c>
      <c r="I450" s="49" t="s">
        <v>136</v>
      </c>
      <c r="J450" s="35" t="s">
        <v>136</v>
      </c>
      <c r="K450" s="42" t="s">
        <v>136</v>
      </c>
      <c r="L450" s="46" t="s">
        <v>136</v>
      </c>
      <c r="M450" s="50" t="s">
        <v>136</v>
      </c>
      <c r="N450" s="50" t="s">
        <v>136</v>
      </c>
      <c r="O450" s="46" t="s">
        <v>136</v>
      </c>
      <c r="P450" s="46" t="s">
        <v>136</v>
      </c>
      <c r="Q450" s="46" t="s">
        <v>136</v>
      </c>
      <c r="R450" s="46" t="s">
        <v>136</v>
      </c>
      <c r="S450" s="46" t="s">
        <v>136</v>
      </c>
      <c r="T450" s="46" t="s">
        <v>136</v>
      </c>
      <c r="U450" s="47" t="s">
        <v>136</v>
      </c>
      <c r="V450" s="47" t="s">
        <v>136</v>
      </c>
      <c r="W450" s="49" t="s">
        <v>136</v>
      </c>
      <c r="X450" s="35" t="s">
        <v>136</v>
      </c>
      <c r="Y450" s="44" t="s">
        <v>136</v>
      </c>
      <c r="Z450" s="46" t="s">
        <v>136</v>
      </c>
      <c r="AA450" s="46" t="s">
        <v>136</v>
      </c>
      <c r="AB450" s="46" t="s">
        <v>136</v>
      </c>
      <c r="AC450" s="47" t="s">
        <v>136</v>
      </c>
      <c r="AD450" s="48" t="s">
        <v>136</v>
      </c>
      <c r="AE450" s="49" t="s">
        <v>136</v>
      </c>
    </row>
    <row r="451" spans="1:31" x14ac:dyDescent="0.25">
      <c r="A451" t="s">
        <v>699</v>
      </c>
      <c r="B451" s="35" t="s">
        <v>136</v>
      </c>
      <c r="C451" s="44" t="s">
        <v>136</v>
      </c>
      <c r="D451" s="45" t="s">
        <v>136</v>
      </c>
      <c r="E451" s="46" t="s">
        <v>136</v>
      </c>
      <c r="F451" s="45" t="s">
        <v>136</v>
      </c>
      <c r="G451" s="47" t="s">
        <v>136</v>
      </c>
      <c r="H451" s="48" t="s">
        <v>136</v>
      </c>
      <c r="I451" s="49" t="s">
        <v>136</v>
      </c>
      <c r="J451" s="35" t="s">
        <v>136</v>
      </c>
      <c r="K451" s="42" t="s">
        <v>136</v>
      </c>
      <c r="L451" s="46" t="s">
        <v>136</v>
      </c>
      <c r="M451" s="50" t="s">
        <v>136</v>
      </c>
      <c r="N451" s="50" t="s">
        <v>136</v>
      </c>
      <c r="O451" s="46" t="s">
        <v>136</v>
      </c>
      <c r="P451" s="46" t="s">
        <v>136</v>
      </c>
      <c r="Q451" s="46" t="s">
        <v>136</v>
      </c>
      <c r="R451" s="46" t="s">
        <v>136</v>
      </c>
      <c r="S451" s="46" t="s">
        <v>136</v>
      </c>
      <c r="T451" s="46" t="s">
        <v>136</v>
      </c>
      <c r="U451" s="47" t="s">
        <v>136</v>
      </c>
      <c r="V451" s="47" t="s">
        <v>136</v>
      </c>
      <c r="W451" s="49" t="s">
        <v>136</v>
      </c>
      <c r="X451" s="35" t="s">
        <v>136</v>
      </c>
      <c r="Y451" s="44" t="s">
        <v>136</v>
      </c>
      <c r="Z451" s="46" t="s">
        <v>136</v>
      </c>
      <c r="AA451" s="46" t="s">
        <v>136</v>
      </c>
      <c r="AB451" s="46" t="s">
        <v>136</v>
      </c>
      <c r="AC451" s="47" t="s">
        <v>136</v>
      </c>
      <c r="AD451" s="48" t="s">
        <v>136</v>
      </c>
      <c r="AE451" s="49" t="s">
        <v>136</v>
      </c>
    </row>
    <row r="452" spans="1:31" x14ac:dyDescent="0.25">
      <c r="A452" t="s">
        <v>700</v>
      </c>
      <c r="B452" s="35" t="s">
        <v>136</v>
      </c>
      <c r="C452" s="44" t="s">
        <v>136</v>
      </c>
      <c r="D452" s="45" t="s">
        <v>136</v>
      </c>
      <c r="E452" s="46" t="s">
        <v>136</v>
      </c>
      <c r="F452" s="45" t="s">
        <v>136</v>
      </c>
      <c r="G452" s="47" t="s">
        <v>136</v>
      </c>
      <c r="H452" s="48" t="s">
        <v>136</v>
      </c>
      <c r="I452" s="49" t="s">
        <v>136</v>
      </c>
      <c r="J452" s="35" t="s">
        <v>136</v>
      </c>
      <c r="K452" s="42" t="s">
        <v>136</v>
      </c>
      <c r="L452" s="46" t="s">
        <v>136</v>
      </c>
      <c r="M452" s="50" t="s">
        <v>136</v>
      </c>
      <c r="N452" s="50" t="s">
        <v>136</v>
      </c>
      <c r="O452" s="46" t="s">
        <v>136</v>
      </c>
      <c r="P452" s="46" t="s">
        <v>136</v>
      </c>
      <c r="Q452" s="46" t="s">
        <v>136</v>
      </c>
      <c r="R452" s="46" t="s">
        <v>136</v>
      </c>
      <c r="S452" s="46" t="s">
        <v>136</v>
      </c>
      <c r="T452" s="46" t="s">
        <v>136</v>
      </c>
      <c r="U452" s="47" t="s">
        <v>136</v>
      </c>
      <c r="V452" s="47" t="s">
        <v>136</v>
      </c>
      <c r="W452" s="49" t="s">
        <v>136</v>
      </c>
      <c r="X452" s="35" t="s">
        <v>136</v>
      </c>
      <c r="Y452" s="44" t="s">
        <v>136</v>
      </c>
      <c r="Z452" s="46" t="s">
        <v>136</v>
      </c>
      <c r="AA452" s="46" t="s">
        <v>136</v>
      </c>
      <c r="AB452" s="46" t="s">
        <v>136</v>
      </c>
      <c r="AC452" s="47" t="s">
        <v>136</v>
      </c>
      <c r="AD452" s="48" t="s">
        <v>136</v>
      </c>
      <c r="AE452" s="49" t="s">
        <v>136</v>
      </c>
    </row>
    <row r="453" spans="1:31" x14ac:dyDescent="0.25">
      <c r="A453" t="s">
        <v>701</v>
      </c>
      <c r="B453" s="35" t="s">
        <v>136</v>
      </c>
      <c r="C453" s="44" t="s">
        <v>136</v>
      </c>
      <c r="D453" s="45" t="s">
        <v>136</v>
      </c>
      <c r="E453" s="46" t="s">
        <v>136</v>
      </c>
      <c r="F453" s="45" t="s">
        <v>136</v>
      </c>
      <c r="G453" s="47" t="s">
        <v>136</v>
      </c>
      <c r="H453" s="48" t="s">
        <v>136</v>
      </c>
      <c r="I453" s="49" t="s">
        <v>136</v>
      </c>
      <c r="J453" s="35" t="s">
        <v>136</v>
      </c>
      <c r="K453" s="42" t="s">
        <v>136</v>
      </c>
      <c r="L453" s="46" t="s">
        <v>136</v>
      </c>
      <c r="M453" s="50" t="s">
        <v>136</v>
      </c>
      <c r="N453" s="50" t="s">
        <v>136</v>
      </c>
      <c r="O453" s="46" t="s">
        <v>136</v>
      </c>
      <c r="P453" s="46" t="s">
        <v>136</v>
      </c>
      <c r="Q453" s="46" t="s">
        <v>136</v>
      </c>
      <c r="R453" s="46" t="s">
        <v>136</v>
      </c>
      <c r="S453" s="46" t="s">
        <v>136</v>
      </c>
      <c r="T453" s="46" t="s">
        <v>136</v>
      </c>
      <c r="U453" s="47" t="s">
        <v>136</v>
      </c>
      <c r="V453" s="47" t="s">
        <v>136</v>
      </c>
      <c r="W453" s="49" t="s">
        <v>136</v>
      </c>
      <c r="X453" s="35" t="s">
        <v>136</v>
      </c>
      <c r="Y453" s="44" t="s">
        <v>136</v>
      </c>
      <c r="Z453" s="46" t="s">
        <v>136</v>
      </c>
      <c r="AA453" s="46" t="s">
        <v>136</v>
      </c>
      <c r="AB453" s="46" t="s">
        <v>136</v>
      </c>
      <c r="AC453" s="47" t="s">
        <v>136</v>
      </c>
      <c r="AD453" s="48" t="s">
        <v>136</v>
      </c>
      <c r="AE453" s="49" t="s">
        <v>136</v>
      </c>
    </row>
    <row r="454" spans="1:31" x14ac:dyDescent="0.25">
      <c r="A454" t="s">
        <v>702</v>
      </c>
      <c r="B454" s="35" t="s">
        <v>136</v>
      </c>
      <c r="C454" s="44" t="s">
        <v>136</v>
      </c>
      <c r="D454" s="45" t="s">
        <v>136</v>
      </c>
      <c r="E454" s="46" t="s">
        <v>136</v>
      </c>
      <c r="F454" s="45" t="s">
        <v>136</v>
      </c>
      <c r="G454" s="47" t="s">
        <v>136</v>
      </c>
      <c r="H454" s="48" t="s">
        <v>136</v>
      </c>
      <c r="I454" s="49" t="s">
        <v>136</v>
      </c>
      <c r="J454" s="35" t="s">
        <v>136</v>
      </c>
      <c r="K454" s="42" t="s">
        <v>136</v>
      </c>
      <c r="L454" s="46" t="s">
        <v>136</v>
      </c>
      <c r="M454" s="50" t="s">
        <v>136</v>
      </c>
      <c r="N454" s="50" t="s">
        <v>136</v>
      </c>
      <c r="O454" s="46" t="s">
        <v>136</v>
      </c>
      <c r="P454" s="46" t="s">
        <v>136</v>
      </c>
      <c r="Q454" s="46" t="s">
        <v>136</v>
      </c>
      <c r="R454" s="46" t="s">
        <v>136</v>
      </c>
      <c r="S454" s="46" t="s">
        <v>136</v>
      </c>
      <c r="T454" s="46" t="s">
        <v>136</v>
      </c>
      <c r="U454" s="47" t="s">
        <v>136</v>
      </c>
      <c r="V454" s="47" t="s">
        <v>136</v>
      </c>
      <c r="W454" s="49" t="s">
        <v>136</v>
      </c>
      <c r="X454" s="35" t="s">
        <v>136</v>
      </c>
      <c r="Y454" s="44" t="s">
        <v>136</v>
      </c>
      <c r="Z454" s="46" t="s">
        <v>136</v>
      </c>
      <c r="AA454" s="46" t="s">
        <v>136</v>
      </c>
      <c r="AB454" s="46" t="s">
        <v>136</v>
      </c>
      <c r="AC454" s="47" t="s">
        <v>136</v>
      </c>
      <c r="AD454" s="48" t="s">
        <v>136</v>
      </c>
      <c r="AE454" s="49" t="s">
        <v>136</v>
      </c>
    </row>
    <row r="455" spans="1:31" x14ac:dyDescent="0.25">
      <c r="A455" t="s">
        <v>703</v>
      </c>
      <c r="B455" s="35" t="s">
        <v>136</v>
      </c>
      <c r="C455" s="44" t="s">
        <v>136</v>
      </c>
      <c r="D455" s="45" t="s">
        <v>136</v>
      </c>
      <c r="E455" s="46" t="s">
        <v>136</v>
      </c>
      <c r="F455" s="45" t="s">
        <v>136</v>
      </c>
      <c r="G455" s="47" t="s">
        <v>136</v>
      </c>
      <c r="H455" s="48" t="s">
        <v>136</v>
      </c>
      <c r="I455" s="49" t="s">
        <v>136</v>
      </c>
      <c r="J455" s="35" t="s">
        <v>136</v>
      </c>
      <c r="K455" s="42" t="s">
        <v>136</v>
      </c>
      <c r="L455" s="46" t="s">
        <v>136</v>
      </c>
      <c r="M455" s="50" t="s">
        <v>136</v>
      </c>
      <c r="N455" s="50" t="s">
        <v>136</v>
      </c>
      <c r="O455" s="46" t="s">
        <v>136</v>
      </c>
      <c r="P455" s="46" t="s">
        <v>136</v>
      </c>
      <c r="Q455" s="46" t="s">
        <v>136</v>
      </c>
      <c r="R455" s="46" t="s">
        <v>136</v>
      </c>
      <c r="S455" s="46" t="s">
        <v>136</v>
      </c>
      <c r="T455" s="46" t="s">
        <v>136</v>
      </c>
      <c r="U455" s="47" t="s">
        <v>136</v>
      </c>
      <c r="V455" s="47" t="s">
        <v>136</v>
      </c>
      <c r="W455" s="49" t="s">
        <v>136</v>
      </c>
      <c r="X455" s="35" t="s">
        <v>136</v>
      </c>
      <c r="Y455" s="44" t="s">
        <v>136</v>
      </c>
      <c r="Z455" s="46" t="s">
        <v>136</v>
      </c>
      <c r="AA455" s="46" t="s">
        <v>136</v>
      </c>
      <c r="AB455" s="46" t="s">
        <v>136</v>
      </c>
      <c r="AC455" s="47" t="s">
        <v>136</v>
      </c>
      <c r="AD455" s="48" t="s">
        <v>136</v>
      </c>
      <c r="AE455" s="49" t="s">
        <v>136</v>
      </c>
    </row>
    <row r="456" spans="1:31" x14ac:dyDescent="0.25">
      <c r="A456" t="s">
        <v>704</v>
      </c>
      <c r="B456" s="35" t="s">
        <v>136</v>
      </c>
      <c r="C456" s="44" t="s">
        <v>136</v>
      </c>
      <c r="D456" s="45" t="s">
        <v>136</v>
      </c>
      <c r="E456" s="46" t="s">
        <v>136</v>
      </c>
      <c r="F456" s="45" t="s">
        <v>136</v>
      </c>
      <c r="G456" s="47" t="s">
        <v>136</v>
      </c>
      <c r="H456" s="48" t="s">
        <v>136</v>
      </c>
      <c r="I456" s="49" t="s">
        <v>136</v>
      </c>
      <c r="J456" s="35" t="s">
        <v>136</v>
      </c>
      <c r="K456" s="42" t="s">
        <v>136</v>
      </c>
      <c r="L456" s="46" t="s">
        <v>136</v>
      </c>
      <c r="M456" s="50" t="s">
        <v>136</v>
      </c>
      <c r="N456" s="50" t="s">
        <v>136</v>
      </c>
      <c r="O456" s="46" t="s">
        <v>136</v>
      </c>
      <c r="P456" s="46" t="s">
        <v>136</v>
      </c>
      <c r="Q456" s="46" t="s">
        <v>136</v>
      </c>
      <c r="R456" s="46" t="s">
        <v>136</v>
      </c>
      <c r="S456" s="46" t="s">
        <v>136</v>
      </c>
      <c r="T456" s="46" t="s">
        <v>136</v>
      </c>
      <c r="U456" s="47" t="s">
        <v>136</v>
      </c>
      <c r="V456" s="47" t="s">
        <v>136</v>
      </c>
      <c r="W456" s="49" t="s">
        <v>136</v>
      </c>
      <c r="X456" s="35" t="s">
        <v>136</v>
      </c>
      <c r="Y456" s="44" t="s">
        <v>136</v>
      </c>
      <c r="Z456" s="46" t="s">
        <v>136</v>
      </c>
      <c r="AA456" s="46" t="s">
        <v>136</v>
      </c>
      <c r="AB456" s="46" t="s">
        <v>136</v>
      </c>
      <c r="AC456" s="47" t="s">
        <v>136</v>
      </c>
      <c r="AD456" s="48" t="s">
        <v>136</v>
      </c>
      <c r="AE456" s="49" t="s">
        <v>136</v>
      </c>
    </row>
    <row r="457" spans="1:31" ht="15.75" thickBot="1" x14ac:dyDescent="0.3">
      <c r="A457" t="s">
        <v>705</v>
      </c>
      <c r="B457" s="35" t="s">
        <v>136</v>
      </c>
      <c r="C457" s="51" t="s">
        <v>136</v>
      </c>
      <c r="D457" s="52" t="s">
        <v>136</v>
      </c>
      <c r="E457" s="53" t="s">
        <v>136</v>
      </c>
      <c r="F457" s="52" t="s">
        <v>136</v>
      </c>
      <c r="G457" s="54" t="s">
        <v>136</v>
      </c>
      <c r="H457" s="55" t="s">
        <v>136</v>
      </c>
      <c r="I457" s="56" t="s">
        <v>136</v>
      </c>
      <c r="J457" s="35" t="s">
        <v>136</v>
      </c>
      <c r="K457" s="42" t="s">
        <v>136</v>
      </c>
      <c r="L457" s="25" t="s">
        <v>136</v>
      </c>
      <c r="M457" s="57" t="s">
        <v>136</v>
      </c>
      <c r="N457" s="57" t="s">
        <v>136</v>
      </c>
      <c r="O457" s="53" t="s">
        <v>136</v>
      </c>
      <c r="P457" s="25" t="s">
        <v>136</v>
      </c>
      <c r="Q457" s="25" t="s">
        <v>136</v>
      </c>
      <c r="R457" s="53" t="s">
        <v>136</v>
      </c>
      <c r="S457" s="46" t="s">
        <v>136</v>
      </c>
      <c r="T457" s="25" t="s">
        <v>136</v>
      </c>
      <c r="U457" s="54" t="s">
        <v>136</v>
      </c>
      <c r="V457" s="54" t="s">
        <v>136</v>
      </c>
      <c r="W457" s="56" t="s">
        <v>136</v>
      </c>
      <c r="X457" s="35" t="s">
        <v>136</v>
      </c>
      <c r="Y457" s="51" t="s">
        <v>136</v>
      </c>
      <c r="Z457" s="53" t="s">
        <v>136</v>
      </c>
      <c r="AA457" s="53" t="s">
        <v>136</v>
      </c>
      <c r="AB457" s="53" t="s">
        <v>136</v>
      </c>
      <c r="AC457" s="54" t="s">
        <v>136</v>
      </c>
      <c r="AD457" s="55" t="s">
        <v>136</v>
      </c>
      <c r="AE457" s="56" t="s">
        <v>136</v>
      </c>
    </row>
    <row r="458" spans="1:31" x14ac:dyDescent="0.25">
      <c r="A458" t="s">
        <v>706</v>
      </c>
      <c r="B458" s="293" t="s">
        <v>2237</v>
      </c>
      <c r="C458" s="294"/>
      <c r="D458" s="58">
        <v>0.55010644734697811</v>
      </c>
      <c r="E458" s="58">
        <v>0.44989355265302183</v>
      </c>
      <c r="F458" s="58">
        <v>0.27120835412135069</v>
      </c>
      <c r="G458" s="59"/>
      <c r="H458" s="60"/>
      <c r="I458" s="61"/>
      <c r="J458" s="62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 t="s">
        <v>136</v>
      </c>
      <c r="V458" s="37" t="s">
        <v>136</v>
      </c>
      <c r="W458" s="63" t="s">
        <v>136</v>
      </c>
      <c r="X458" s="293" t="s">
        <v>2237</v>
      </c>
      <c r="Y458" s="294">
        <v>0</v>
      </c>
      <c r="Z458" s="58">
        <v>0.36868000982037979</v>
      </c>
      <c r="AA458" s="58">
        <v>0.63131999017962015</v>
      </c>
      <c r="AB458" s="58">
        <v>1.4012012313940248E-2</v>
      </c>
      <c r="AC458" s="59"/>
      <c r="AD458" s="60"/>
      <c r="AE458" s="61"/>
    </row>
    <row r="459" spans="1:31" ht="15.75" thickBot="1" x14ac:dyDescent="0.3">
      <c r="A459" t="s">
        <v>707</v>
      </c>
      <c r="B459" s="295" t="s">
        <v>5</v>
      </c>
      <c r="C459" s="296"/>
      <c r="D459" s="25"/>
      <c r="E459" s="25"/>
      <c r="F459" s="25"/>
      <c r="G459" s="26">
        <v>112836.49230654919</v>
      </c>
      <c r="H459" s="26">
        <v>45032.210411499997</v>
      </c>
      <c r="I459" s="27">
        <v>0.39909261171606153</v>
      </c>
      <c r="J459" s="33" t="s">
        <v>5</v>
      </c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6">
        <v>214924.02534304748</v>
      </c>
      <c r="V459" s="26">
        <v>77235.49988800002</v>
      </c>
      <c r="W459" s="27">
        <v>0.3593618710831506</v>
      </c>
      <c r="X459" s="295" t="s">
        <v>5</v>
      </c>
      <c r="Y459" s="296">
        <v>0</v>
      </c>
      <c r="Z459" s="25"/>
      <c r="AA459" s="25"/>
      <c r="AB459" s="25"/>
      <c r="AC459" s="26">
        <v>165013.26874264088</v>
      </c>
      <c r="AD459" s="26">
        <v>63805.650114500007</v>
      </c>
      <c r="AE459" s="27">
        <v>0.38666981510446297</v>
      </c>
    </row>
    <row r="460" spans="1:31" ht="15.75" thickBot="1" x14ac:dyDescent="0.3">
      <c r="A460" t="s">
        <v>708</v>
      </c>
      <c r="B460" s="29" t="s">
        <v>2238</v>
      </c>
      <c r="C460" s="30"/>
      <c r="D460" s="30"/>
      <c r="E460" s="30"/>
      <c r="F460" s="30"/>
      <c r="G460" s="31">
        <v>3.5384020426513425</v>
      </c>
      <c r="H460" s="32">
        <v>3.1877786891188666</v>
      </c>
      <c r="I460" s="64"/>
      <c r="J460" s="29" t="s">
        <v>2240</v>
      </c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1">
        <v>3.4256517315864983</v>
      </c>
      <c r="V460" s="32">
        <v>3.2622119149842419</v>
      </c>
      <c r="W460" s="64"/>
      <c r="X460" s="29" t="s">
        <v>2239</v>
      </c>
      <c r="Y460" s="30"/>
      <c r="Z460" s="30"/>
      <c r="AA460" s="30"/>
      <c r="AB460" s="30"/>
      <c r="AC460" s="31">
        <v>3.8235928585841865</v>
      </c>
      <c r="AD460" s="32">
        <v>3.4294312620803851</v>
      </c>
      <c r="AE460" s="64"/>
    </row>
    <row r="461" spans="1:31" ht="15.75" thickBot="1" x14ac:dyDescent="0.3">
      <c r="A461" t="s">
        <v>709</v>
      </c>
      <c r="B461" s="358" t="s">
        <v>2231</v>
      </c>
      <c r="C461" s="358"/>
      <c r="D461" s="358"/>
      <c r="E461" s="358"/>
      <c r="F461" s="358"/>
      <c r="G461" s="358"/>
      <c r="H461" s="358"/>
      <c r="I461" s="20"/>
      <c r="J461" s="20"/>
      <c r="K461" s="20"/>
      <c r="L461" s="20" t="s">
        <v>2251</v>
      </c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</row>
    <row r="462" spans="1:31" x14ac:dyDescent="0.25">
      <c r="A462" t="s">
        <v>710</v>
      </c>
      <c r="B462" s="301" t="s">
        <v>6</v>
      </c>
      <c r="C462" s="302"/>
      <c r="D462" s="302"/>
      <c r="E462" s="302"/>
      <c r="F462" s="302"/>
      <c r="G462" s="302"/>
      <c r="H462" s="302"/>
      <c r="I462" s="303"/>
      <c r="J462" s="301" t="s">
        <v>73</v>
      </c>
      <c r="K462" s="302"/>
      <c r="L462" s="302"/>
      <c r="M462" s="302"/>
      <c r="N462" s="302"/>
      <c r="O462" s="302"/>
      <c r="P462" s="302"/>
      <c r="Q462" s="302"/>
      <c r="R462" s="302"/>
      <c r="S462" s="302"/>
      <c r="T462" s="302"/>
      <c r="U462" s="302"/>
      <c r="V462" s="302"/>
      <c r="W462" s="303"/>
      <c r="X462" s="301" t="s">
        <v>7</v>
      </c>
      <c r="Y462" s="302"/>
      <c r="Z462" s="302"/>
      <c r="AA462" s="302"/>
      <c r="AB462" s="302"/>
      <c r="AC462" s="302"/>
      <c r="AD462" s="302"/>
      <c r="AE462" s="303"/>
    </row>
    <row r="463" spans="1:31" ht="75" x14ac:dyDescent="0.25">
      <c r="A463" t="s">
        <v>711</v>
      </c>
      <c r="B463" s="305"/>
      <c r="C463" s="306"/>
      <c r="D463" s="34" t="s">
        <v>2232</v>
      </c>
      <c r="E463" s="34" t="s">
        <v>2233</v>
      </c>
      <c r="F463" s="34" t="s">
        <v>2234</v>
      </c>
      <c r="G463" s="269" t="s">
        <v>196</v>
      </c>
      <c r="H463" s="34" t="s">
        <v>197</v>
      </c>
      <c r="I463" s="21" t="s">
        <v>5</v>
      </c>
      <c r="J463" s="305"/>
      <c r="K463" s="306"/>
      <c r="L463" s="307" t="s">
        <v>2232</v>
      </c>
      <c r="M463" s="308"/>
      <c r="N463" s="309"/>
      <c r="O463" s="307" t="s">
        <v>2233</v>
      </c>
      <c r="P463" s="308"/>
      <c r="Q463" s="309"/>
      <c r="R463" s="307" t="s">
        <v>2234</v>
      </c>
      <c r="S463" s="308"/>
      <c r="T463" s="309"/>
      <c r="U463" s="269" t="s">
        <v>196</v>
      </c>
      <c r="V463" s="34" t="s">
        <v>197</v>
      </c>
      <c r="W463" s="21" t="s">
        <v>5</v>
      </c>
      <c r="X463" s="305"/>
      <c r="Y463" s="306"/>
      <c r="Z463" s="34" t="s">
        <v>2232</v>
      </c>
      <c r="AA463" s="34" t="s">
        <v>2233</v>
      </c>
      <c r="AB463" s="34" t="s">
        <v>2234</v>
      </c>
      <c r="AC463" s="269" t="s">
        <v>196</v>
      </c>
      <c r="AD463" s="34" t="s">
        <v>197</v>
      </c>
      <c r="AE463" s="21" t="s">
        <v>5</v>
      </c>
    </row>
    <row r="464" spans="1:31" ht="15.75" thickBot="1" x14ac:dyDescent="0.3">
      <c r="A464" t="s">
        <v>712</v>
      </c>
      <c r="B464" s="291" t="s">
        <v>2236</v>
      </c>
      <c r="C464" s="292"/>
      <c r="D464" s="22" t="s">
        <v>11</v>
      </c>
      <c r="E464" s="22" t="s">
        <v>12</v>
      </c>
      <c r="F464" s="22" t="s">
        <v>12</v>
      </c>
      <c r="G464" s="23"/>
      <c r="H464" s="23"/>
      <c r="I464" s="24"/>
      <c r="J464" s="297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9"/>
      <c r="X464" s="291" t="s">
        <v>2236</v>
      </c>
      <c r="Y464" s="292"/>
      <c r="Z464" s="22" t="s">
        <v>12</v>
      </c>
      <c r="AA464" s="22" t="s">
        <v>11</v>
      </c>
      <c r="AB464" s="22" t="s">
        <v>11</v>
      </c>
      <c r="AC464" s="23"/>
      <c r="AD464" s="23"/>
      <c r="AE464" s="24"/>
    </row>
    <row r="465" spans="1:31" x14ac:dyDescent="0.25">
      <c r="A465" t="s">
        <v>713</v>
      </c>
      <c r="B465" s="35">
        <v>1</v>
      </c>
      <c r="C465" s="36" t="s">
        <v>147</v>
      </c>
      <c r="D465" s="37">
        <v>0.61254980548397209</v>
      </c>
      <c r="E465" s="38">
        <v>0.38745019451602786</v>
      </c>
      <c r="F465" s="37">
        <v>0.22202588913565294</v>
      </c>
      <c r="G465" s="39">
        <v>63160.290835005246</v>
      </c>
      <c r="H465" s="40">
        <v>20680.566920533896</v>
      </c>
      <c r="I465" s="41">
        <v>0.32742988746771462</v>
      </c>
      <c r="J465" s="35">
        <v>1</v>
      </c>
      <c r="K465" s="42" t="s">
        <v>148</v>
      </c>
      <c r="L465" s="38">
        <v>0.5887049357401809</v>
      </c>
      <c r="M465" s="43" t="s">
        <v>137</v>
      </c>
      <c r="N465" s="43" t="s">
        <v>137</v>
      </c>
      <c r="O465" s="38">
        <v>0.41129506425981915</v>
      </c>
      <c r="P465" s="38" t="s">
        <v>137</v>
      </c>
      <c r="Q465" s="38" t="s">
        <v>137</v>
      </c>
      <c r="R465" s="38">
        <v>0.26483953960954942</v>
      </c>
      <c r="S465" s="38" t="s">
        <v>1</v>
      </c>
      <c r="T465" s="38" t="s">
        <v>137</v>
      </c>
      <c r="U465" s="39">
        <v>6426.5239744447117</v>
      </c>
      <c r="V465" s="39">
        <v>2850.7731272954084</v>
      </c>
      <c r="W465" s="41">
        <v>0.44359487938294534</v>
      </c>
      <c r="X465" s="35">
        <v>1</v>
      </c>
      <c r="Y465" s="36" t="s">
        <v>175</v>
      </c>
      <c r="Z465" s="38">
        <v>0.3088706383756224</v>
      </c>
      <c r="AA465" s="38">
        <v>0.69112936162437766</v>
      </c>
      <c r="AB465" s="38">
        <v>0.65318138251031188</v>
      </c>
      <c r="AC465" s="39">
        <v>213587.9456359703</v>
      </c>
      <c r="AD465" s="40">
        <v>112527.21911177899</v>
      </c>
      <c r="AE465" s="41">
        <v>0.52684255554180626</v>
      </c>
    </row>
    <row r="466" spans="1:31" x14ac:dyDescent="0.25">
      <c r="A466" t="s">
        <v>714</v>
      </c>
      <c r="B466" s="35">
        <v>2</v>
      </c>
      <c r="C466" s="44" t="s">
        <v>150</v>
      </c>
      <c r="D466" s="45">
        <v>0.78433863629113343</v>
      </c>
      <c r="E466" s="46">
        <v>0.21566136370886652</v>
      </c>
      <c r="F466" s="45">
        <v>4.8739990778086106E-2</v>
      </c>
      <c r="G466" s="47">
        <v>14620.142557838621</v>
      </c>
      <c r="H466" s="48">
        <v>6150.9549999999999</v>
      </c>
      <c r="I466" s="49">
        <v>0.42071785385581978</v>
      </c>
      <c r="J466" s="35">
        <v>2</v>
      </c>
      <c r="K466" s="42" t="s">
        <v>149</v>
      </c>
      <c r="L466" s="46">
        <v>0.48317495589481396</v>
      </c>
      <c r="M466" s="50" t="s">
        <v>137</v>
      </c>
      <c r="N466" s="50" t="s">
        <v>137</v>
      </c>
      <c r="O466" s="46">
        <v>0.51682504410518615</v>
      </c>
      <c r="P466" s="46" t="s">
        <v>137</v>
      </c>
      <c r="Q466" s="46" t="s">
        <v>137</v>
      </c>
      <c r="R466" s="46">
        <v>0.29182155219069111</v>
      </c>
      <c r="S466" s="46" t="s">
        <v>1</v>
      </c>
      <c r="T466" s="46" t="s">
        <v>137</v>
      </c>
      <c r="U466" s="47">
        <v>488.90341062976313</v>
      </c>
      <c r="V466" s="47">
        <v>252.79545217065865</v>
      </c>
      <c r="W466" s="49">
        <v>0.51706624800393475</v>
      </c>
      <c r="X466" s="35">
        <v>2</v>
      </c>
      <c r="Y466" s="44" t="s">
        <v>179</v>
      </c>
      <c r="Z466" s="46">
        <v>0.10078938552146542</v>
      </c>
      <c r="AA466" s="46">
        <v>0.89921061447853445</v>
      </c>
      <c r="AB466" s="46">
        <v>0.81371553657664564</v>
      </c>
      <c r="AC466" s="47">
        <v>111437.23681528046</v>
      </c>
      <c r="AD466" s="48">
        <v>52309.6875</v>
      </c>
      <c r="AE466" s="49">
        <v>0.46940940923283203</v>
      </c>
    </row>
    <row r="467" spans="1:31" x14ac:dyDescent="0.25">
      <c r="A467" t="s">
        <v>715</v>
      </c>
      <c r="B467" s="35">
        <v>3</v>
      </c>
      <c r="C467" s="44" t="s">
        <v>155</v>
      </c>
      <c r="D467" s="45">
        <v>0.76380429170373976</v>
      </c>
      <c r="E467" s="46">
        <v>0.23619570829626022</v>
      </c>
      <c r="F467" s="45">
        <v>0.12759259383071528</v>
      </c>
      <c r="G467" s="47">
        <v>27265.043629940748</v>
      </c>
      <c r="H467" s="48">
        <v>11031.017319470689</v>
      </c>
      <c r="I467" s="49">
        <v>0.4045846201161814</v>
      </c>
      <c r="J467" s="35">
        <v>3</v>
      </c>
      <c r="K467" s="42" t="s">
        <v>151</v>
      </c>
      <c r="L467" s="46">
        <v>0.26128335747405451</v>
      </c>
      <c r="M467" s="50" t="s">
        <v>137</v>
      </c>
      <c r="N467" s="50" t="s">
        <v>135</v>
      </c>
      <c r="O467" s="46">
        <v>0.73871664252594549</v>
      </c>
      <c r="P467" s="46" t="s">
        <v>137</v>
      </c>
      <c r="Q467" s="46" t="s">
        <v>135</v>
      </c>
      <c r="R467" s="46">
        <v>0.4687372084582504</v>
      </c>
      <c r="S467" s="46" t="s">
        <v>137</v>
      </c>
      <c r="T467" s="46" t="s">
        <v>137</v>
      </c>
      <c r="U467" s="47">
        <v>245855.47703155404</v>
      </c>
      <c r="V467" s="47">
        <v>56225.136592013689</v>
      </c>
      <c r="W467" s="49">
        <v>0.22869182037704833</v>
      </c>
      <c r="X467" s="35">
        <v>3</v>
      </c>
      <c r="Y467" s="44" t="s">
        <v>143</v>
      </c>
      <c r="Z467" s="46">
        <v>0.36513276339845685</v>
      </c>
      <c r="AA467" s="46">
        <v>0.63486723660154309</v>
      </c>
      <c r="AB467" s="46">
        <v>0.62094082033092335</v>
      </c>
      <c r="AC467" s="47">
        <v>507150.894632891</v>
      </c>
      <c r="AD467" s="48">
        <v>387685.527</v>
      </c>
      <c r="AE467" s="49">
        <v>0.76443821967549153</v>
      </c>
    </row>
    <row r="468" spans="1:31" x14ac:dyDescent="0.25">
      <c r="A468" t="s">
        <v>716</v>
      </c>
      <c r="B468" s="35">
        <v>4</v>
      </c>
      <c r="C468" s="44" t="s">
        <v>2228</v>
      </c>
      <c r="D468" s="45">
        <v>0.63991375630955183</v>
      </c>
      <c r="E468" s="46">
        <v>0.36008624369044817</v>
      </c>
      <c r="F468" s="45">
        <v>1.2515087173530047E-2</v>
      </c>
      <c r="G468" s="47">
        <v>133828.8944502165</v>
      </c>
      <c r="H468" s="48">
        <v>28600.769998847361</v>
      </c>
      <c r="I468" s="49">
        <v>0.21371147177403207</v>
      </c>
      <c r="J468" s="35">
        <v>4</v>
      </c>
      <c r="K468" s="42" t="s">
        <v>152</v>
      </c>
      <c r="L468" s="46">
        <v>0.1588159047906898</v>
      </c>
      <c r="M468" s="50" t="s">
        <v>137</v>
      </c>
      <c r="N468" s="50" t="s">
        <v>135</v>
      </c>
      <c r="O468" s="46">
        <v>0.84118409520931026</v>
      </c>
      <c r="P468" s="46" t="s">
        <v>137</v>
      </c>
      <c r="Q468" s="46" t="s">
        <v>135</v>
      </c>
      <c r="R468" s="46">
        <v>0.4586410947592478</v>
      </c>
      <c r="S468" s="46" t="s">
        <v>137</v>
      </c>
      <c r="T468" s="46" t="s">
        <v>137</v>
      </c>
      <c r="U468" s="47">
        <v>29858.627243515897</v>
      </c>
      <c r="V468" s="47">
        <v>10065.631159551966</v>
      </c>
      <c r="W468" s="49">
        <v>0.33710964263227539</v>
      </c>
      <c r="X468" s="35">
        <v>4</v>
      </c>
      <c r="Y468" s="44" t="s">
        <v>201</v>
      </c>
      <c r="Z468" s="46">
        <v>0.19122611038951537</v>
      </c>
      <c r="AA468" s="46">
        <v>0.80877388961048469</v>
      </c>
      <c r="AB468" s="46">
        <v>0.79145421441885655</v>
      </c>
      <c r="AC468" s="47">
        <v>326446.99215003074</v>
      </c>
      <c r="AD468" s="48">
        <v>214571.34899999999</v>
      </c>
      <c r="AE468" s="49">
        <v>0.65729308022352928</v>
      </c>
    </row>
    <row r="469" spans="1:31" x14ac:dyDescent="0.25">
      <c r="A469" t="s">
        <v>717</v>
      </c>
      <c r="B469" s="35">
        <v>5</v>
      </c>
      <c r="C469" s="44" t="s">
        <v>169</v>
      </c>
      <c r="D469" s="45">
        <v>0.6063879776284542</v>
      </c>
      <c r="E469" s="46">
        <v>0.39361202237154574</v>
      </c>
      <c r="F469" s="45">
        <v>3.429623056261516E-2</v>
      </c>
      <c r="G469" s="47">
        <v>51736.581861923085</v>
      </c>
      <c r="H469" s="48">
        <v>20694.519008699866</v>
      </c>
      <c r="I469" s="49">
        <v>0.39999780163154824</v>
      </c>
      <c r="J469" s="35">
        <v>5</v>
      </c>
      <c r="K469" s="42" t="s">
        <v>153</v>
      </c>
      <c r="L469" s="46">
        <v>0.57822104184757972</v>
      </c>
      <c r="M469" s="50" t="s">
        <v>137</v>
      </c>
      <c r="N469" s="50" t="s">
        <v>137</v>
      </c>
      <c r="O469" s="46">
        <v>0.42177895815242034</v>
      </c>
      <c r="P469" s="46" t="s">
        <v>137</v>
      </c>
      <c r="Q469" s="46" t="s">
        <v>137</v>
      </c>
      <c r="R469" s="46">
        <v>0.1043907171105921</v>
      </c>
      <c r="S469" s="46" t="s">
        <v>1</v>
      </c>
      <c r="T469" s="46" t="s">
        <v>137</v>
      </c>
      <c r="U469" s="47">
        <v>32019.946752664906</v>
      </c>
      <c r="V469" s="47">
        <v>8685.721127827921</v>
      </c>
      <c r="W469" s="49">
        <v>0.27125969930306143</v>
      </c>
      <c r="X469" s="35">
        <v>5</v>
      </c>
      <c r="Y469" s="44" t="s">
        <v>144</v>
      </c>
      <c r="Z469" s="46">
        <v>0.10870790494310764</v>
      </c>
      <c r="AA469" s="46">
        <v>0.89129209505689233</v>
      </c>
      <c r="AB469" s="46">
        <v>0.82650030139062858</v>
      </c>
      <c r="AC469" s="47">
        <v>205736.82467096995</v>
      </c>
      <c r="AD469" s="48">
        <v>157949.3505</v>
      </c>
      <c r="AE469" s="49">
        <v>0.76772522737533577</v>
      </c>
    </row>
    <row r="470" spans="1:31" x14ac:dyDescent="0.25">
      <c r="A470" t="s">
        <v>718</v>
      </c>
      <c r="B470" s="35">
        <v>6</v>
      </c>
      <c r="C470" s="44" t="s">
        <v>172</v>
      </c>
      <c r="D470" s="45">
        <v>0.60982467088227987</v>
      </c>
      <c r="E470" s="46">
        <v>0.39017532911771996</v>
      </c>
      <c r="F470" s="45">
        <v>0.24810181499243439</v>
      </c>
      <c r="G470" s="47">
        <v>63910.959818635776</v>
      </c>
      <c r="H470" s="48">
        <v>28674.009091518587</v>
      </c>
      <c r="I470" s="49">
        <v>0.44865558540958639</v>
      </c>
      <c r="J470" s="35">
        <v>6</v>
      </c>
      <c r="K470" s="42" t="s">
        <v>154</v>
      </c>
      <c r="L470" s="46">
        <v>0.56223594780515151</v>
      </c>
      <c r="M470" s="50" t="s">
        <v>137</v>
      </c>
      <c r="N470" s="50" t="s">
        <v>137</v>
      </c>
      <c r="O470" s="46">
        <v>0.43776405219484854</v>
      </c>
      <c r="P470" s="46" t="s">
        <v>137</v>
      </c>
      <c r="Q470" s="46" t="s">
        <v>137</v>
      </c>
      <c r="R470" s="46">
        <v>0.10944244393955466</v>
      </c>
      <c r="S470" s="46" t="s">
        <v>1</v>
      </c>
      <c r="T470" s="46" t="s">
        <v>137</v>
      </c>
      <c r="U470" s="47">
        <v>50961.207848256934</v>
      </c>
      <c r="V470" s="47">
        <v>14294.87637654255</v>
      </c>
      <c r="W470" s="49">
        <v>0.28050505433676626</v>
      </c>
      <c r="X470" s="35">
        <v>6</v>
      </c>
      <c r="Y470" s="44" t="s">
        <v>191</v>
      </c>
      <c r="Z470" s="46">
        <v>3.9701325933777502E-2</v>
      </c>
      <c r="AA470" s="46">
        <v>0.96029867406622271</v>
      </c>
      <c r="AB470" s="46">
        <v>0.94777081583244216</v>
      </c>
      <c r="AC470" s="47">
        <v>381918.5095288856</v>
      </c>
      <c r="AD470" s="48">
        <v>263021.74400000001</v>
      </c>
      <c r="AE470" s="49">
        <v>0.68868551127424982</v>
      </c>
    </row>
    <row r="471" spans="1:31" x14ac:dyDescent="0.25">
      <c r="A471" t="s">
        <v>719</v>
      </c>
      <c r="B471" s="35">
        <v>7</v>
      </c>
      <c r="C471" s="44" t="s">
        <v>2229</v>
      </c>
      <c r="D471" s="45">
        <v>0.72084687165031602</v>
      </c>
      <c r="E471" s="46">
        <v>0.27915312834968403</v>
      </c>
      <c r="F471" s="45">
        <v>0.2356702828130102</v>
      </c>
      <c r="G471" s="47">
        <v>129957.9084592447</v>
      </c>
      <c r="H471" s="48">
        <v>64454.669768786996</v>
      </c>
      <c r="I471" s="49">
        <v>0.49596573639071934</v>
      </c>
      <c r="J471" s="35">
        <v>7</v>
      </c>
      <c r="K471" s="42" t="s">
        <v>156</v>
      </c>
      <c r="L471" s="46">
        <v>0.45268996958372026</v>
      </c>
      <c r="M471" s="50" t="s">
        <v>137</v>
      </c>
      <c r="N471" s="50" t="s">
        <v>137</v>
      </c>
      <c r="O471" s="46">
        <v>0.54731003041627968</v>
      </c>
      <c r="P471" s="46" t="s">
        <v>137</v>
      </c>
      <c r="Q471" s="46" t="s">
        <v>137</v>
      </c>
      <c r="R471" s="46">
        <v>0.28131988162986532</v>
      </c>
      <c r="S471" s="46" t="s">
        <v>1</v>
      </c>
      <c r="T471" s="46" t="s">
        <v>137</v>
      </c>
      <c r="U471" s="47">
        <v>105296.77884437882</v>
      </c>
      <c r="V471" s="47">
        <v>6497.4206882975022</v>
      </c>
      <c r="W471" s="49">
        <v>6.1705787770585364E-2</v>
      </c>
      <c r="X471" s="35">
        <v>7</v>
      </c>
      <c r="Y471" s="44" t="s">
        <v>192</v>
      </c>
      <c r="Z471" s="46">
        <v>0.26237700771375855</v>
      </c>
      <c r="AA471" s="46">
        <v>0.73762299228624151</v>
      </c>
      <c r="AB471" s="46">
        <v>0.71580522357864806</v>
      </c>
      <c r="AC471" s="47">
        <v>195188.53518803671</v>
      </c>
      <c r="AD471" s="48">
        <v>132188.40700000001</v>
      </c>
      <c r="AE471" s="49">
        <v>0.67723448445706635</v>
      </c>
    </row>
    <row r="472" spans="1:31" x14ac:dyDescent="0.25">
      <c r="A472" t="s">
        <v>720</v>
      </c>
      <c r="B472" s="35">
        <v>8</v>
      </c>
      <c r="C472" s="44" t="s">
        <v>177</v>
      </c>
      <c r="D472" s="45">
        <v>0.88267940496036146</v>
      </c>
      <c r="E472" s="46">
        <v>0.1173205950396384</v>
      </c>
      <c r="F472" s="45">
        <v>5.8562355650943886E-2</v>
      </c>
      <c r="G472" s="47">
        <v>162198.54884633314</v>
      </c>
      <c r="H472" s="48">
        <v>62122.563251017724</v>
      </c>
      <c r="I472" s="49">
        <v>0.3830032000463372</v>
      </c>
      <c r="J472" s="35">
        <v>8</v>
      </c>
      <c r="K472" s="42" t="s">
        <v>157</v>
      </c>
      <c r="L472" s="46">
        <v>0.42530319642241177</v>
      </c>
      <c r="M472" s="50" t="s">
        <v>137</v>
      </c>
      <c r="N472" s="50" t="s">
        <v>137</v>
      </c>
      <c r="O472" s="46">
        <v>0.57469680357758834</v>
      </c>
      <c r="P472" s="46" t="s">
        <v>137</v>
      </c>
      <c r="Q472" s="46" t="s">
        <v>137</v>
      </c>
      <c r="R472" s="46">
        <v>6.8281870528505109E-2</v>
      </c>
      <c r="S472" s="46" t="s">
        <v>1</v>
      </c>
      <c r="T472" s="46" t="s">
        <v>137</v>
      </c>
      <c r="U472" s="47">
        <v>183574.3575652354</v>
      </c>
      <c r="V472" s="47">
        <v>56171.427518922639</v>
      </c>
      <c r="W472" s="49">
        <v>0.30598732995136008</v>
      </c>
      <c r="X472" s="35">
        <v>8</v>
      </c>
      <c r="Y472" s="44" t="s">
        <v>193</v>
      </c>
      <c r="Z472" s="46">
        <v>2.1894192167076456E-4</v>
      </c>
      <c r="AA472" s="46">
        <v>0.9997810580783294</v>
      </c>
      <c r="AB472" s="46">
        <v>0.99975984862724254</v>
      </c>
      <c r="AC472" s="47">
        <v>9956.7790000000005</v>
      </c>
      <c r="AD472" s="48">
        <v>9955.7790000000005</v>
      </c>
      <c r="AE472" s="49">
        <v>0.99989956591383622</v>
      </c>
    </row>
    <row r="473" spans="1:31" x14ac:dyDescent="0.25">
      <c r="A473" t="s">
        <v>721</v>
      </c>
      <c r="B473" s="35">
        <v>9</v>
      </c>
      <c r="C473" s="44" t="s">
        <v>178</v>
      </c>
      <c r="D473" s="45">
        <v>0.8823705986930388</v>
      </c>
      <c r="E473" s="46">
        <v>0.11762940130696113</v>
      </c>
      <c r="F473" s="45">
        <v>8.3570389375337784E-2</v>
      </c>
      <c r="G473" s="47">
        <v>39298.689474758976</v>
      </c>
      <c r="H473" s="48">
        <v>18457.386675490958</v>
      </c>
      <c r="I473" s="49">
        <v>0.46966926689364263</v>
      </c>
      <c r="J473" s="35">
        <v>9</v>
      </c>
      <c r="K473" s="42" t="s">
        <v>158</v>
      </c>
      <c r="L473" s="46">
        <v>0.23706461286697381</v>
      </c>
      <c r="M473" s="50" t="s">
        <v>137</v>
      </c>
      <c r="N473" s="50" t="s">
        <v>135</v>
      </c>
      <c r="O473" s="46">
        <v>0.76293538713302611</v>
      </c>
      <c r="P473" s="46" t="s">
        <v>137</v>
      </c>
      <c r="Q473" s="46" t="s">
        <v>135</v>
      </c>
      <c r="R473" s="46">
        <v>0.43691518434392612</v>
      </c>
      <c r="S473" s="46" t="s">
        <v>137</v>
      </c>
      <c r="T473" s="46" t="s">
        <v>137</v>
      </c>
      <c r="U473" s="47">
        <v>60984.327288949695</v>
      </c>
      <c r="V473" s="47">
        <v>31187.068441539734</v>
      </c>
      <c r="W473" s="49">
        <v>0.51139480958398309</v>
      </c>
      <c r="X473" s="35" t="s">
        <v>136</v>
      </c>
      <c r="Y473" s="44" t="s">
        <v>136</v>
      </c>
      <c r="Z473" s="46" t="s">
        <v>136</v>
      </c>
      <c r="AA473" s="46" t="s">
        <v>136</v>
      </c>
      <c r="AB473" s="46" t="s">
        <v>136</v>
      </c>
      <c r="AC473" s="47" t="s">
        <v>136</v>
      </c>
      <c r="AD473" s="48" t="s">
        <v>136</v>
      </c>
      <c r="AE473" s="49" t="s">
        <v>136</v>
      </c>
    </row>
    <row r="474" spans="1:31" x14ac:dyDescent="0.25">
      <c r="A474" t="s">
        <v>722</v>
      </c>
      <c r="B474" s="35">
        <v>10</v>
      </c>
      <c r="C474" s="44" t="s">
        <v>185</v>
      </c>
      <c r="D474" s="45">
        <v>0.97034660873126655</v>
      </c>
      <c r="E474" s="46">
        <v>2.9653391268733422E-2</v>
      </c>
      <c r="F474" s="45">
        <v>2.3089563947812138E-2</v>
      </c>
      <c r="G474" s="47">
        <v>43876.572390869711</v>
      </c>
      <c r="H474" s="48">
        <v>19895.673962146164</v>
      </c>
      <c r="I474" s="49">
        <v>0.45344640380993528</v>
      </c>
      <c r="J474" s="35">
        <v>10</v>
      </c>
      <c r="K474" s="42" t="s">
        <v>159</v>
      </c>
      <c r="L474" s="46">
        <v>0.49277790664425641</v>
      </c>
      <c r="M474" s="50" t="s">
        <v>137</v>
      </c>
      <c r="N474" s="50" t="s">
        <v>137</v>
      </c>
      <c r="O474" s="46">
        <v>0.50722209335574353</v>
      </c>
      <c r="P474" s="46" t="s">
        <v>137</v>
      </c>
      <c r="Q474" s="46" t="s">
        <v>137</v>
      </c>
      <c r="R474" s="46">
        <v>7.3026659100401625E-2</v>
      </c>
      <c r="S474" s="46" t="s">
        <v>1</v>
      </c>
      <c r="T474" s="46" t="s">
        <v>137</v>
      </c>
      <c r="U474" s="47">
        <v>100454.06962716547</v>
      </c>
      <c r="V474" s="47">
        <v>36241.229934980118</v>
      </c>
      <c r="W474" s="49">
        <v>0.36077413358651544</v>
      </c>
      <c r="X474" s="35" t="s">
        <v>136</v>
      </c>
      <c r="Y474" s="44" t="s">
        <v>136</v>
      </c>
      <c r="Z474" s="46" t="s">
        <v>136</v>
      </c>
      <c r="AA474" s="46" t="s">
        <v>136</v>
      </c>
      <c r="AB474" s="46" t="s">
        <v>136</v>
      </c>
      <c r="AC474" s="47" t="s">
        <v>136</v>
      </c>
      <c r="AD474" s="48" t="s">
        <v>136</v>
      </c>
      <c r="AE474" s="49" t="s">
        <v>136</v>
      </c>
    </row>
    <row r="475" spans="1:31" x14ac:dyDescent="0.25">
      <c r="A475" t="s">
        <v>723</v>
      </c>
      <c r="B475" s="35">
        <v>11</v>
      </c>
      <c r="C475" s="44" t="s">
        <v>186</v>
      </c>
      <c r="D475" s="45">
        <v>0.8525612415888485</v>
      </c>
      <c r="E475" s="46">
        <v>0.14743875841115137</v>
      </c>
      <c r="F475" s="45">
        <v>1.2803189829984723E-2</v>
      </c>
      <c r="G475" s="47">
        <v>176061.80964366021</v>
      </c>
      <c r="H475" s="48">
        <v>103099.64514024634</v>
      </c>
      <c r="I475" s="49">
        <v>0.5855877850450053</v>
      </c>
      <c r="J475" s="35">
        <v>11</v>
      </c>
      <c r="K475" s="42" t="s">
        <v>160</v>
      </c>
      <c r="L475" s="46">
        <v>0.59778738870569692</v>
      </c>
      <c r="M475" s="50" t="s">
        <v>137</v>
      </c>
      <c r="N475" s="50" t="s">
        <v>137</v>
      </c>
      <c r="O475" s="46">
        <v>0.40221261129430291</v>
      </c>
      <c r="P475" s="46" t="s">
        <v>137</v>
      </c>
      <c r="Q475" s="46" t="s">
        <v>137</v>
      </c>
      <c r="R475" s="46">
        <v>8.7898774249065531E-2</v>
      </c>
      <c r="S475" s="46" t="s">
        <v>1</v>
      </c>
      <c r="T475" s="46" t="s">
        <v>137</v>
      </c>
      <c r="U475" s="47">
        <v>59765.883443610983</v>
      </c>
      <c r="V475" s="47">
        <v>22001.439787248892</v>
      </c>
      <c r="W475" s="49">
        <v>0.36812707383481102</v>
      </c>
      <c r="X475" s="35" t="s">
        <v>136</v>
      </c>
      <c r="Y475" s="44" t="s">
        <v>136</v>
      </c>
      <c r="Z475" s="46" t="s">
        <v>136</v>
      </c>
      <c r="AA475" s="46" t="s">
        <v>136</v>
      </c>
      <c r="AB475" s="46" t="s">
        <v>136</v>
      </c>
      <c r="AC475" s="47" t="s">
        <v>136</v>
      </c>
      <c r="AD475" s="48" t="s">
        <v>136</v>
      </c>
      <c r="AE475" s="49" t="s">
        <v>136</v>
      </c>
    </row>
    <row r="476" spans="1:31" x14ac:dyDescent="0.25">
      <c r="A476" t="s">
        <v>724</v>
      </c>
      <c r="B476" s="35">
        <v>12</v>
      </c>
      <c r="C476" s="44" t="s">
        <v>13</v>
      </c>
      <c r="D476" s="45">
        <v>0.83704919150731205</v>
      </c>
      <c r="E476" s="46">
        <v>0.16295080849268806</v>
      </c>
      <c r="F476" s="45">
        <v>5.203835008398292E-3</v>
      </c>
      <c r="G476" s="47">
        <v>31712.988116101049</v>
      </c>
      <c r="H476" s="48">
        <v>17943.385655656763</v>
      </c>
      <c r="I476" s="49">
        <v>0.56580558066512499</v>
      </c>
      <c r="J476" s="35">
        <v>12</v>
      </c>
      <c r="K476" s="42" t="s">
        <v>162</v>
      </c>
      <c r="L476" s="46">
        <v>0.56300882697972776</v>
      </c>
      <c r="M476" s="50" t="s">
        <v>137</v>
      </c>
      <c r="N476" s="50" t="s">
        <v>137</v>
      </c>
      <c r="O476" s="46">
        <v>0.43699117302027235</v>
      </c>
      <c r="P476" s="46" t="s">
        <v>137</v>
      </c>
      <c r="Q476" s="46" t="s">
        <v>137</v>
      </c>
      <c r="R476" s="46">
        <v>4.7300693000447758E-2</v>
      </c>
      <c r="S476" s="46" t="s">
        <v>1</v>
      </c>
      <c r="T476" s="46" t="s">
        <v>137</v>
      </c>
      <c r="U476" s="47">
        <v>167642.73526161513</v>
      </c>
      <c r="V476" s="47">
        <v>71243.019721705146</v>
      </c>
      <c r="W476" s="49">
        <v>0.42496932306984098</v>
      </c>
      <c r="X476" s="35" t="s">
        <v>136</v>
      </c>
      <c r="Y476" s="44" t="s">
        <v>136</v>
      </c>
      <c r="Z476" s="46" t="s">
        <v>136</v>
      </c>
      <c r="AA476" s="46" t="s">
        <v>136</v>
      </c>
      <c r="AB476" s="46" t="s">
        <v>136</v>
      </c>
      <c r="AC476" s="47" t="s">
        <v>136</v>
      </c>
      <c r="AD476" s="48" t="s">
        <v>136</v>
      </c>
      <c r="AE476" s="49" t="s">
        <v>136</v>
      </c>
    </row>
    <row r="477" spans="1:31" x14ac:dyDescent="0.25">
      <c r="A477" t="s">
        <v>725</v>
      </c>
      <c r="B477" s="35">
        <v>13</v>
      </c>
      <c r="C477" s="44" t="s">
        <v>2227</v>
      </c>
      <c r="D477" s="45">
        <v>0.81205936213470531</v>
      </c>
      <c r="E477" s="46">
        <v>0.18794063786529477</v>
      </c>
      <c r="F477" s="45">
        <v>0.11199259364608195</v>
      </c>
      <c r="G477" s="47">
        <v>278417.73140824336</v>
      </c>
      <c r="H477" s="48">
        <v>170264.54549999998</v>
      </c>
      <c r="I477" s="49">
        <v>0.61154346973088947</v>
      </c>
      <c r="J477" s="35">
        <v>13</v>
      </c>
      <c r="K477" s="42" t="s">
        <v>163</v>
      </c>
      <c r="L477" s="46">
        <v>0.27626807068362264</v>
      </c>
      <c r="M477" s="50" t="s">
        <v>137</v>
      </c>
      <c r="N477" s="50" t="s">
        <v>135</v>
      </c>
      <c r="O477" s="46">
        <v>0.72373192931637731</v>
      </c>
      <c r="P477" s="46" t="s">
        <v>137</v>
      </c>
      <c r="Q477" s="46" t="s">
        <v>135</v>
      </c>
      <c r="R477" s="46">
        <v>0.11913471609719674</v>
      </c>
      <c r="S477" s="46" t="s">
        <v>1</v>
      </c>
      <c r="T477" s="46" t="s">
        <v>137</v>
      </c>
      <c r="U477" s="47">
        <v>97179.671423475156</v>
      </c>
      <c r="V477" s="47">
        <v>45404.824097746401</v>
      </c>
      <c r="W477" s="49">
        <v>0.46722553629439634</v>
      </c>
      <c r="X477" s="35" t="s">
        <v>136</v>
      </c>
      <c r="Y477" s="44" t="s">
        <v>136</v>
      </c>
      <c r="Z477" s="46" t="s">
        <v>136</v>
      </c>
      <c r="AA477" s="46" t="s">
        <v>136</v>
      </c>
      <c r="AB477" s="46" t="s">
        <v>136</v>
      </c>
      <c r="AC477" s="47" t="s">
        <v>136</v>
      </c>
      <c r="AD477" s="48" t="s">
        <v>136</v>
      </c>
      <c r="AE477" s="49" t="s">
        <v>136</v>
      </c>
    </row>
    <row r="478" spans="1:31" x14ac:dyDescent="0.25">
      <c r="A478" t="s">
        <v>726</v>
      </c>
      <c r="B478" s="35" t="s">
        <v>136</v>
      </c>
      <c r="C478" s="44" t="s">
        <v>136</v>
      </c>
      <c r="D478" s="45" t="s">
        <v>136</v>
      </c>
      <c r="E478" s="46" t="s">
        <v>136</v>
      </c>
      <c r="F478" s="45" t="s">
        <v>136</v>
      </c>
      <c r="G478" s="47" t="s">
        <v>136</v>
      </c>
      <c r="H478" s="48" t="s">
        <v>136</v>
      </c>
      <c r="I478" s="49" t="s">
        <v>136</v>
      </c>
      <c r="J478" s="35">
        <v>14</v>
      </c>
      <c r="K478" s="42" t="s">
        <v>164</v>
      </c>
      <c r="L478" s="46">
        <v>0.34733663939174847</v>
      </c>
      <c r="M478" s="50" t="s">
        <v>137</v>
      </c>
      <c r="N478" s="50" t="s">
        <v>135</v>
      </c>
      <c r="O478" s="46">
        <v>0.6526633606082517</v>
      </c>
      <c r="P478" s="46" t="s">
        <v>137</v>
      </c>
      <c r="Q478" s="46" t="s">
        <v>135</v>
      </c>
      <c r="R478" s="46">
        <v>7.3655006732480904E-2</v>
      </c>
      <c r="S478" s="46" t="s">
        <v>1</v>
      </c>
      <c r="T478" s="46" t="s">
        <v>137</v>
      </c>
      <c r="U478" s="47">
        <v>137343.73924733707</v>
      </c>
      <c r="V478" s="47">
        <v>57675.281565472229</v>
      </c>
      <c r="W478" s="49">
        <v>0.41993382356954057</v>
      </c>
      <c r="X478" s="35" t="s">
        <v>136</v>
      </c>
      <c r="Y478" s="44" t="s">
        <v>136</v>
      </c>
      <c r="Z478" s="46" t="s">
        <v>136</v>
      </c>
      <c r="AA478" s="46" t="s">
        <v>136</v>
      </c>
      <c r="AB478" s="46" t="s">
        <v>136</v>
      </c>
      <c r="AC478" s="47" t="s">
        <v>136</v>
      </c>
      <c r="AD478" s="48" t="s">
        <v>136</v>
      </c>
      <c r="AE478" s="49" t="s">
        <v>136</v>
      </c>
    </row>
    <row r="479" spans="1:31" x14ac:dyDescent="0.25">
      <c r="A479" t="s">
        <v>727</v>
      </c>
      <c r="B479" s="35" t="s">
        <v>136</v>
      </c>
      <c r="C479" s="44" t="s">
        <v>136</v>
      </c>
      <c r="D479" s="45" t="s">
        <v>136</v>
      </c>
      <c r="E479" s="46" t="s">
        <v>136</v>
      </c>
      <c r="F479" s="45" t="s">
        <v>136</v>
      </c>
      <c r="G479" s="47" t="s">
        <v>136</v>
      </c>
      <c r="H479" s="48" t="s">
        <v>136</v>
      </c>
      <c r="I479" s="49" t="s">
        <v>136</v>
      </c>
      <c r="J479" s="35">
        <v>15</v>
      </c>
      <c r="K479" s="42" t="s">
        <v>165</v>
      </c>
      <c r="L479" s="46">
        <v>0.24537323213182199</v>
      </c>
      <c r="M479" s="50" t="s">
        <v>137</v>
      </c>
      <c r="N479" s="50" t="s">
        <v>135</v>
      </c>
      <c r="O479" s="46">
        <v>0.75462676786817795</v>
      </c>
      <c r="P479" s="46" t="s">
        <v>137</v>
      </c>
      <c r="Q479" s="46" t="s">
        <v>135</v>
      </c>
      <c r="R479" s="46">
        <v>2.2127947025421278E-2</v>
      </c>
      <c r="S479" s="46" t="s">
        <v>1</v>
      </c>
      <c r="T479" s="46" t="s">
        <v>137</v>
      </c>
      <c r="U479" s="47">
        <v>316097.00851281441</v>
      </c>
      <c r="V479" s="47">
        <v>123547.39397807169</v>
      </c>
      <c r="W479" s="49">
        <v>0.3908527782636802</v>
      </c>
      <c r="X479" s="35" t="s">
        <v>136</v>
      </c>
      <c r="Y479" s="44" t="s">
        <v>136</v>
      </c>
      <c r="Z479" s="46" t="s">
        <v>136</v>
      </c>
      <c r="AA479" s="46" t="s">
        <v>136</v>
      </c>
      <c r="AB479" s="46" t="s">
        <v>136</v>
      </c>
      <c r="AC479" s="47" t="s">
        <v>136</v>
      </c>
      <c r="AD479" s="48" t="s">
        <v>136</v>
      </c>
      <c r="AE479" s="49" t="s">
        <v>136</v>
      </c>
    </row>
    <row r="480" spans="1:31" x14ac:dyDescent="0.25">
      <c r="A480" t="s">
        <v>728</v>
      </c>
      <c r="B480" s="35" t="s">
        <v>136</v>
      </c>
      <c r="C480" s="44" t="s">
        <v>136</v>
      </c>
      <c r="D480" s="45" t="s">
        <v>136</v>
      </c>
      <c r="E480" s="46" t="s">
        <v>136</v>
      </c>
      <c r="F480" s="45" t="s">
        <v>136</v>
      </c>
      <c r="G480" s="47" t="s">
        <v>136</v>
      </c>
      <c r="H480" s="48" t="s">
        <v>136</v>
      </c>
      <c r="I480" s="49" t="s">
        <v>136</v>
      </c>
      <c r="J480" s="35">
        <v>16</v>
      </c>
      <c r="K480" s="42" t="s">
        <v>166</v>
      </c>
      <c r="L480" s="46">
        <v>0.24651268949367366</v>
      </c>
      <c r="M480" s="50" t="s">
        <v>137</v>
      </c>
      <c r="N480" s="50" t="s">
        <v>135</v>
      </c>
      <c r="O480" s="46">
        <v>0.75348731050632622</v>
      </c>
      <c r="P480" s="46" t="s">
        <v>137</v>
      </c>
      <c r="Q480" s="46" t="s">
        <v>135</v>
      </c>
      <c r="R480" s="46">
        <v>0.15170897701052768</v>
      </c>
      <c r="S480" s="46" t="s">
        <v>1</v>
      </c>
      <c r="T480" s="46" t="s">
        <v>137</v>
      </c>
      <c r="U480" s="47">
        <v>445470.88678643055</v>
      </c>
      <c r="V480" s="47">
        <v>140314.26487252314</v>
      </c>
      <c r="W480" s="49">
        <v>0.31497965194702648</v>
      </c>
      <c r="X480" s="35" t="s">
        <v>136</v>
      </c>
      <c r="Y480" s="44" t="s">
        <v>136</v>
      </c>
      <c r="Z480" s="46" t="s">
        <v>136</v>
      </c>
      <c r="AA480" s="46" t="s">
        <v>136</v>
      </c>
      <c r="AB480" s="46" t="s">
        <v>136</v>
      </c>
      <c r="AC480" s="47" t="s">
        <v>136</v>
      </c>
      <c r="AD480" s="48" t="s">
        <v>136</v>
      </c>
      <c r="AE480" s="49" t="s">
        <v>136</v>
      </c>
    </row>
    <row r="481" spans="1:31" x14ac:dyDescent="0.25">
      <c r="A481" t="s">
        <v>729</v>
      </c>
      <c r="B481" s="35" t="s">
        <v>136</v>
      </c>
      <c r="C481" s="44" t="s">
        <v>136</v>
      </c>
      <c r="D481" s="45" t="s">
        <v>136</v>
      </c>
      <c r="E481" s="46" t="s">
        <v>136</v>
      </c>
      <c r="F481" s="45" t="s">
        <v>136</v>
      </c>
      <c r="G481" s="47" t="s">
        <v>136</v>
      </c>
      <c r="H481" s="48" t="s">
        <v>136</v>
      </c>
      <c r="I481" s="49" t="s">
        <v>136</v>
      </c>
      <c r="J481" s="35">
        <v>17</v>
      </c>
      <c r="K481" s="42" t="s">
        <v>167</v>
      </c>
      <c r="L481" s="46">
        <v>0.26719735578113046</v>
      </c>
      <c r="M481" s="50" t="s">
        <v>137</v>
      </c>
      <c r="N481" s="50" t="s">
        <v>135</v>
      </c>
      <c r="O481" s="46">
        <v>0.73280264421886943</v>
      </c>
      <c r="P481" s="46" t="s">
        <v>137</v>
      </c>
      <c r="Q481" s="46" t="s">
        <v>135</v>
      </c>
      <c r="R481" s="46">
        <v>4.9546241140676017E-2</v>
      </c>
      <c r="S481" s="46" t="s">
        <v>1</v>
      </c>
      <c r="T481" s="46" t="s">
        <v>137</v>
      </c>
      <c r="U481" s="47">
        <v>53423.761729304955</v>
      </c>
      <c r="V481" s="47">
        <v>17876.858404999894</v>
      </c>
      <c r="W481" s="49">
        <v>0.33462372971002824</v>
      </c>
      <c r="X481" s="35" t="s">
        <v>136</v>
      </c>
      <c r="Y481" s="44" t="s">
        <v>136</v>
      </c>
      <c r="Z481" s="46" t="s">
        <v>136</v>
      </c>
      <c r="AA481" s="46" t="s">
        <v>136</v>
      </c>
      <c r="AB481" s="46" t="s">
        <v>136</v>
      </c>
      <c r="AC481" s="47" t="s">
        <v>136</v>
      </c>
      <c r="AD481" s="48" t="s">
        <v>136</v>
      </c>
      <c r="AE481" s="49" t="s">
        <v>136</v>
      </c>
    </row>
    <row r="482" spans="1:31" x14ac:dyDescent="0.25">
      <c r="A482" t="s">
        <v>730</v>
      </c>
      <c r="B482" s="35" t="s">
        <v>136</v>
      </c>
      <c r="C482" s="44" t="s">
        <v>136</v>
      </c>
      <c r="D482" s="45" t="s">
        <v>136</v>
      </c>
      <c r="E482" s="46" t="s">
        <v>136</v>
      </c>
      <c r="F482" s="45" t="s">
        <v>136</v>
      </c>
      <c r="G482" s="47" t="s">
        <v>136</v>
      </c>
      <c r="H482" s="48" t="s">
        <v>136</v>
      </c>
      <c r="I482" s="49" t="s">
        <v>136</v>
      </c>
      <c r="J482" s="35">
        <v>18</v>
      </c>
      <c r="K482" s="42" t="s">
        <v>168</v>
      </c>
      <c r="L482" s="46">
        <v>0.11983051106632873</v>
      </c>
      <c r="M482" s="50" t="s">
        <v>137</v>
      </c>
      <c r="N482" s="50" t="s">
        <v>135</v>
      </c>
      <c r="O482" s="46">
        <v>0.88016948893367108</v>
      </c>
      <c r="P482" s="46" t="s">
        <v>137</v>
      </c>
      <c r="Q482" s="46" t="s">
        <v>135</v>
      </c>
      <c r="R482" s="46">
        <v>0.28818302866655993</v>
      </c>
      <c r="S482" s="46" t="s">
        <v>1</v>
      </c>
      <c r="T482" s="46" t="s">
        <v>137</v>
      </c>
      <c r="U482" s="47">
        <v>66983.339303374742</v>
      </c>
      <c r="V482" s="47">
        <v>30793.201905538644</v>
      </c>
      <c r="W482" s="49">
        <v>0.45971434428004437</v>
      </c>
      <c r="X482" s="35" t="s">
        <v>136</v>
      </c>
      <c r="Y482" s="44" t="s">
        <v>136</v>
      </c>
      <c r="Z482" s="46" t="s">
        <v>136</v>
      </c>
      <c r="AA482" s="46" t="s">
        <v>136</v>
      </c>
      <c r="AB482" s="46" t="s">
        <v>136</v>
      </c>
      <c r="AC482" s="47" t="s">
        <v>136</v>
      </c>
      <c r="AD482" s="48" t="s">
        <v>136</v>
      </c>
      <c r="AE482" s="49" t="s">
        <v>136</v>
      </c>
    </row>
    <row r="483" spans="1:31" x14ac:dyDescent="0.25">
      <c r="A483" t="s">
        <v>731</v>
      </c>
      <c r="B483" s="35" t="s">
        <v>136</v>
      </c>
      <c r="C483" s="44" t="s">
        <v>136</v>
      </c>
      <c r="D483" s="45" t="s">
        <v>136</v>
      </c>
      <c r="E483" s="46" t="s">
        <v>136</v>
      </c>
      <c r="F483" s="45" t="s">
        <v>136</v>
      </c>
      <c r="G483" s="47" t="s">
        <v>136</v>
      </c>
      <c r="H483" s="48" t="s">
        <v>136</v>
      </c>
      <c r="I483" s="49" t="s">
        <v>136</v>
      </c>
      <c r="J483" s="35">
        <v>19</v>
      </c>
      <c r="K483" s="42" t="s">
        <v>170</v>
      </c>
      <c r="L483" s="46">
        <v>0.59136810943465168</v>
      </c>
      <c r="M483" s="50" t="s">
        <v>137</v>
      </c>
      <c r="N483" s="50" t="s">
        <v>137</v>
      </c>
      <c r="O483" s="46">
        <v>0.40863189056534838</v>
      </c>
      <c r="P483" s="46" t="s">
        <v>137</v>
      </c>
      <c r="Q483" s="46" t="s">
        <v>137</v>
      </c>
      <c r="R483" s="46">
        <v>0.31472696532417616</v>
      </c>
      <c r="S483" s="46" t="s">
        <v>1</v>
      </c>
      <c r="T483" s="46" t="s">
        <v>137</v>
      </c>
      <c r="U483" s="47">
        <v>171089.54560067362</v>
      </c>
      <c r="V483" s="47">
        <v>65855.073500000013</v>
      </c>
      <c r="W483" s="49">
        <v>0.38491582445199229</v>
      </c>
      <c r="X483" s="35" t="s">
        <v>136</v>
      </c>
      <c r="Y483" s="44" t="s">
        <v>136</v>
      </c>
      <c r="Z483" s="46" t="s">
        <v>136</v>
      </c>
      <c r="AA483" s="46" t="s">
        <v>136</v>
      </c>
      <c r="AB483" s="46" t="s">
        <v>136</v>
      </c>
      <c r="AC483" s="47" t="s">
        <v>136</v>
      </c>
      <c r="AD483" s="48" t="s">
        <v>136</v>
      </c>
      <c r="AE483" s="49" t="s">
        <v>136</v>
      </c>
    </row>
    <row r="484" spans="1:31" x14ac:dyDescent="0.25">
      <c r="A484" t="s">
        <v>732</v>
      </c>
      <c r="B484" s="35" t="s">
        <v>136</v>
      </c>
      <c r="C484" s="44" t="s">
        <v>136</v>
      </c>
      <c r="D484" s="45" t="s">
        <v>136</v>
      </c>
      <c r="E484" s="46" t="s">
        <v>136</v>
      </c>
      <c r="F484" s="45" t="s">
        <v>136</v>
      </c>
      <c r="G484" s="47" t="s">
        <v>136</v>
      </c>
      <c r="H484" s="48" t="s">
        <v>136</v>
      </c>
      <c r="I484" s="49" t="s">
        <v>136</v>
      </c>
      <c r="J484" s="35">
        <v>20</v>
      </c>
      <c r="K484" s="42" t="s">
        <v>171</v>
      </c>
      <c r="L484" s="46">
        <v>0.41503713565422234</v>
      </c>
      <c r="M484" s="50" t="s">
        <v>137</v>
      </c>
      <c r="N484" s="50" t="s">
        <v>137</v>
      </c>
      <c r="O484" s="46">
        <v>0.5849628643457776</v>
      </c>
      <c r="P484" s="46" t="s">
        <v>137</v>
      </c>
      <c r="Q484" s="46" t="s">
        <v>137</v>
      </c>
      <c r="R484" s="46">
        <v>0.49468790048065353</v>
      </c>
      <c r="S484" s="46" t="s">
        <v>137</v>
      </c>
      <c r="T484" s="46" t="s">
        <v>137</v>
      </c>
      <c r="U484" s="47">
        <v>12097.839837387231</v>
      </c>
      <c r="V484" s="47">
        <v>7231.360408481396</v>
      </c>
      <c r="W484" s="49">
        <v>0.59773980360804246</v>
      </c>
      <c r="X484" s="35" t="s">
        <v>136</v>
      </c>
      <c r="Y484" s="44" t="s">
        <v>136</v>
      </c>
      <c r="Z484" s="46" t="s">
        <v>136</v>
      </c>
      <c r="AA484" s="46" t="s">
        <v>136</v>
      </c>
      <c r="AB484" s="46" t="s">
        <v>136</v>
      </c>
      <c r="AC484" s="47" t="s">
        <v>136</v>
      </c>
      <c r="AD484" s="48" t="s">
        <v>136</v>
      </c>
      <c r="AE484" s="49" t="s">
        <v>136</v>
      </c>
    </row>
    <row r="485" spans="1:31" x14ac:dyDescent="0.25">
      <c r="A485" t="s">
        <v>733</v>
      </c>
      <c r="B485" s="35" t="s">
        <v>136</v>
      </c>
      <c r="C485" s="44" t="s">
        <v>136</v>
      </c>
      <c r="D485" s="45" t="s">
        <v>136</v>
      </c>
      <c r="E485" s="46" t="s">
        <v>136</v>
      </c>
      <c r="F485" s="45" t="s">
        <v>136</v>
      </c>
      <c r="G485" s="47" t="s">
        <v>136</v>
      </c>
      <c r="H485" s="48" t="s">
        <v>136</v>
      </c>
      <c r="I485" s="49" t="s">
        <v>136</v>
      </c>
      <c r="J485" s="35">
        <v>21</v>
      </c>
      <c r="K485" s="42" t="s">
        <v>139</v>
      </c>
      <c r="L485" s="46">
        <v>0.34498328058030608</v>
      </c>
      <c r="M485" s="50" t="s">
        <v>137</v>
      </c>
      <c r="N485" s="50" t="s">
        <v>135</v>
      </c>
      <c r="O485" s="46">
        <v>0.65501671941969386</v>
      </c>
      <c r="P485" s="46" t="s">
        <v>137</v>
      </c>
      <c r="Q485" s="46" t="s">
        <v>135</v>
      </c>
      <c r="R485" s="46">
        <v>2.221850651892858E-2</v>
      </c>
      <c r="S485" s="46" t="s">
        <v>1</v>
      </c>
      <c r="T485" s="46" t="s">
        <v>137</v>
      </c>
      <c r="U485" s="47">
        <v>366636.77758415684</v>
      </c>
      <c r="V485" s="47">
        <v>160400.4329999999</v>
      </c>
      <c r="W485" s="49">
        <v>0.43749138877149885</v>
      </c>
      <c r="X485" s="35" t="s">
        <v>136</v>
      </c>
      <c r="Y485" s="44" t="s">
        <v>136</v>
      </c>
      <c r="Z485" s="46" t="s">
        <v>136</v>
      </c>
      <c r="AA485" s="46" t="s">
        <v>136</v>
      </c>
      <c r="AB485" s="46" t="s">
        <v>136</v>
      </c>
      <c r="AC485" s="47" t="s">
        <v>136</v>
      </c>
      <c r="AD485" s="48" t="s">
        <v>136</v>
      </c>
      <c r="AE485" s="49" t="s">
        <v>136</v>
      </c>
    </row>
    <row r="486" spans="1:31" x14ac:dyDescent="0.25">
      <c r="A486" t="s">
        <v>734</v>
      </c>
      <c r="B486" s="35" t="s">
        <v>136</v>
      </c>
      <c r="C486" s="44" t="s">
        <v>136</v>
      </c>
      <c r="D486" s="45" t="s">
        <v>136</v>
      </c>
      <c r="E486" s="46" t="s">
        <v>136</v>
      </c>
      <c r="F486" s="45" t="s">
        <v>136</v>
      </c>
      <c r="G486" s="47" t="s">
        <v>136</v>
      </c>
      <c r="H486" s="48" t="s">
        <v>136</v>
      </c>
      <c r="I486" s="49" t="s">
        <v>136</v>
      </c>
      <c r="J486" s="35">
        <v>22</v>
      </c>
      <c r="K486" s="42" t="s">
        <v>2230</v>
      </c>
      <c r="L486" s="46">
        <v>0.48667255303778489</v>
      </c>
      <c r="M486" s="50" t="s">
        <v>137</v>
      </c>
      <c r="N486" s="50" t="s">
        <v>137</v>
      </c>
      <c r="O486" s="46">
        <v>0.51332744696221522</v>
      </c>
      <c r="P486" s="46" t="s">
        <v>137</v>
      </c>
      <c r="Q486" s="46" t="s">
        <v>137</v>
      </c>
      <c r="R486" s="46">
        <v>0.34179746921910575</v>
      </c>
      <c r="S486" s="46" t="s">
        <v>1</v>
      </c>
      <c r="T486" s="46" t="s">
        <v>137</v>
      </c>
      <c r="U486" s="47">
        <v>79187.197640451937</v>
      </c>
      <c r="V486" s="47">
        <v>53670.547325566891</v>
      </c>
      <c r="W486" s="49">
        <v>0.67776798428019969</v>
      </c>
      <c r="X486" s="35" t="s">
        <v>136</v>
      </c>
      <c r="Y486" s="44" t="s">
        <v>136</v>
      </c>
      <c r="Z486" s="46" t="s">
        <v>136</v>
      </c>
      <c r="AA486" s="46" t="s">
        <v>136</v>
      </c>
      <c r="AB486" s="46" t="s">
        <v>136</v>
      </c>
      <c r="AC486" s="47" t="s">
        <v>136</v>
      </c>
      <c r="AD486" s="48" t="s">
        <v>136</v>
      </c>
      <c r="AE486" s="49" t="s">
        <v>136</v>
      </c>
    </row>
    <row r="487" spans="1:31" x14ac:dyDescent="0.25">
      <c r="A487" t="s">
        <v>735</v>
      </c>
      <c r="B487" s="35" t="s">
        <v>136</v>
      </c>
      <c r="C487" s="44" t="s">
        <v>136</v>
      </c>
      <c r="D487" s="45" t="s">
        <v>136</v>
      </c>
      <c r="E487" s="46" t="s">
        <v>136</v>
      </c>
      <c r="F487" s="45" t="s">
        <v>136</v>
      </c>
      <c r="G487" s="47" t="s">
        <v>136</v>
      </c>
      <c r="H487" s="48" t="s">
        <v>136</v>
      </c>
      <c r="I487" s="49" t="s">
        <v>136</v>
      </c>
      <c r="J487" s="35">
        <v>23</v>
      </c>
      <c r="K487" s="42" t="s">
        <v>174</v>
      </c>
      <c r="L487" s="46">
        <v>0.47778133506811232</v>
      </c>
      <c r="M487" s="50" t="s">
        <v>137</v>
      </c>
      <c r="N487" s="50" t="s">
        <v>137</v>
      </c>
      <c r="O487" s="46">
        <v>0.52221866493188751</v>
      </c>
      <c r="P487" s="46" t="s">
        <v>137</v>
      </c>
      <c r="Q487" s="46" t="s">
        <v>137</v>
      </c>
      <c r="R487" s="46">
        <v>0.2307252042539451</v>
      </c>
      <c r="S487" s="46" t="s">
        <v>1</v>
      </c>
      <c r="T487" s="46" t="s">
        <v>137</v>
      </c>
      <c r="U487" s="47">
        <v>273059.58141071862</v>
      </c>
      <c r="V487" s="47">
        <v>158296.32956265414</v>
      </c>
      <c r="W487" s="49">
        <v>0.57971351433574125</v>
      </c>
      <c r="X487" s="35" t="s">
        <v>136</v>
      </c>
      <c r="Y487" s="44" t="s">
        <v>136</v>
      </c>
      <c r="Z487" s="46" t="s">
        <v>136</v>
      </c>
      <c r="AA487" s="46" t="s">
        <v>136</v>
      </c>
      <c r="AB487" s="46" t="s">
        <v>136</v>
      </c>
      <c r="AC487" s="47" t="s">
        <v>136</v>
      </c>
      <c r="AD487" s="48" t="s">
        <v>136</v>
      </c>
      <c r="AE487" s="49" t="s">
        <v>136</v>
      </c>
    </row>
    <row r="488" spans="1:31" x14ac:dyDescent="0.25">
      <c r="A488" t="s">
        <v>736</v>
      </c>
      <c r="B488" s="35" t="s">
        <v>136</v>
      </c>
      <c r="C488" s="44" t="s">
        <v>136</v>
      </c>
      <c r="D488" s="45" t="s">
        <v>136</v>
      </c>
      <c r="E488" s="46" t="s">
        <v>136</v>
      </c>
      <c r="F488" s="45" t="s">
        <v>136</v>
      </c>
      <c r="G488" s="47" t="s">
        <v>136</v>
      </c>
      <c r="H488" s="48" t="s">
        <v>136</v>
      </c>
      <c r="I488" s="49" t="s">
        <v>136</v>
      </c>
      <c r="J488" s="35">
        <v>24</v>
      </c>
      <c r="K488" s="42" t="s">
        <v>140</v>
      </c>
      <c r="L488" s="46">
        <v>0.20272716246210132</v>
      </c>
      <c r="M488" s="50" t="s">
        <v>137</v>
      </c>
      <c r="N488" s="50" t="s">
        <v>135</v>
      </c>
      <c r="O488" s="46">
        <v>0.79727283753789868</v>
      </c>
      <c r="P488" s="46" t="s">
        <v>137</v>
      </c>
      <c r="Q488" s="46" t="s">
        <v>135</v>
      </c>
      <c r="R488" s="46">
        <v>5.7210518752826234E-2</v>
      </c>
      <c r="S488" s="46" t="s">
        <v>1</v>
      </c>
      <c r="T488" s="46" t="s">
        <v>137</v>
      </c>
      <c r="U488" s="47">
        <v>34737.125908089809</v>
      </c>
      <c r="V488" s="47">
        <v>10507.458247313165</v>
      </c>
      <c r="W488" s="49">
        <v>0.30248496306558625</v>
      </c>
      <c r="X488" s="35" t="s">
        <v>136</v>
      </c>
      <c r="Y488" s="44" t="s">
        <v>136</v>
      </c>
      <c r="Z488" s="46" t="s">
        <v>136</v>
      </c>
      <c r="AA488" s="46" t="s">
        <v>136</v>
      </c>
      <c r="AB488" s="46" t="s">
        <v>136</v>
      </c>
      <c r="AC488" s="47" t="s">
        <v>136</v>
      </c>
      <c r="AD488" s="48" t="s">
        <v>136</v>
      </c>
      <c r="AE488" s="49" t="s">
        <v>136</v>
      </c>
    </row>
    <row r="489" spans="1:31" x14ac:dyDescent="0.25">
      <c r="A489" t="s">
        <v>737</v>
      </c>
      <c r="B489" s="35" t="s">
        <v>136</v>
      </c>
      <c r="C489" s="44" t="s">
        <v>136</v>
      </c>
      <c r="D489" s="45" t="s">
        <v>136</v>
      </c>
      <c r="E489" s="46" t="s">
        <v>136</v>
      </c>
      <c r="F489" s="45" t="s">
        <v>136</v>
      </c>
      <c r="G489" s="47" t="s">
        <v>136</v>
      </c>
      <c r="H489" s="48" t="s">
        <v>136</v>
      </c>
      <c r="I489" s="49" t="s">
        <v>136</v>
      </c>
      <c r="J489" s="35">
        <v>25</v>
      </c>
      <c r="K489" s="42" t="s">
        <v>141</v>
      </c>
      <c r="L489" s="46">
        <v>0.26387672726051747</v>
      </c>
      <c r="M489" s="50" t="s">
        <v>137</v>
      </c>
      <c r="N489" s="50" t="s">
        <v>135</v>
      </c>
      <c r="O489" s="46">
        <v>0.73612327273948264</v>
      </c>
      <c r="P489" s="46" t="s">
        <v>137</v>
      </c>
      <c r="Q489" s="46" t="s">
        <v>135</v>
      </c>
      <c r="R489" s="46">
        <v>0.52982832572064542</v>
      </c>
      <c r="S489" s="46" t="s">
        <v>137</v>
      </c>
      <c r="T489" s="46" t="s">
        <v>137</v>
      </c>
      <c r="U489" s="47">
        <v>34282.726741429724</v>
      </c>
      <c r="V489" s="47">
        <v>8570.1840573911704</v>
      </c>
      <c r="W489" s="49">
        <v>0.24998548458615868</v>
      </c>
      <c r="X489" s="35" t="s">
        <v>136</v>
      </c>
      <c r="Y489" s="44" t="s">
        <v>136</v>
      </c>
      <c r="Z489" s="46" t="s">
        <v>136</v>
      </c>
      <c r="AA489" s="46" t="s">
        <v>136</v>
      </c>
      <c r="AB489" s="46" t="s">
        <v>136</v>
      </c>
      <c r="AC489" s="47" t="s">
        <v>136</v>
      </c>
      <c r="AD489" s="48" t="s">
        <v>136</v>
      </c>
      <c r="AE489" s="49" t="s">
        <v>136</v>
      </c>
    </row>
    <row r="490" spans="1:31" x14ac:dyDescent="0.25">
      <c r="A490" t="s">
        <v>738</v>
      </c>
      <c r="B490" s="35" t="s">
        <v>136</v>
      </c>
      <c r="C490" s="44" t="s">
        <v>136</v>
      </c>
      <c r="D490" s="45" t="s">
        <v>136</v>
      </c>
      <c r="E490" s="46" t="s">
        <v>136</v>
      </c>
      <c r="F490" s="45" t="s">
        <v>136</v>
      </c>
      <c r="G490" s="47" t="s">
        <v>136</v>
      </c>
      <c r="H490" s="48" t="s">
        <v>136</v>
      </c>
      <c r="I490" s="49" t="s">
        <v>136</v>
      </c>
      <c r="J490" s="35">
        <v>26</v>
      </c>
      <c r="K490" s="42" t="s">
        <v>180</v>
      </c>
      <c r="L490" s="46">
        <v>0.55007386410555814</v>
      </c>
      <c r="M490" s="50" t="s">
        <v>137</v>
      </c>
      <c r="N490" s="50" t="s">
        <v>137</v>
      </c>
      <c r="O490" s="46">
        <v>0.4499261358944418</v>
      </c>
      <c r="P490" s="46" t="s">
        <v>137</v>
      </c>
      <c r="Q490" s="46" t="s">
        <v>137</v>
      </c>
      <c r="R490" s="46">
        <v>0.30076991247339496</v>
      </c>
      <c r="S490" s="46" t="s">
        <v>1</v>
      </c>
      <c r="T490" s="46" t="s">
        <v>137</v>
      </c>
      <c r="U490" s="47">
        <v>43291.500845308517</v>
      </c>
      <c r="V490" s="47">
        <v>20133.132280119135</v>
      </c>
      <c r="W490" s="49">
        <v>0.4650596973308897</v>
      </c>
      <c r="X490" s="35" t="s">
        <v>136</v>
      </c>
      <c r="Y490" s="44" t="s">
        <v>136</v>
      </c>
      <c r="Z490" s="46" t="s">
        <v>136</v>
      </c>
      <c r="AA490" s="46" t="s">
        <v>136</v>
      </c>
      <c r="AB490" s="46" t="s">
        <v>136</v>
      </c>
      <c r="AC490" s="47" t="s">
        <v>136</v>
      </c>
      <c r="AD490" s="48" t="s">
        <v>136</v>
      </c>
      <c r="AE490" s="49" t="s">
        <v>136</v>
      </c>
    </row>
    <row r="491" spans="1:31" x14ac:dyDescent="0.25">
      <c r="A491" t="s">
        <v>739</v>
      </c>
      <c r="B491" s="35" t="s">
        <v>136</v>
      </c>
      <c r="C491" s="44" t="s">
        <v>136</v>
      </c>
      <c r="D491" s="45" t="s">
        <v>136</v>
      </c>
      <c r="E491" s="46" t="s">
        <v>136</v>
      </c>
      <c r="F491" s="45" t="s">
        <v>136</v>
      </c>
      <c r="G491" s="47" t="s">
        <v>136</v>
      </c>
      <c r="H491" s="48" t="s">
        <v>136</v>
      </c>
      <c r="I491" s="49" t="s">
        <v>136</v>
      </c>
      <c r="J491" s="35">
        <v>27</v>
      </c>
      <c r="K491" s="42" t="s">
        <v>181</v>
      </c>
      <c r="L491" s="46">
        <v>0.33721429865858021</v>
      </c>
      <c r="M491" s="50" t="s">
        <v>137</v>
      </c>
      <c r="N491" s="50" t="s">
        <v>135</v>
      </c>
      <c r="O491" s="46">
        <v>0.66278570134141979</v>
      </c>
      <c r="P491" s="46" t="s">
        <v>137</v>
      </c>
      <c r="Q491" s="46" t="s">
        <v>135</v>
      </c>
      <c r="R491" s="46">
        <v>0.41512263461915305</v>
      </c>
      <c r="S491" s="46" t="s">
        <v>137</v>
      </c>
      <c r="T491" s="46" t="s">
        <v>137</v>
      </c>
      <c r="U491" s="47">
        <v>42464.826496109534</v>
      </c>
      <c r="V491" s="47">
        <v>23765.8885735269</v>
      </c>
      <c r="W491" s="49">
        <v>0.55966055991549246</v>
      </c>
      <c r="X491" s="35" t="s">
        <v>136</v>
      </c>
      <c r="Y491" s="44" t="s">
        <v>136</v>
      </c>
      <c r="Z491" s="46" t="s">
        <v>136</v>
      </c>
      <c r="AA491" s="46" t="s">
        <v>136</v>
      </c>
      <c r="AB491" s="46" t="s">
        <v>136</v>
      </c>
      <c r="AC491" s="47" t="s">
        <v>136</v>
      </c>
      <c r="AD491" s="48" t="s">
        <v>136</v>
      </c>
      <c r="AE491" s="49" t="s">
        <v>136</v>
      </c>
    </row>
    <row r="492" spans="1:31" x14ac:dyDescent="0.25">
      <c r="A492" t="s">
        <v>740</v>
      </c>
      <c r="B492" s="35" t="s">
        <v>136</v>
      </c>
      <c r="C492" s="44" t="s">
        <v>136</v>
      </c>
      <c r="D492" s="45" t="s">
        <v>136</v>
      </c>
      <c r="E492" s="46" t="s">
        <v>136</v>
      </c>
      <c r="F492" s="45" t="s">
        <v>136</v>
      </c>
      <c r="G492" s="47" t="s">
        <v>136</v>
      </c>
      <c r="H492" s="48" t="s">
        <v>136</v>
      </c>
      <c r="I492" s="49" t="s">
        <v>136</v>
      </c>
      <c r="J492" s="35">
        <v>28</v>
      </c>
      <c r="K492" s="42" t="s">
        <v>142</v>
      </c>
      <c r="L492" s="46">
        <v>0.55195362814415783</v>
      </c>
      <c r="M492" s="50" t="s">
        <v>137</v>
      </c>
      <c r="N492" s="50" t="s">
        <v>137</v>
      </c>
      <c r="O492" s="46">
        <v>0.44804637185584228</v>
      </c>
      <c r="P492" s="46" t="s">
        <v>137</v>
      </c>
      <c r="Q492" s="46" t="s">
        <v>137</v>
      </c>
      <c r="R492" s="46">
        <v>0.39904753852900671</v>
      </c>
      <c r="S492" s="46" t="s">
        <v>1</v>
      </c>
      <c r="T492" s="46" t="s">
        <v>137</v>
      </c>
      <c r="U492" s="47">
        <v>83785.026382820666</v>
      </c>
      <c r="V492" s="47">
        <v>34574.578865331569</v>
      </c>
      <c r="W492" s="49">
        <v>0.4126582082502126</v>
      </c>
      <c r="X492" s="35" t="s">
        <v>136</v>
      </c>
      <c r="Y492" s="44" t="s">
        <v>136</v>
      </c>
      <c r="Z492" s="46" t="s">
        <v>136</v>
      </c>
      <c r="AA492" s="46" t="s">
        <v>136</v>
      </c>
      <c r="AB492" s="46" t="s">
        <v>136</v>
      </c>
      <c r="AC492" s="47" t="s">
        <v>136</v>
      </c>
      <c r="AD492" s="48" t="s">
        <v>136</v>
      </c>
      <c r="AE492" s="49" t="s">
        <v>136</v>
      </c>
    </row>
    <row r="493" spans="1:31" x14ac:dyDescent="0.25">
      <c r="A493" t="s">
        <v>741</v>
      </c>
      <c r="B493" s="35" t="s">
        <v>136</v>
      </c>
      <c r="C493" s="44" t="s">
        <v>136</v>
      </c>
      <c r="D493" s="45" t="s">
        <v>136</v>
      </c>
      <c r="E493" s="46" t="s">
        <v>136</v>
      </c>
      <c r="F493" s="45" t="s">
        <v>136</v>
      </c>
      <c r="G493" s="47" t="s">
        <v>136</v>
      </c>
      <c r="H493" s="48" t="s">
        <v>136</v>
      </c>
      <c r="I493" s="49" t="s">
        <v>136</v>
      </c>
      <c r="J493" s="35">
        <v>29</v>
      </c>
      <c r="K493" s="42" t="s">
        <v>182</v>
      </c>
      <c r="L493" s="46">
        <v>0.58239333404623994</v>
      </c>
      <c r="M493" s="50" t="s">
        <v>137</v>
      </c>
      <c r="N493" s="50" t="s">
        <v>137</v>
      </c>
      <c r="O493" s="46">
        <v>0.41760666595376</v>
      </c>
      <c r="P493" s="46" t="s">
        <v>137</v>
      </c>
      <c r="Q493" s="46" t="s">
        <v>137</v>
      </c>
      <c r="R493" s="46">
        <v>4.8204796574210888E-2</v>
      </c>
      <c r="S493" s="46" t="s">
        <v>1</v>
      </c>
      <c r="T493" s="46" t="s">
        <v>137</v>
      </c>
      <c r="U493" s="47">
        <v>148601.17872504034</v>
      </c>
      <c r="V493" s="47">
        <v>90880.923281022362</v>
      </c>
      <c r="W493" s="49">
        <v>0.61157605922615932</v>
      </c>
      <c r="X493" s="35" t="s">
        <v>136</v>
      </c>
      <c r="Y493" s="44" t="s">
        <v>136</v>
      </c>
      <c r="Z493" s="46" t="s">
        <v>136</v>
      </c>
      <c r="AA493" s="46" t="s">
        <v>136</v>
      </c>
      <c r="AB493" s="46" t="s">
        <v>136</v>
      </c>
      <c r="AC493" s="47" t="s">
        <v>136</v>
      </c>
      <c r="AD493" s="48" t="s">
        <v>136</v>
      </c>
      <c r="AE493" s="49" t="s">
        <v>136</v>
      </c>
    </row>
    <row r="494" spans="1:31" x14ac:dyDescent="0.25">
      <c r="A494" t="s">
        <v>742</v>
      </c>
      <c r="B494" s="35" t="s">
        <v>136</v>
      </c>
      <c r="C494" s="44" t="s">
        <v>136</v>
      </c>
      <c r="D494" s="45" t="s">
        <v>136</v>
      </c>
      <c r="E494" s="46" t="s">
        <v>136</v>
      </c>
      <c r="F494" s="45" t="s">
        <v>136</v>
      </c>
      <c r="G494" s="47" t="s">
        <v>136</v>
      </c>
      <c r="H494" s="48" t="s">
        <v>136</v>
      </c>
      <c r="I494" s="49" t="s">
        <v>136</v>
      </c>
      <c r="J494" s="35">
        <v>30</v>
      </c>
      <c r="K494" s="42" t="s">
        <v>183</v>
      </c>
      <c r="L494" s="46">
        <v>0.57587167523216665</v>
      </c>
      <c r="M494" s="50" t="s">
        <v>137</v>
      </c>
      <c r="N494" s="50" t="s">
        <v>137</v>
      </c>
      <c r="O494" s="46">
        <v>0.42412832476783335</v>
      </c>
      <c r="P494" s="46" t="s">
        <v>137</v>
      </c>
      <c r="Q494" s="46" t="s">
        <v>137</v>
      </c>
      <c r="R494" s="46">
        <v>0.30776648612091367</v>
      </c>
      <c r="S494" s="46" t="s">
        <v>1</v>
      </c>
      <c r="T494" s="46" t="s">
        <v>137</v>
      </c>
      <c r="U494" s="47">
        <v>193742.40596189018</v>
      </c>
      <c r="V494" s="47">
        <v>88404.594359444323</v>
      </c>
      <c r="W494" s="49">
        <v>0.45629966202047589</v>
      </c>
      <c r="X494" s="35" t="s">
        <v>136</v>
      </c>
      <c r="Y494" s="44" t="s">
        <v>136</v>
      </c>
      <c r="Z494" s="46" t="s">
        <v>136</v>
      </c>
      <c r="AA494" s="46" t="s">
        <v>136</v>
      </c>
      <c r="AB494" s="46" t="s">
        <v>136</v>
      </c>
      <c r="AC494" s="47" t="s">
        <v>136</v>
      </c>
      <c r="AD494" s="48" t="s">
        <v>136</v>
      </c>
      <c r="AE494" s="49" t="s">
        <v>136</v>
      </c>
    </row>
    <row r="495" spans="1:31" x14ac:dyDescent="0.25">
      <c r="A495" t="s">
        <v>743</v>
      </c>
      <c r="B495" s="35" t="s">
        <v>136</v>
      </c>
      <c r="C495" s="44" t="s">
        <v>136</v>
      </c>
      <c r="D495" s="45" t="s">
        <v>136</v>
      </c>
      <c r="E495" s="46" t="s">
        <v>136</v>
      </c>
      <c r="F495" s="45" t="s">
        <v>136</v>
      </c>
      <c r="G495" s="47" t="s">
        <v>136</v>
      </c>
      <c r="H495" s="48" t="s">
        <v>136</v>
      </c>
      <c r="I495" s="49" t="s">
        <v>136</v>
      </c>
      <c r="J495" s="35">
        <v>31</v>
      </c>
      <c r="K495" s="42" t="s">
        <v>184</v>
      </c>
      <c r="L495" s="46">
        <v>0.38602891292954178</v>
      </c>
      <c r="M495" s="50" t="s">
        <v>137</v>
      </c>
      <c r="N495" s="50" t="s">
        <v>135</v>
      </c>
      <c r="O495" s="46">
        <v>0.61397108707045833</v>
      </c>
      <c r="P495" s="46" t="s">
        <v>137</v>
      </c>
      <c r="Q495" s="46" t="s">
        <v>135</v>
      </c>
      <c r="R495" s="46">
        <v>0.53165865402582102</v>
      </c>
      <c r="S495" s="46" t="s">
        <v>137</v>
      </c>
      <c r="T495" s="46" t="s">
        <v>137</v>
      </c>
      <c r="U495" s="47">
        <v>99242.127289869837</v>
      </c>
      <c r="V495" s="47">
        <v>34652.974178409466</v>
      </c>
      <c r="W495" s="49">
        <v>0.34917605179092809</v>
      </c>
      <c r="X495" s="35" t="s">
        <v>136</v>
      </c>
      <c r="Y495" s="44" t="s">
        <v>136</v>
      </c>
      <c r="Z495" s="46" t="s">
        <v>136</v>
      </c>
      <c r="AA495" s="46" t="s">
        <v>136</v>
      </c>
      <c r="AB495" s="46" t="s">
        <v>136</v>
      </c>
      <c r="AC495" s="47" t="s">
        <v>136</v>
      </c>
      <c r="AD495" s="48" t="s">
        <v>136</v>
      </c>
      <c r="AE495" s="49" t="s">
        <v>136</v>
      </c>
    </row>
    <row r="496" spans="1:31" x14ac:dyDescent="0.25">
      <c r="A496" t="s">
        <v>744</v>
      </c>
      <c r="B496" s="35" t="s">
        <v>136</v>
      </c>
      <c r="C496" s="44" t="s">
        <v>136</v>
      </c>
      <c r="D496" s="45" t="s">
        <v>136</v>
      </c>
      <c r="E496" s="46" t="s">
        <v>136</v>
      </c>
      <c r="F496" s="45" t="s">
        <v>136</v>
      </c>
      <c r="G496" s="47" t="s">
        <v>136</v>
      </c>
      <c r="H496" s="48" t="s">
        <v>136</v>
      </c>
      <c r="I496" s="49" t="s">
        <v>136</v>
      </c>
      <c r="J496" s="35">
        <v>32</v>
      </c>
      <c r="K496" s="42" t="s">
        <v>187</v>
      </c>
      <c r="L496" s="46">
        <v>0.54382214056607714</v>
      </c>
      <c r="M496" s="50" t="s">
        <v>137</v>
      </c>
      <c r="N496" s="50" t="s">
        <v>137</v>
      </c>
      <c r="O496" s="46">
        <v>0.45617785943392286</v>
      </c>
      <c r="P496" s="46" t="s">
        <v>137</v>
      </c>
      <c r="Q496" s="46" t="s">
        <v>137</v>
      </c>
      <c r="R496" s="46">
        <v>2.7787358034850208E-2</v>
      </c>
      <c r="S496" s="46" t="s">
        <v>1</v>
      </c>
      <c r="T496" s="46" t="s">
        <v>137</v>
      </c>
      <c r="U496" s="47">
        <v>85069.501937193243</v>
      </c>
      <c r="V496" s="47">
        <v>50768.732867185965</v>
      </c>
      <c r="W496" s="49">
        <v>0.59679123200543116</v>
      </c>
      <c r="X496" s="35" t="s">
        <v>136</v>
      </c>
      <c r="Y496" s="44" t="s">
        <v>136</v>
      </c>
      <c r="Z496" s="46" t="s">
        <v>136</v>
      </c>
      <c r="AA496" s="46" t="s">
        <v>136</v>
      </c>
      <c r="AB496" s="46" t="s">
        <v>136</v>
      </c>
      <c r="AC496" s="47" t="s">
        <v>136</v>
      </c>
      <c r="AD496" s="48" t="s">
        <v>136</v>
      </c>
      <c r="AE496" s="49" t="s">
        <v>136</v>
      </c>
    </row>
    <row r="497" spans="1:31" x14ac:dyDescent="0.25">
      <c r="A497" t="s">
        <v>745</v>
      </c>
      <c r="B497" s="35" t="s">
        <v>136</v>
      </c>
      <c r="C497" s="44" t="s">
        <v>136</v>
      </c>
      <c r="D497" s="45" t="s">
        <v>136</v>
      </c>
      <c r="E497" s="46" t="s">
        <v>136</v>
      </c>
      <c r="F497" s="45" t="s">
        <v>136</v>
      </c>
      <c r="G497" s="47" t="s">
        <v>136</v>
      </c>
      <c r="H497" s="48" t="s">
        <v>136</v>
      </c>
      <c r="I497" s="49" t="s">
        <v>136</v>
      </c>
      <c r="J497" s="35">
        <v>33</v>
      </c>
      <c r="K497" s="42" t="s">
        <v>188</v>
      </c>
      <c r="L497" s="46">
        <v>7.2225105027040701E-2</v>
      </c>
      <c r="M497" s="50" t="s">
        <v>137</v>
      </c>
      <c r="N497" s="50" t="s">
        <v>135</v>
      </c>
      <c r="O497" s="46">
        <v>0.92777489497295929</v>
      </c>
      <c r="P497" s="46" t="s">
        <v>137</v>
      </c>
      <c r="Q497" s="46" t="s">
        <v>135</v>
      </c>
      <c r="R497" s="46">
        <v>0.15337287851046402</v>
      </c>
      <c r="S497" s="46" t="s">
        <v>1</v>
      </c>
      <c r="T497" s="46" t="s">
        <v>137</v>
      </c>
      <c r="U497" s="47">
        <v>41462.410984908936</v>
      </c>
      <c r="V497" s="47">
        <v>26773.825018853706</v>
      </c>
      <c r="W497" s="49">
        <v>0.64573729271552893</v>
      </c>
      <c r="X497" s="35" t="s">
        <v>136</v>
      </c>
      <c r="Y497" s="44" t="s">
        <v>136</v>
      </c>
      <c r="Z497" s="46" t="s">
        <v>136</v>
      </c>
      <c r="AA497" s="46" t="s">
        <v>136</v>
      </c>
      <c r="AB497" s="46" t="s">
        <v>136</v>
      </c>
      <c r="AC497" s="47" t="s">
        <v>136</v>
      </c>
      <c r="AD497" s="48" t="s">
        <v>136</v>
      </c>
      <c r="AE497" s="49" t="s">
        <v>136</v>
      </c>
    </row>
    <row r="498" spans="1:31" x14ac:dyDescent="0.25">
      <c r="A498" t="s">
        <v>746</v>
      </c>
      <c r="B498" s="35" t="s">
        <v>136</v>
      </c>
      <c r="C498" s="44" t="s">
        <v>136</v>
      </c>
      <c r="D498" s="45" t="s">
        <v>136</v>
      </c>
      <c r="E498" s="46" t="s">
        <v>136</v>
      </c>
      <c r="F498" s="45" t="s">
        <v>136</v>
      </c>
      <c r="G498" s="47" t="s">
        <v>136</v>
      </c>
      <c r="H498" s="48" t="s">
        <v>136</v>
      </c>
      <c r="I498" s="49" t="s">
        <v>136</v>
      </c>
      <c r="J498" s="35">
        <v>34</v>
      </c>
      <c r="K498" s="42" t="s">
        <v>189</v>
      </c>
      <c r="L498" s="46">
        <v>0.57891815821084003</v>
      </c>
      <c r="M498" s="50" t="s">
        <v>137</v>
      </c>
      <c r="N498" s="50" t="s">
        <v>137</v>
      </c>
      <c r="O498" s="46">
        <v>0.42108184178915997</v>
      </c>
      <c r="P498" s="46" t="s">
        <v>137</v>
      </c>
      <c r="Q498" s="46" t="s">
        <v>137</v>
      </c>
      <c r="R498" s="46">
        <v>0.27748287758960605</v>
      </c>
      <c r="S498" s="46" t="s">
        <v>1</v>
      </c>
      <c r="T498" s="46" t="s">
        <v>137</v>
      </c>
      <c r="U498" s="47">
        <v>30694.681146167546</v>
      </c>
      <c r="V498" s="47">
        <v>16681.894318057195</v>
      </c>
      <c r="W498" s="49">
        <v>0.54347833875902796</v>
      </c>
      <c r="X498" s="35" t="s">
        <v>136</v>
      </c>
      <c r="Y498" s="44" t="s">
        <v>136</v>
      </c>
      <c r="Z498" s="46" t="s">
        <v>136</v>
      </c>
      <c r="AA498" s="46" t="s">
        <v>136</v>
      </c>
      <c r="AB498" s="46" t="s">
        <v>136</v>
      </c>
      <c r="AC498" s="47" t="s">
        <v>136</v>
      </c>
      <c r="AD498" s="48" t="s">
        <v>136</v>
      </c>
      <c r="AE498" s="49" t="s">
        <v>136</v>
      </c>
    </row>
    <row r="499" spans="1:31" x14ac:dyDescent="0.25">
      <c r="A499" t="s">
        <v>747</v>
      </c>
      <c r="B499" s="35" t="s">
        <v>136</v>
      </c>
      <c r="C499" s="44" t="s">
        <v>136</v>
      </c>
      <c r="D499" s="45" t="s">
        <v>136</v>
      </c>
      <c r="E499" s="46" t="s">
        <v>136</v>
      </c>
      <c r="F499" s="45" t="s">
        <v>136</v>
      </c>
      <c r="G499" s="47" t="s">
        <v>136</v>
      </c>
      <c r="H499" s="48" t="s">
        <v>136</v>
      </c>
      <c r="I499" s="49" t="s">
        <v>136</v>
      </c>
      <c r="J499" s="35" t="s">
        <v>136</v>
      </c>
      <c r="K499" s="42" t="s">
        <v>136</v>
      </c>
      <c r="L499" s="46" t="s">
        <v>136</v>
      </c>
      <c r="M499" s="50" t="s">
        <v>136</v>
      </c>
      <c r="N499" s="50" t="s">
        <v>136</v>
      </c>
      <c r="O499" s="46" t="s">
        <v>136</v>
      </c>
      <c r="P499" s="46" t="s">
        <v>136</v>
      </c>
      <c r="Q499" s="46" t="s">
        <v>136</v>
      </c>
      <c r="R499" s="46" t="s">
        <v>136</v>
      </c>
      <c r="S499" s="46" t="s">
        <v>136</v>
      </c>
      <c r="T499" s="46" t="s">
        <v>136</v>
      </c>
      <c r="U499" s="47" t="s">
        <v>136</v>
      </c>
      <c r="V499" s="47" t="s">
        <v>136</v>
      </c>
      <c r="W499" s="49" t="s">
        <v>136</v>
      </c>
      <c r="X499" s="35" t="s">
        <v>136</v>
      </c>
      <c r="Y499" s="44" t="s">
        <v>136</v>
      </c>
      <c r="Z499" s="46" t="s">
        <v>136</v>
      </c>
      <c r="AA499" s="46" t="s">
        <v>136</v>
      </c>
      <c r="AB499" s="46" t="s">
        <v>136</v>
      </c>
      <c r="AC499" s="47" t="s">
        <v>136</v>
      </c>
      <c r="AD499" s="48" t="s">
        <v>136</v>
      </c>
      <c r="AE499" s="49" t="s">
        <v>136</v>
      </c>
    </row>
    <row r="500" spans="1:31" x14ac:dyDescent="0.25">
      <c r="A500" t="s">
        <v>748</v>
      </c>
      <c r="B500" s="35" t="s">
        <v>136</v>
      </c>
      <c r="C500" s="44" t="s">
        <v>136</v>
      </c>
      <c r="D500" s="45" t="s">
        <v>136</v>
      </c>
      <c r="E500" s="46" t="s">
        <v>136</v>
      </c>
      <c r="F500" s="45" t="s">
        <v>136</v>
      </c>
      <c r="G500" s="47" t="s">
        <v>136</v>
      </c>
      <c r="H500" s="48" t="s">
        <v>136</v>
      </c>
      <c r="I500" s="49" t="s">
        <v>136</v>
      </c>
      <c r="J500" s="35" t="s">
        <v>136</v>
      </c>
      <c r="K500" s="42" t="s">
        <v>136</v>
      </c>
      <c r="L500" s="46" t="s">
        <v>136</v>
      </c>
      <c r="M500" s="50" t="s">
        <v>136</v>
      </c>
      <c r="N500" s="50" t="s">
        <v>136</v>
      </c>
      <c r="O500" s="46" t="s">
        <v>136</v>
      </c>
      <c r="P500" s="46" t="s">
        <v>136</v>
      </c>
      <c r="Q500" s="46" t="s">
        <v>136</v>
      </c>
      <c r="R500" s="46" t="s">
        <v>136</v>
      </c>
      <c r="S500" s="46" t="s">
        <v>136</v>
      </c>
      <c r="T500" s="46" t="s">
        <v>136</v>
      </c>
      <c r="U500" s="47" t="s">
        <v>136</v>
      </c>
      <c r="V500" s="47" t="s">
        <v>136</v>
      </c>
      <c r="W500" s="49" t="s">
        <v>136</v>
      </c>
      <c r="X500" s="35" t="s">
        <v>136</v>
      </c>
      <c r="Y500" s="44" t="s">
        <v>136</v>
      </c>
      <c r="Z500" s="46" t="s">
        <v>136</v>
      </c>
      <c r="AA500" s="46" t="s">
        <v>136</v>
      </c>
      <c r="AB500" s="46" t="s">
        <v>136</v>
      </c>
      <c r="AC500" s="47" t="s">
        <v>136</v>
      </c>
      <c r="AD500" s="48" t="s">
        <v>136</v>
      </c>
      <c r="AE500" s="49" t="s">
        <v>136</v>
      </c>
    </row>
    <row r="501" spans="1:31" x14ac:dyDescent="0.25">
      <c r="A501" t="s">
        <v>749</v>
      </c>
      <c r="B501" s="35" t="s">
        <v>136</v>
      </c>
      <c r="C501" s="44" t="s">
        <v>136</v>
      </c>
      <c r="D501" s="45" t="s">
        <v>136</v>
      </c>
      <c r="E501" s="46" t="s">
        <v>136</v>
      </c>
      <c r="F501" s="45" t="s">
        <v>136</v>
      </c>
      <c r="G501" s="47" t="s">
        <v>136</v>
      </c>
      <c r="H501" s="48" t="s">
        <v>136</v>
      </c>
      <c r="I501" s="49" t="s">
        <v>136</v>
      </c>
      <c r="J501" s="35" t="s">
        <v>136</v>
      </c>
      <c r="K501" s="42" t="s">
        <v>136</v>
      </c>
      <c r="L501" s="46" t="s">
        <v>136</v>
      </c>
      <c r="M501" s="50" t="s">
        <v>136</v>
      </c>
      <c r="N501" s="50" t="s">
        <v>136</v>
      </c>
      <c r="O501" s="46" t="s">
        <v>136</v>
      </c>
      <c r="P501" s="46" t="s">
        <v>136</v>
      </c>
      <c r="Q501" s="46" t="s">
        <v>136</v>
      </c>
      <c r="R501" s="46" t="s">
        <v>136</v>
      </c>
      <c r="S501" s="46" t="s">
        <v>136</v>
      </c>
      <c r="T501" s="46" t="s">
        <v>136</v>
      </c>
      <c r="U501" s="47" t="s">
        <v>136</v>
      </c>
      <c r="V501" s="47" t="s">
        <v>136</v>
      </c>
      <c r="W501" s="49" t="s">
        <v>136</v>
      </c>
      <c r="X501" s="35" t="s">
        <v>136</v>
      </c>
      <c r="Y501" s="44" t="s">
        <v>136</v>
      </c>
      <c r="Z501" s="46" t="s">
        <v>136</v>
      </c>
      <c r="AA501" s="46" t="s">
        <v>136</v>
      </c>
      <c r="AB501" s="46" t="s">
        <v>136</v>
      </c>
      <c r="AC501" s="47" t="s">
        <v>136</v>
      </c>
      <c r="AD501" s="48" t="s">
        <v>136</v>
      </c>
      <c r="AE501" s="49" t="s">
        <v>136</v>
      </c>
    </row>
    <row r="502" spans="1:31" x14ac:dyDescent="0.25">
      <c r="A502" t="s">
        <v>750</v>
      </c>
      <c r="B502" s="35" t="s">
        <v>136</v>
      </c>
      <c r="C502" s="44" t="s">
        <v>136</v>
      </c>
      <c r="D502" s="45" t="s">
        <v>136</v>
      </c>
      <c r="E502" s="46" t="s">
        <v>136</v>
      </c>
      <c r="F502" s="45" t="s">
        <v>136</v>
      </c>
      <c r="G502" s="47" t="s">
        <v>136</v>
      </c>
      <c r="H502" s="48" t="s">
        <v>136</v>
      </c>
      <c r="I502" s="49" t="s">
        <v>136</v>
      </c>
      <c r="J502" s="35" t="s">
        <v>136</v>
      </c>
      <c r="K502" s="42" t="s">
        <v>136</v>
      </c>
      <c r="L502" s="46" t="s">
        <v>136</v>
      </c>
      <c r="M502" s="50" t="s">
        <v>136</v>
      </c>
      <c r="N502" s="50" t="s">
        <v>136</v>
      </c>
      <c r="O502" s="46" t="s">
        <v>136</v>
      </c>
      <c r="P502" s="46" t="s">
        <v>136</v>
      </c>
      <c r="Q502" s="46" t="s">
        <v>136</v>
      </c>
      <c r="R502" s="46" t="s">
        <v>136</v>
      </c>
      <c r="S502" s="46" t="s">
        <v>136</v>
      </c>
      <c r="T502" s="46" t="s">
        <v>136</v>
      </c>
      <c r="U502" s="47" t="s">
        <v>136</v>
      </c>
      <c r="V502" s="47" t="s">
        <v>136</v>
      </c>
      <c r="W502" s="49" t="s">
        <v>136</v>
      </c>
      <c r="X502" s="35" t="s">
        <v>136</v>
      </c>
      <c r="Y502" s="44" t="s">
        <v>136</v>
      </c>
      <c r="Z502" s="46" t="s">
        <v>136</v>
      </c>
      <c r="AA502" s="46" t="s">
        <v>136</v>
      </c>
      <c r="AB502" s="46" t="s">
        <v>136</v>
      </c>
      <c r="AC502" s="47" t="s">
        <v>136</v>
      </c>
      <c r="AD502" s="48" t="s">
        <v>136</v>
      </c>
      <c r="AE502" s="49" t="s">
        <v>136</v>
      </c>
    </row>
    <row r="503" spans="1:31" ht="15.75" thickBot="1" x14ac:dyDescent="0.3">
      <c r="A503" t="s">
        <v>751</v>
      </c>
      <c r="B503" s="35" t="s">
        <v>136</v>
      </c>
      <c r="C503" s="51" t="s">
        <v>136</v>
      </c>
      <c r="D503" s="52" t="s">
        <v>136</v>
      </c>
      <c r="E503" s="53" t="s">
        <v>136</v>
      </c>
      <c r="F503" s="52" t="s">
        <v>136</v>
      </c>
      <c r="G503" s="54" t="s">
        <v>136</v>
      </c>
      <c r="H503" s="55" t="s">
        <v>136</v>
      </c>
      <c r="I503" s="56" t="s">
        <v>136</v>
      </c>
      <c r="J503" s="35" t="s">
        <v>136</v>
      </c>
      <c r="K503" s="42" t="s">
        <v>136</v>
      </c>
      <c r="L503" s="25" t="s">
        <v>136</v>
      </c>
      <c r="M503" s="57" t="s">
        <v>136</v>
      </c>
      <c r="N503" s="57" t="s">
        <v>136</v>
      </c>
      <c r="O503" s="53" t="s">
        <v>136</v>
      </c>
      <c r="P503" s="25" t="s">
        <v>136</v>
      </c>
      <c r="Q503" s="25" t="s">
        <v>136</v>
      </c>
      <c r="R503" s="53" t="s">
        <v>136</v>
      </c>
      <c r="S503" s="46" t="s">
        <v>136</v>
      </c>
      <c r="T503" s="25" t="s">
        <v>136</v>
      </c>
      <c r="U503" s="54" t="s">
        <v>136</v>
      </c>
      <c r="V503" s="54" t="s">
        <v>136</v>
      </c>
      <c r="W503" s="56" t="s">
        <v>136</v>
      </c>
      <c r="X503" s="35" t="s">
        <v>136</v>
      </c>
      <c r="Y503" s="51" t="s">
        <v>136</v>
      </c>
      <c r="Z503" s="53" t="s">
        <v>136</v>
      </c>
      <c r="AA503" s="53" t="s">
        <v>136</v>
      </c>
      <c r="AB503" s="53" t="s">
        <v>136</v>
      </c>
      <c r="AC503" s="54" t="s">
        <v>136</v>
      </c>
      <c r="AD503" s="55" t="s">
        <v>136</v>
      </c>
      <c r="AE503" s="56" t="s">
        <v>136</v>
      </c>
    </row>
    <row r="504" spans="1:31" x14ac:dyDescent="0.25">
      <c r="A504" t="s">
        <v>752</v>
      </c>
      <c r="B504" s="293" t="s">
        <v>2237</v>
      </c>
      <c r="C504" s="294"/>
      <c r="D504" s="58">
        <v>0.6063879776284542</v>
      </c>
      <c r="E504" s="58">
        <v>0.39361202237154574</v>
      </c>
      <c r="F504" s="58">
        <v>0.24810181499243439</v>
      </c>
      <c r="G504" s="59"/>
      <c r="H504" s="60"/>
      <c r="I504" s="61"/>
      <c r="J504" s="62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 t="s">
        <v>136</v>
      </c>
      <c r="V504" s="37" t="s">
        <v>136</v>
      </c>
      <c r="W504" s="63" t="s">
        <v>136</v>
      </c>
      <c r="X504" s="293" t="s">
        <v>2237</v>
      </c>
      <c r="Y504" s="294">
        <v>0</v>
      </c>
      <c r="Z504" s="58">
        <v>0.36513276339845685</v>
      </c>
      <c r="AA504" s="58">
        <v>0.63486723660154309</v>
      </c>
      <c r="AB504" s="58">
        <v>0.62094082033092335</v>
      </c>
      <c r="AC504" s="59"/>
      <c r="AD504" s="60"/>
      <c r="AE504" s="61"/>
    </row>
    <row r="505" spans="1:31" ht="15.75" thickBot="1" x14ac:dyDescent="0.3">
      <c r="A505" t="s">
        <v>753</v>
      </c>
      <c r="B505" s="295" t="s">
        <v>5</v>
      </c>
      <c r="C505" s="296"/>
      <c r="D505" s="25"/>
      <c r="E505" s="25"/>
      <c r="F505" s="25"/>
      <c r="G505" s="26">
        <v>1216046.161492771</v>
      </c>
      <c r="H505" s="26">
        <v>572069.70729241532</v>
      </c>
      <c r="I505" s="27">
        <v>0.47043420341063763</v>
      </c>
      <c r="J505" s="33" t="s">
        <v>5</v>
      </c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6">
        <v>3899271.699786976</v>
      </c>
      <c r="V505" s="26">
        <v>1582496.2945958057</v>
      </c>
      <c r="W505" s="27">
        <v>0.4058440694661673</v>
      </c>
      <c r="X505" s="295" t="s">
        <v>5</v>
      </c>
      <c r="Y505" s="296">
        <v>0</v>
      </c>
      <c r="Z505" s="25"/>
      <c r="AA505" s="25"/>
      <c r="AB505" s="25"/>
      <c r="AC505" s="26">
        <v>1951423.717622065</v>
      </c>
      <c r="AD505" s="26">
        <v>1330209.0631117788</v>
      </c>
      <c r="AE505" s="27">
        <v>0.68166080544143637</v>
      </c>
    </row>
    <row r="506" spans="1:31" ht="15.75" thickBot="1" x14ac:dyDescent="0.3">
      <c r="A506" t="s">
        <v>754</v>
      </c>
      <c r="B506" s="29" t="s">
        <v>2238</v>
      </c>
      <c r="C506" s="30"/>
      <c r="D506" s="30"/>
      <c r="E506" s="30"/>
      <c r="F506" s="30"/>
      <c r="G506" s="31">
        <v>2.1137284864452197</v>
      </c>
      <c r="H506" s="32">
        <v>1.9905362844397063</v>
      </c>
      <c r="I506" s="64"/>
      <c r="J506" s="29" t="s">
        <v>2240</v>
      </c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1">
        <v>2.0418153202460072</v>
      </c>
      <c r="V506" s="32">
        <v>1.9830881488229939</v>
      </c>
      <c r="W506" s="64"/>
      <c r="X506" s="29" t="s">
        <v>2239</v>
      </c>
      <c r="Y506" s="30"/>
      <c r="Z506" s="30"/>
      <c r="AA506" s="30"/>
      <c r="AB506" s="30"/>
      <c r="AC506" s="31">
        <v>1.9976957419270176</v>
      </c>
      <c r="AD506" s="32">
        <v>1.9620164485685816</v>
      </c>
      <c r="AE506" s="64"/>
    </row>
    <row r="507" spans="1:31" ht="15.75" thickBot="1" x14ac:dyDescent="0.3">
      <c r="A507" t="s">
        <v>755</v>
      </c>
      <c r="B507" s="358" t="s">
        <v>2231</v>
      </c>
      <c r="C507" s="358"/>
      <c r="D507" s="358"/>
      <c r="E507" s="358"/>
      <c r="F507" s="358"/>
      <c r="G507" s="358"/>
      <c r="H507" s="358"/>
      <c r="I507" s="20"/>
      <c r="J507" s="20"/>
      <c r="K507" s="20"/>
      <c r="L507" s="20" t="s">
        <v>2252</v>
      </c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</row>
    <row r="508" spans="1:31" x14ac:dyDescent="0.25">
      <c r="A508" t="s">
        <v>756</v>
      </c>
      <c r="B508" s="301" t="s">
        <v>6</v>
      </c>
      <c r="C508" s="302"/>
      <c r="D508" s="302"/>
      <c r="E508" s="302"/>
      <c r="F508" s="302"/>
      <c r="G508" s="302"/>
      <c r="H508" s="302"/>
      <c r="I508" s="303"/>
      <c r="J508" s="301" t="s">
        <v>73</v>
      </c>
      <c r="K508" s="302"/>
      <c r="L508" s="302"/>
      <c r="M508" s="302"/>
      <c r="N508" s="302"/>
      <c r="O508" s="302"/>
      <c r="P508" s="302"/>
      <c r="Q508" s="302"/>
      <c r="R508" s="302"/>
      <c r="S508" s="302"/>
      <c r="T508" s="302"/>
      <c r="U508" s="302"/>
      <c r="V508" s="302"/>
      <c r="W508" s="303"/>
      <c r="X508" s="301" t="s">
        <v>7</v>
      </c>
      <c r="Y508" s="302"/>
      <c r="Z508" s="302"/>
      <c r="AA508" s="302"/>
      <c r="AB508" s="302"/>
      <c r="AC508" s="302"/>
      <c r="AD508" s="302"/>
      <c r="AE508" s="303"/>
    </row>
    <row r="509" spans="1:31" ht="75" x14ac:dyDescent="0.25">
      <c r="A509" t="s">
        <v>757</v>
      </c>
      <c r="B509" s="305"/>
      <c r="C509" s="306"/>
      <c r="D509" s="34" t="s">
        <v>2232</v>
      </c>
      <c r="E509" s="34" t="s">
        <v>2233</v>
      </c>
      <c r="F509" s="34" t="s">
        <v>2234</v>
      </c>
      <c r="G509" s="269" t="s">
        <v>196</v>
      </c>
      <c r="H509" s="34" t="s">
        <v>197</v>
      </c>
      <c r="I509" s="21" t="s">
        <v>5</v>
      </c>
      <c r="J509" s="305"/>
      <c r="K509" s="306"/>
      <c r="L509" s="307" t="s">
        <v>2232</v>
      </c>
      <c r="M509" s="308"/>
      <c r="N509" s="309"/>
      <c r="O509" s="307" t="s">
        <v>2233</v>
      </c>
      <c r="P509" s="308"/>
      <c r="Q509" s="309"/>
      <c r="R509" s="307" t="s">
        <v>2234</v>
      </c>
      <c r="S509" s="308"/>
      <c r="T509" s="309"/>
      <c r="U509" s="269" t="s">
        <v>196</v>
      </c>
      <c r="V509" s="34" t="s">
        <v>197</v>
      </c>
      <c r="W509" s="21" t="s">
        <v>5</v>
      </c>
      <c r="X509" s="305"/>
      <c r="Y509" s="306"/>
      <c r="Z509" s="34" t="s">
        <v>2232</v>
      </c>
      <c r="AA509" s="34" t="s">
        <v>2233</v>
      </c>
      <c r="AB509" s="34" t="s">
        <v>2234</v>
      </c>
      <c r="AC509" s="269" t="s">
        <v>196</v>
      </c>
      <c r="AD509" s="34" t="s">
        <v>197</v>
      </c>
      <c r="AE509" s="21" t="s">
        <v>5</v>
      </c>
    </row>
    <row r="510" spans="1:31" ht="15.75" thickBot="1" x14ac:dyDescent="0.3">
      <c r="A510" t="s">
        <v>758</v>
      </c>
      <c r="B510" s="291" t="s">
        <v>2236</v>
      </c>
      <c r="C510" s="292"/>
      <c r="D510" s="22" t="s">
        <v>11</v>
      </c>
      <c r="E510" s="22" t="s">
        <v>12</v>
      </c>
      <c r="F510" s="22" t="s">
        <v>12</v>
      </c>
      <c r="G510" s="23"/>
      <c r="H510" s="23"/>
      <c r="I510" s="24"/>
      <c r="J510" s="297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9"/>
      <c r="X510" s="291" t="s">
        <v>2236</v>
      </c>
      <c r="Y510" s="292"/>
      <c r="Z510" s="22" t="s">
        <v>12</v>
      </c>
      <c r="AA510" s="22" t="s">
        <v>11</v>
      </c>
      <c r="AB510" s="22" t="s">
        <v>11</v>
      </c>
      <c r="AC510" s="23"/>
      <c r="AD510" s="23"/>
      <c r="AE510" s="24"/>
    </row>
    <row r="511" spans="1:31" x14ac:dyDescent="0.25">
      <c r="A511" t="s">
        <v>759</v>
      </c>
      <c r="B511" s="35">
        <v>1</v>
      </c>
      <c r="C511" s="36" t="s">
        <v>150</v>
      </c>
      <c r="D511" s="37">
        <v>0.73767414862075209</v>
      </c>
      <c r="E511" s="38">
        <v>0.26232585137924797</v>
      </c>
      <c r="F511" s="37">
        <v>3.5234991262960799E-2</v>
      </c>
      <c r="G511" s="39">
        <v>8832.7891281283682</v>
      </c>
      <c r="H511" s="40">
        <v>7709.2616509999998</v>
      </c>
      <c r="I511" s="41">
        <v>0.87280037360447671</v>
      </c>
      <c r="J511" s="35">
        <v>1</v>
      </c>
      <c r="K511" s="42" t="s">
        <v>147</v>
      </c>
      <c r="L511" s="38">
        <v>0.54199500749484864</v>
      </c>
      <c r="M511" s="43" t="s">
        <v>137</v>
      </c>
      <c r="N511" s="43" t="s">
        <v>137</v>
      </c>
      <c r="O511" s="38">
        <v>0.45800499250515136</v>
      </c>
      <c r="P511" s="38" t="s">
        <v>137</v>
      </c>
      <c r="Q511" s="38" t="s">
        <v>137</v>
      </c>
      <c r="R511" s="38">
        <v>0.10125430607234741</v>
      </c>
      <c r="S511" s="38" t="s">
        <v>1</v>
      </c>
      <c r="T511" s="38" t="s">
        <v>137</v>
      </c>
      <c r="U511" s="39">
        <v>13352.774591813635</v>
      </c>
      <c r="V511" s="39">
        <v>4090.275370999997</v>
      </c>
      <c r="W511" s="41">
        <v>0.30632400351517031</v>
      </c>
      <c r="X511" s="35">
        <v>1</v>
      </c>
      <c r="Y511" s="36" t="s">
        <v>171</v>
      </c>
      <c r="Z511" s="38">
        <v>0.37993237043055794</v>
      </c>
      <c r="AA511" s="38">
        <v>0.62006762956944206</v>
      </c>
      <c r="AB511" s="38">
        <v>0.61627604429650451</v>
      </c>
      <c r="AC511" s="39">
        <v>913.84756863690768</v>
      </c>
      <c r="AD511" s="40">
        <v>486.63587699999999</v>
      </c>
      <c r="AE511" s="41">
        <v>0.53251318239634282</v>
      </c>
    </row>
    <row r="512" spans="1:31" x14ac:dyDescent="0.25">
      <c r="A512" t="s">
        <v>760</v>
      </c>
      <c r="B512" s="35">
        <v>2</v>
      </c>
      <c r="C512" s="44" t="s">
        <v>153</v>
      </c>
      <c r="D512" s="45">
        <v>0.7007857093201364</v>
      </c>
      <c r="E512" s="46">
        <v>0.29921429067986383</v>
      </c>
      <c r="F512" s="45">
        <v>6.417516614652459E-2</v>
      </c>
      <c r="G512" s="47">
        <v>2050.5804280801599</v>
      </c>
      <c r="H512" s="48">
        <v>722.19119699999999</v>
      </c>
      <c r="I512" s="49">
        <v>0.35218867161243023</v>
      </c>
      <c r="J512" s="35">
        <v>2</v>
      </c>
      <c r="K512" s="42" t="s">
        <v>148</v>
      </c>
      <c r="L512" s="46">
        <v>0.59474259682346264</v>
      </c>
      <c r="M512" s="50" t="s">
        <v>137</v>
      </c>
      <c r="N512" s="50" t="s">
        <v>137</v>
      </c>
      <c r="O512" s="46">
        <v>0.40525740317653741</v>
      </c>
      <c r="P512" s="46" t="s">
        <v>137</v>
      </c>
      <c r="Q512" s="46" t="s">
        <v>137</v>
      </c>
      <c r="R512" s="46">
        <v>0.12910649267978866</v>
      </c>
      <c r="S512" s="46" t="s">
        <v>1</v>
      </c>
      <c r="T512" s="46" t="s">
        <v>137</v>
      </c>
      <c r="U512" s="47">
        <v>1021.631990062984</v>
      </c>
      <c r="V512" s="47">
        <v>342.62592000000001</v>
      </c>
      <c r="W512" s="49">
        <v>0.3353711740945749</v>
      </c>
      <c r="X512" s="35">
        <v>2</v>
      </c>
      <c r="Y512" s="44" t="s">
        <v>175</v>
      </c>
      <c r="Z512" s="46">
        <v>0.18494541321462829</v>
      </c>
      <c r="AA512" s="46">
        <v>0.81505458678537168</v>
      </c>
      <c r="AB512" s="46">
        <v>0.76636143271595181</v>
      </c>
      <c r="AC512" s="47">
        <v>16449.434797333786</v>
      </c>
      <c r="AD512" s="48">
        <v>9469.323864</v>
      </c>
      <c r="AE512" s="49">
        <v>0.57566256717433473</v>
      </c>
    </row>
    <row r="513" spans="1:31" x14ac:dyDescent="0.25">
      <c r="A513" t="s">
        <v>761</v>
      </c>
      <c r="B513" s="35">
        <v>3</v>
      </c>
      <c r="C513" s="44" t="s">
        <v>154</v>
      </c>
      <c r="D513" s="45">
        <v>0.6205058732816211</v>
      </c>
      <c r="E513" s="46">
        <v>0.3794941267183789</v>
      </c>
      <c r="F513" s="45">
        <v>6.6535011655811105E-2</v>
      </c>
      <c r="G513" s="47">
        <v>1711.1666333681237</v>
      </c>
      <c r="H513" s="48">
        <v>510.90521300000012</v>
      </c>
      <c r="I513" s="49">
        <v>0.29857128057387089</v>
      </c>
      <c r="J513" s="35">
        <v>3</v>
      </c>
      <c r="K513" s="42" t="s">
        <v>149</v>
      </c>
      <c r="L513" s="46">
        <v>0.42544131560852005</v>
      </c>
      <c r="M513" s="50" t="s">
        <v>137</v>
      </c>
      <c r="N513" s="50" t="s">
        <v>137</v>
      </c>
      <c r="O513" s="46">
        <v>0.57455868439148006</v>
      </c>
      <c r="P513" s="46" t="s">
        <v>137</v>
      </c>
      <c r="Q513" s="46" t="s">
        <v>137</v>
      </c>
      <c r="R513" s="46">
        <v>2.5546668821046236E-2</v>
      </c>
      <c r="S513" s="46" t="s">
        <v>1</v>
      </c>
      <c r="T513" s="46" t="s">
        <v>137</v>
      </c>
      <c r="U513" s="47">
        <v>779.11706968708575</v>
      </c>
      <c r="V513" s="47">
        <v>301.04683700000004</v>
      </c>
      <c r="W513" s="49">
        <v>0.38639486761714575</v>
      </c>
      <c r="X513" s="35">
        <v>3</v>
      </c>
      <c r="Y513" s="44" t="s">
        <v>179</v>
      </c>
      <c r="Z513" s="46">
        <v>0.28453217093790428</v>
      </c>
      <c r="AA513" s="46">
        <v>0.71546782906209572</v>
      </c>
      <c r="AB513" s="46">
        <v>0.69137892515465038</v>
      </c>
      <c r="AC513" s="47">
        <v>10935.655797301613</v>
      </c>
      <c r="AD513" s="48">
        <v>4488.5780030000024</v>
      </c>
      <c r="AE513" s="49">
        <v>0.41045348227836181</v>
      </c>
    </row>
    <row r="514" spans="1:31" x14ac:dyDescent="0.25">
      <c r="A514" t="s">
        <v>762</v>
      </c>
      <c r="B514" s="35">
        <v>4</v>
      </c>
      <c r="C514" s="44" t="s">
        <v>155</v>
      </c>
      <c r="D514" s="45">
        <v>0.70011313216379334</v>
      </c>
      <c r="E514" s="46">
        <v>0.29988686783620672</v>
      </c>
      <c r="F514" s="45">
        <v>0.15945993408907302</v>
      </c>
      <c r="G514" s="47">
        <v>1512.5506996407212</v>
      </c>
      <c r="H514" s="48">
        <v>558.7300809999997</v>
      </c>
      <c r="I514" s="49">
        <v>0.36939593570828128</v>
      </c>
      <c r="J514" s="35">
        <v>4</v>
      </c>
      <c r="K514" s="42" t="s">
        <v>151</v>
      </c>
      <c r="L514" s="46">
        <v>0.36336430214642162</v>
      </c>
      <c r="M514" s="50" t="s">
        <v>137</v>
      </c>
      <c r="N514" s="50" t="s">
        <v>135</v>
      </c>
      <c r="O514" s="46">
        <v>0.63663569785357832</v>
      </c>
      <c r="P514" s="46" t="s">
        <v>137</v>
      </c>
      <c r="Q514" s="46" t="s">
        <v>135</v>
      </c>
      <c r="R514" s="46">
        <v>0.2010479101302336</v>
      </c>
      <c r="S514" s="46" t="s">
        <v>1</v>
      </c>
      <c r="T514" s="46" t="s">
        <v>137</v>
      </c>
      <c r="U514" s="47">
        <v>26373.273408752233</v>
      </c>
      <c r="V514" s="47">
        <v>5123.1497590000054</v>
      </c>
      <c r="W514" s="49">
        <v>0.19425536146377026</v>
      </c>
      <c r="X514" s="35">
        <v>4</v>
      </c>
      <c r="Y514" s="44" t="s">
        <v>143</v>
      </c>
      <c r="Z514" s="46">
        <v>0.2506722196611415</v>
      </c>
      <c r="AA514" s="46">
        <v>0.7493277803388585</v>
      </c>
      <c r="AB514" s="46">
        <v>0.72312351682302412</v>
      </c>
      <c r="AC514" s="47">
        <v>46200.249812738803</v>
      </c>
      <c r="AD514" s="48">
        <v>30770.127478999992</v>
      </c>
      <c r="AE514" s="49">
        <v>0.66601647401732744</v>
      </c>
    </row>
    <row r="515" spans="1:31" x14ac:dyDescent="0.25">
      <c r="A515" t="s">
        <v>763</v>
      </c>
      <c r="B515" s="35">
        <v>5</v>
      </c>
      <c r="C515" s="44" t="s">
        <v>160</v>
      </c>
      <c r="D515" s="45">
        <v>0.68137042469114384</v>
      </c>
      <c r="E515" s="46">
        <v>0.31862957530885605</v>
      </c>
      <c r="F515" s="45">
        <v>5.9357675414788966E-2</v>
      </c>
      <c r="G515" s="47">
        <v>3598.6428611723745</v>
      </c>
      <c r="H515" s="48">
        <v>1376.3925629999999</v>
      </c>
      <c r="I515" s="49">
        <v>0.38247545424710344</v>
      </c>
      <c r="J515" s="35">
        <v>5</v>
      </c>
      <c r="K515" s="42" t="s">
        <v>152</v>
      </c>
      <c r="L515" s="46">
        <v>0.21580330478170132</v>
      </c>
      <c r="M515" s="50" t="s">
        <v>137</v>
      </c>
      <c r="N515" s="50" t="s">
        <v>135</v>
      </c>
      <c r="O515" s="46">
        <v>0.78419669521829871</v>
      </c>
      <c r="P515" s="46" t="s">
        <v>137</v>
      </c>
      <c r="Q515" s="46" t="s">
        <v>135</v>
      </c>
      <c r="R515" s="46">
        <v>0.39119652521918019</v>
      </c>
      <c r="S515" s="46" t="s">
        <v>1</v>
      </c>
      <c r="T515" s="46" t="s">
        <v>137</v>
      </c>
      <c r="U515" s="47">
        <v>1921.3818650761928</v>
      </c>
      <c r="V515" s="47">
        <v>471.64599299999946</v>
      </c>
      <c r="W515" s="49">
        <v>0.245472283033803</v>
      </c>
      <c r="X515" s="35">
        <v>5</v>
      </c>
      <c r="Y515" s="44" t="s">
        <v>201</v>
      </c>
      <c r="Z515" s="46">
        <v>0.12054197455787651</v>
      </c>
      <c r="AA515" s="46">
        <v>0.87945802544212348</v>
      </c>
      <c r="AB515" s="46">
        <v>0.85799803480170189</v>
      </c>
      <c r="AC515" s="47">
        <v>25922.862938696497</v>
      </c>
      <c r="AD515" s="48">
        <v>16666.431144999999</v>
      </c>
      <c r="AE515" s="49">
        <v>0.64292401593193982</v>
      </c>
    </row>
    <row r="516" spans="1:31" x14ac:dyDescent="0.25">
      <c r="A516" t="s">
        <v>764</v>
      </c>
      <c r="B516" s="35">
        <v>6</v>
      </c>
      <c r="C516" s="44" t="s">
        <v>2228</v>
      </c>
      <c r="D516" s="45">
        <v>0.68341672134431231</v>
      </c>
      <c r="E516" s="46">
        <v>0.31658327865568769</v>
      </c>
      <c r="F516" s="45">
        <v>1.6302984973624521E-2</v>
      </c>
      <c r="G516" s="47">
        <v>1715.627925369726</v>
      </c>
      <c r="H516" s="48">
        <v>511.61901700000016</v>
      </c>
      <c r="I516" s="49">
        <v>0.29821094039941315</v>
      </c>
      <c r="J516" s="35">
        <v>6</v>
      </c>
      <c r="K516" s="42" t="s">
        <v>156</v>
      </c>
      <c r="L516" s="46">
        <v>0.53379085708359952</v>
      </c>
      <c r="M516" s="50" t="s">
        <v>137</v>
      </c>
      <c r="N516" s="50" t="s">
        <v>137</v>
      </c>
      <c r="O516" s="46">
        <v>0.46620914291640048</v>
      </c>
      <c r="P516" s="46" t="s">
        <v>137</v>
      </c>
      <c r="Q516" s="46" t="s">
        <v>137</v>
      </c>
      <c r="R516" s="46">
        <v>9.6924969670680261E-2</v>
      </c>
      <c r="S516" s="46" t="s">
        <v>1</v>
      </c>
      <c r="T516" s="46" t="s">
        <v>137</v>
      </c>
      <c r="U516" s="47">
        <v>6588.0539542515071</v>
      </c>
      <c r="V516" s="47">
        <v>9.526718019496462</v>
      </c>
      <c r="W516" s="49">
        <v>1.4460595018880393E-3</v>
      </c>
      <c r="X516" s="35">
        <v>6</v>
      </c>
      <c r="Y516" s="44" t="s">
        <v>144</v>
      </c>
      <c r="Z516" s="46">
        <v>8.6422613341986712E-2</v>
      </c>
      <c r="AA516" s="46">
        <v>0.91357738665801336</v>
      </c>
      <c r="AB516" s="46">
        <v>0.80497652851884816</v>
      </c>
      <c r="AC516" s="47">
        <v>26758.548969535987</v>
      </c>
      <c r="AD516" s="48">
        <v>19740.784972999998</v>
      </c>
      <c r="AE516" s="49">
        <v>0.73773749822811552</v>
      </c>
    </row>
    <row r="517" spans="1:31" x14ac:dyDescent="0.25">
      <c r="A517" t="s">
        <v>765</v>
      </c>
      <c r="B517" s="35">
        <v>7</v>
      </c>
      <c r="C517" s="44" t="s">
        <v>162</v>
      </c>
      <c r="D517" s="45">
        <v>0.66678533474139978</v>
      </c>
      <c r="E517" s="46">
        <v>0.33321466525860005</v>
      </c>
      <c r="F517" s="45">
        <v>3.1103476637663566E-2</v>
      </c>
      <c r="G517" s="47">
        <v>7557.221437805124</v>
      </c>
      <c r="H517" s="48">
        <v>2780.9803839999977</v>
      </c>
      <c r="I517" s="49">
        <v>0.36798979716117591</v>
      </c>
      <c r="J517" s="35">
        <v>7</v>
      </c>
      <c r="K517" s="42" t="s">
        <v>157</v>
      </c>
      <c r="L517" s="46">
        <v>0.42540977716744133</v>
      </c>
      <c r="M517" s="50" t="s">
        <v>137</v>
      </c>
      <c r="N517" s="50" t="s">
        <v>137</v>
      </c>
      <c r="O517" s="46">
        <v>0.57459022283255856</v>
      </c>
      <c r="P517" s="46" t="s">
        <v>137</v>
      </c>
      <c r="Q517" s="46" t="s">
        <v>137</v>
      </c>
      <c r="R517" s="46">
        <v>4.7347603526897583E-2</v>
      </c>
      <c r="S517" s="46" t="s">
        <v>1</v>
      </c>
      <c r="T517" s="46" t="s">
        <v>137</v>
      </c>
      <c r="U517" s="47">
        <v>7020.6193020272913</v>
      </c>
      <c r="V517" s="47">
        <v>2913.7479280000007</v>
      </c>
      <c r="W517" s="49">
        <v>0.41502719384864234</v>
      </c>
      <c r="X517" s="35">
        <v>7</v>
      </c>
      <c r="Y517" s="44" t="s">
        <v>191</v>
      </c>
      <c r="Z517" s="46">
        <v>2.9069370400658039E-2</v>
      </c>
      <c r="AA517" s="46">
        <v>0.97093062959934195</v>
      </c>
      <c r="AB517" s="46">
        <v>0.96143916030304799</v>
      </c>
      <c r="AC517" s="47">
        <v>47180.481455441171</v>
      </c>
      <c r="AD517" s="48">
        <v>33017.004019999993</v>
      </c>
      <c r="AE517" s="49">
        <v>0.69980218517232295</v>
      </c>
    </row>
    <row r="518" spans="1:31" x14ac:dyDescent="0.25">
      <c r="A518" t="s">
        <v>766</v>
      </c>
      <c r="B518" s="35">
        <v>8</v>
      </c>
      <c r="C518" s="44" t="s">
        <v>169</v>
      </c>
      <c r="D518" s="45">
        <v>0.64144235293211405</v>
      </c>
      <c r="E518" s="46">
        <v>0.35855764706788606</v>
      </c>
      <c r="F518" s="45">
        <v>0.19634032059502687</v>
      </c>
      <c r="G518" s="47">
        <v>3602.7472747326692</v>
      </c>
      <c r="H518" s="48">
        <v>1385.6720149999999</v>
      </c>
      <c r="I518" s="49">
        <v>0.38461538080070284</v>
      </c>
      <c r="J518" s="35">
        <v>8</v>
      </c>
      <c r="K518" s="42" t="s">
        <v>158</v>
      </c>
      <c r="L518" s="46">
        <v>0.19411320351618797</v>
      </c>
      <c r="M518" s="50" t="s">
        <v>137</v>
      </c>
      <c r="N518" s="50" t="s">
        <v>135</v>
      </c>
      <c r="O518" s="46">
        <v>0.80588679648381212</v>
      </c>
      <c r="P518" s="46" t="s">
        <v>137</v>
      </c>
      <c r="Q518" s="46" t="s">
        <v>135</v>
      </c>
      <c r="R518" s="46">
        <v>6.4647327773717553E-2</v>
      </c>
      <c r="S518" s="46" t="s">
        <v>1</v>
      </c>
      <c r="T518" s="46" t="s">
        <v>137</v>
      </c>
      <c r="U518" s="47">
        <v>14379.581618108125</v>
      </c>
      <c r="V518" s="47">
        <v>8913.4489990000002</v>
      </c>
      <c r="W518" s="49">
        <v>0.61986845206785046</v>
      </c>
      <c r="X518" s="35">
        <v>8</v>
      </c>
      <c r="Y518" s="44" t="s">
        <v>192</v>
      </c>
      <c r="Z518" s="46">
        <v>0.23224424115751213</v>
      </c>
      <c r="AA518" s="46">
        <v>0.76775575884248781</v>
      </c>
      <c r="AB518" s="46">
        <v>0.70447517297063222</v>
      </c>
      <c r="AC518" s="47">
        <v>15528.449122385158</v>
      </c>
      <c r="AD518" s="48">
        <v>9670.9734939999998</v>
      </c>
      <c r="AE518" s="49">
        <v>0.62279068680842908</v>
      </c>
    </row>
    <row r="519" spans="1:31" x14ac:dyDescent="0.25">
      <c r="A519" t="s">
        <v>767</v>
      </c>
      <c r="B519" s="35">
        <v>9</v>
      </c>
      <c r="C519" s="44" t="s">
        <v>172</v>
      </c>
      <c r="D519" s="45">
        <v>0.66429791942606431</v>
      </c>
      <c r="E519" s="46">
        <v>0.33570208057393564</v>
      </c>
      <c r="F519" s="45">
        <v>0.35518701779929179</v>
      </c>
      <c r="G519" s="47">
        <v>6258.8119466457611</v>
      </c>
      <c r="H519" s="48">
        <v>2036.8397140000011</v>
      </c>
      <c r="I519" s="49">
        <v>0.32543551897123058</v>
      </c>
      <c r="J519" s="35">
        <v>9</v>
      </c>
      <c r="K519" s="42" t="s">
        <v>159</v>
      </c>
      <c r="L519" s="46">
        <v>0.51995825876959501</v>
      </c>
      <c r="M519" s="50" t="s">
        <v>137</v>
      </c>
      <c r="N519" s="50" t="s">
        <v>137</v>
      </c>
      <c r="O519" s="46">
        <v>0.48004174123040488</v>
      </c>
      <c r="P519" s="46" t="s">
        <v>137</v>
      </c>
      <c r="Q519" s="46" t="s">
        <v>137</v>
      </c>
      <c r="R519" s="46">
        <v>3.8096817092341834E-2</v>
      </c>
      <c r="S519" s="46" t="s">
        <v>1</v>
      </c>
      <c r="T519" s="46" t="s">
        <v>137</v>
      </c>
      <c r="U519" s="47">
        <v>3998.3730763273015</v>
      </c>
      <c r="V519" s="47">
        <v>1292.3421420000009</v>
      </c>
      <c r="W519" s="49">
        <v>0.32321699784630387</v>
      </c>
      <c r="X519" s="35" t="s">
        <v>136</v>
      </c>
      <c r="Y519" s="44" t="s">
        <v>136</v>
      </c>
      <c r="Z519" s="46" t="s">
        <v>136</v>
      </c>
      <c r="AA519" s="46" t="s">
        <v>136</v>
      </c>
      <c r="AB519" s="46" t="s">
        <v>136</v>
      </c>
      <c r="AC519" s="47" t="s">
        <v>136</v>
      </c>
      <c r="AD519" s="48" t="s">
        <v>136</v>
      </c>
      <c r="AE519" s="49" t="s">
        <v>136</v>
      </c>
    </row>
    <row r="520" spans="1:31" x14ac:dyDescent="0.25">
      <c r="A520" t="s">
        <v>768</v>
      </c>
      <c r="B520" s="35">
        <v>10</v>
      </c>
      <c r="C520" s="44" t="s">
        <v>2229</v>
      </c>
      <c r="D520" s="45">
        <v>0.66233255896229437</v>
      </c>
      <c r="E520" s="46">
        <v>0.33766744103770568</v>
      </c>
      <c r="F520" s="45">
        <v>0.15548379407440616</v>
      </c>
      <c r="G520" s="47">
        <v>13971.64258444545</v>
      </c>
      <c r="H520" s="48">
        <v>5886.3846860000049</v>
      </c>
      <c r="I520" s="49">
        <v>0.42130942374329583</v>
      </c>
      <c r="J520" s="35">
        <v>10</v>
      </c>
      <c r="K520" s="42" t="s">
        <v>163</v>
      </c>
      <c r="L520" s="46">
        <v>0.27180849091082154</v>
      </c>
      <c r="M520" s="50" t="s">
        <v>137</v>
      </c>
      <c r="N520" s="50" t="s">
        <v>135</v>
      </c>
      <c r="O520" s="46">
        <v>0.72819150908917851</v>
      </c>
      <c r="P520" s="46" t="s">
        <v>137</v>
      </c>
      <c r="Q520" s="46" t="s">
        <v>135</v>
      </c>
      <c r="R520" s="46">
        <v>0.11363382318068742</v>
      </c>
      <c r="S520" s="46" t="s">
        <v>1</v>
      </c>
      <c r="T520" s="46" t="s">
        <v>137</v>
      </c>
      <c r="U520" s="47">
        <v>5865.6843699974506</v>
      </c>
      <c r="V520" s="47">
        <v>2923.2058309999998</v>
      </c>
      <c r="W520" s="49">
        <v>0.49835716458798657</v>
      </c>
      <c r="X520" s="35" t="s">
        <v>136</v>
      </c>
      <c r="Y520" s="44" t="s">
        <v>136</v>
      </c>
      <c r="Z520" s="46" t="s">
        <v>136</v>
      </c>
      <c r="AA520" s="46" t="s">
        <v>136</v>
      </c>
      <c r="AB520" s="46" t="s">
        <v>136</v>
      </c>
      <c r="AC520" s="47" t="s">
        <v>136</v>
      </c>
      <c r="AD520" s="48" t="s">
        <v>136</v>
      </c>
      <c r="AE520" s="49" t="s">
        <v>136</v>
      </c>
    </row>
    <row r="521" spans="1:31" x14ac:dyDescent="0.25">
      <c r="A521" t="s">
        <v>769</v>
      </c>
      <c r="B521" s="35">
        <v>11</v>
      </c>
      <c r="C521" s="44" t="s">
        <v>177</v>
      </c>
      <c r="D521" s="45">
        <v>0.87851574881864236</v>
      </c>
      <c r="E521" s="46">
        <v>0.12148425118135765</v>
      </c>
      <c r="F521" s="45">
        <v>3.4529492604576918E-2</v>
      </c>
      <c r="G521" s="47">
        <v>8665.0452166531868</v>
      </c>
      <c r="H521" s="48">
        <v>4323.6892790000011</v>
      </c>
      <c r="I521" s="49">
        <v>0.49898057896921116</v>
      </c>
      <c r="J521" s="35">
        <v>11</v>
      </c>
      <c r="K521" s="42" t="s">
        <v>164</v>
      </c>
      <c r="L521" s="46">
        <v>0.45708801424422962</v>
      </c>
      <c r="M521" s="50" t="s">
        <v>137</v>
      </c>
      <c r="N521" s="50" t="s">
        <v>137</v>
      </c>
      <c r="O521" s="46">
        <v>0.54291198575577038</v>
      </c>
      <c r="P521" s="46" t="s">
        <v>137</v>
      </c>
      <c r="Q521" s="46" t="s">
        <v>137</v>
      </c>
      <c r="R521" s="46">
        <v>9.11107569822944E-2</v>
      </c>
      <c r="S521" s="46" t="s">
        <v>1</v>
      </c>
      <c r="T521" s="46" t="s">
        <v>137</v>
      </c>
      <c r="U521" s="47">
        <v>2911.4281017837475</v>
      </c>
      <c r="V521" s="47">
        <v>1066.958529</v>
      </c>
      <c r="W521" s="49">
        <v>0.36647256662333699</v>
      </c>
      <c r="X521" s="35" t="s">
        <v>136</v>
      </c>
      <c r="Y521" s="44" t="s">
        <v>136</v>
      </c>
      <c r="Z521" s="46" t="s">
        <v>136</v>
      </c>
      <c r="AA521" s="46" t="s">
        <v>136</v>
      </c>
      <c r="AB521" s="46" t="s">
        <v>136</v>
      </c>
      <c r="AC521" s="47" t="s">
        <v>136</v>
      </c>
      <c r="AD521" s="48" t="s">
        <v>136</v>
      </c>
      <c r="AE521" s="49" t="s">
        <v>136</v>
      </c>
    </row>
    <row r="522" spans="1:31" x14ac:dyDescent="0.25">
      <c r="A522" t="s">
        <v>770</v>
      </c>
      <c r="B522" s="35">
        <v>12</v>
      </c>
      <c r="C522" s="44" t="s">
        <v>178</v>
      </c>
      <c r="D522" s="45">
        <v>0.89507546044033259</v>
      </c>
      <c r="E522" s="46">
        <v>0.10492453955966731</v>
      </c>
      <c r="F522" s="45">
        <v>2.3069324184433495E-2</v>
      </c>
      <c r="G522" s="47">
        <v>2838.7985055265908</v>
      </c>
      <c r="H522" s="48">
        <v>1381.2107400000004</v>
      </c>
      <c r="I522" s="49">
        <v>0.48654764940556744</v>
      </c>
      <c r="J522" s="35">
        <v>12</v>
      </c>
      <c r="K522" s="42" t="s">
        <v>165</v>
      </c>
      <c r="L522" s="46">
        <v>0.2710368097795165</v>
      </c>
      <c r="M522" s="50" t="s">
        <v>137</v>
      </c>
      <c r="N522" s="50" t="s">
        <v>135</v>
      </c>
      <c r="O522" s="46">
        <v>0.72896319022048361</v>
      </c>
      <c r="P522" s="46" t="s">
        <v>137</v>
      </c>
      <c r="Q522" s="46" t="s">
        <v>135</v>
      </c>
      <c r="R522" s="46">
        <v>1.6534499401723964E-2</v>
      </c>
      <c r="S522" s="46" t="s">
        <v>1</v>
      </c>
      <c r="T522" s="46" t="s">
        <v>137</v>
      </c>
      <c r="U522" s="47">
        <v>21425.719913235112</v>
      </c>
      <c r="V522" s="47">
        <v>7135.0063329999966</v>
      </c>
      <c r="W522" s="49">
        <v>0.33301127625553223</v>
      </c>
      <c r="X522" s="35" t="s">
        <v>136</v>
      </c>
      <c r="Y522" s="44" t="s">
        <v>136</v>
      </c>
      <c r="Z522" s="46" t="s">
        <v>136</v>
      </c>
      <c r="AA522" s="46" t="s">
        <v>136</v>
      </c>
      <c r="AB522" s="46" t="s">
        <v>136</v>
      </c>
      <c r="AC522" s="47" t="s">
        <v>136</v>
      </c>
      <c r="AD522" s="48" t="s">
        <v>136</v>
      </c>
      <c r="AE522" s="49" t="s">
        <v>136</v>
      </c>
    </row>
    <row r="523" spans="1:31" x14ac:dyDescent="0.25">
      <c r="A523" t="s">
        <v>771</v>
      </c>
      <c r="B523" s="35">
        <v>13</v>
      </c>
      <c r="C523" s="44" t="s">
        <v>180</v>
      </c>
      <c r="D523" s="45">
        <v>0.61341631379221806</v>
      </c>
      <c r="E523" s="46">
        <v>0.386583686207782</v>
      </c>
      <c r="F523" s="45">
        <v>0.17664759659449669</v>
      </c>
      <c r="G523" s="47">
        <v>4455.5646166329498</v>
      </c>
      <c r="H523" s="48">
        <v>2380.3578889999994</v>
      </c>
      <c r="I523" s="49">
        <v>0.53424382627376754</v>
      </c>
      <c r="J523" s="35">
        <v>13</v>
      </c>
      <c r="K523" s="42" t="s">
        <v>166</v>
      </c>
      <c r="L523" s="46">
        <v>0.23407771637867808</v>
      </c>
      <c r="M523" s="50" t="s">
        <v>137</v>
      </c>
      <c r="N523" s="50" t="s">
        <v>135</v>
      </c>
      <c r="O523" s="46">
        <v>0.76592228362132198</v>
      </c>
      <c r="P523" s="46" t="s">
        <v>137</v>
      </c>
      <c r="Q523" s="46" t="s">
        <v>135</v>
      </c>
      <c r="R523" s="46">
        <v>0.36340725226081921</v>
      </c>
      <c r="S523" s="46" t="s">
        <v>1</v>
      </c>
      <c r="T523" s="46" t="s">
        <v>137</v>
      </c>
      <c r="U523" s="47">
        <v>1116.7464053636486</v>
      </c>
      <c r="V523" s="47">
        <v>336.55858600000033</v>
      </c>
      <c r="W523" s="49">
        <v>0.3013742281896184</v>
      </c>
      <c r="X523" s="35" t="s">
        <v>136</v>
      </c>
      <c r="Y523" s="44" t="s">
        <v>136</v>
      </c>
      <c r="Z523" s="46" t="s">
        <v>136</v>
      </c>
      <c r="AA523" s="46" t="s">
        <v>136</v>
      </c>
      <c r="AB523" s="46" t="s">
        <v>136</v>
      </c>
      <c r="AC523" s="47" t="s">
        <v>136</v>
      </c>
      <c r="AD523" s="48" t="s">
        <v>136</v>
      </c>
      <c r="AE523" s="49" t="s">
        <v>136</v>
      </c>
    </row>
    <row r="524" spans="1:31" x14ac:dyDescent="0.25">
      <c r="A524" t="s">
        <v>772</v>
      </c>
      <c r="B524" s="35">
        <v>14</v>
      </c>
      <c r="C524" s="44" t="s">
        <v>182</v>
      </c>
      <c r="D524" s="45">
        <v>0.60628506954642858</v>
      </c>
      <c r="E524" s="46">
        <v>0.39371493045357142</v>
      </c>
      <c r="F524" s="45">
        <v>1.9538872113927862E-2</v>
      </c>
      <c r="G524" s="47">
        <v>12404.485902673992</v>
      </c>
      <c r="H524" s="48">
        <v>5945.6304180000006</v>
      </c>
      <c r="I524" s="49">
        <v>0.47931292474751586</v>
      </c>
      <c r="J524" s="35">
        <v>14</v>
      </c>
      <c r="K524" s="42" t="s">
        <v>167</v>
      </c>
      <c r="L524" s="46">
        <v>0.18820534639977343</v>
      </c>
      <c r="M524" s="50" t="s">
        <v>137</v>
      </c>
      <c r="N524" s="50" t="s">
        <v>135</v>
      </c>
      <c r="O524" s="46">
        <v>0.81179465360022651</v>
      </c>
      <c r="P524" s="46" t="s">
        <v>137</v>
      </c>
      <c r="Q524" s="46" t="s">
        <v>135</v>
      </c>
      <c r="R524" s="46">
        <v>0.12975872776447508</v>
      </c>
      <c r="S524" s="46" t="s">
        <v>1</v>
      </c>
      <c r="T524" s="46" t="s">
        <v>137</v>
      </c>
      <c r="U524" s="47">
        <v>475.92882103691181</v>
      </c>
      <c r="V524" s="47">
        <v>192.72708000000003</v>
      </c>
      <c r="W524" s="49">
        <v>0.40494937789248242</v>
      </c>
      <c r="X524" s="35" t="s">
        <v>136</v>
      </c>
      <c r="Y524" s="44" t="s">
        <v>136</v>
      </c>
      <c r="Z524" s="46" t="s">
        <v>136</v>
      </c>
      <c r="AA524" s="46" t="s">
        <v>136</v>
      </c>
      <c r="AB524" s="46" t="s">
        <v>136</v>
      </c>
      <c r="AC524" s="47" t="s">
        <v>136</v>
      </c>
      <c r="AD524" s="48" t="s">
        <v>136</v>
      </c>
      <c r="AE524" s="49" t="s">
        <v>136</v>
      </c>
    </row>
    <row r="525" spans="1:31" x14ac:dyDescent="0.25">
      <c r="A525" t="s">
        <v>773</v>
      </c>
      <c r="B525" s="35">
        <v>15</v>
      </c>
      <c r="C525" s="44" t="s">
        <v>183</v>
      </c>
      <c r="D525" s="45">
        <v>0.62934825070677192</v>
      </c>
      <c r="E525" s="46">
        <v>0.37065174929322825</v>
      </c>
      <c r="F525" s="45">
        <v>0.31246346040512635</v>
      </c>
      <c r="G525" s="47">
        <v>22158.082188486609</v>
      </c>
      <c r="H525" s="48">
        <v>14285.894804999994</v>
      </c>
      <c r="I525" s="49">
        <v>0.64472614026239949</v>
      </c>
      <c r="J525" s="35">
        <v>15</v>
      </c>
      <c r="K525" s="42" t="s">
        <v>168</v>
      </c>
      <c r="L525" s="46">
        <v>0.19363924119082618</v>
      </c>
      <c r="M525" s="50" t="s">
        <v>137</v>
      </c>
      <c r="N525" s="50" t="s">
        <v>135</v>
      </c>
      <c r="O525" s="46">
        <v>0.80636075880917391</v>
      </c>
      <c r="P525" s="46" t="s">
        <v>137</v>
      </c>
      <c r="Q525" s="46" t="s">
        <v>135</v>
      </c>
      <c r="R525" s="46">
        <v>0.12797175971734687</v>
      </c>
      <c r="S525" s="46" t="s">
        <v>1</v>
      </c>
      <c r="T525" s="46" t="s">
        <v>137</v>
      </c>
      <c r="U525" s="47">
        <v>5365.6646745627922</v>
      </c>
      <c r="V525" s="47">
        <v>2342.7047280000011</v>
      </c>
      <c r="W525" s="49">
        <v>0.43661034933959797</v>
      </c>
      <c r="X525" s="35" t="s">
        <v>136</v>
      </c>
      <c r="Y525" s="44" t="s">
        <v>136</v>
      </c>
      <c r="Z525" s="46" t="s">
        <v>136</v>
      </c>
      <c r="AA525" s="46" t="s">
        <v>136</v>
      </c>
      <c r="AB525" s="46" t="s">
        <v>136</v>
      </c>
      <c r="AC525" s="47" t="s">
        <v>136</v>
      </c>
      <c r="AD525" s="48" t="s">
        <v>136</v>
      </c>
      <c r="AE525" s="49" t="s">
        <v>136</v>
      </c>
    </row>
    <row r="526" spans="1:31" x14ac:dyDescent="0.25">
      <c r="A526" t="s">
        <v>774</v>
      </c>
      <c r="B526" s="35">
        <v>16</v>
      </c>
      <c r="C526" s="44" t="s">
        <v>185</v>
      </c>
      <c r="D526" s="45">
        <v>0.83726735366551341</v>
      </c>
      <c r="E526" s="46">
        <v>0.16273264633448642</v>
      </c>
      <c r="F526" s="45">
        <v>5.3334947796284074E-2</v>
      </c>
      <c r="G526" s="47">
        <v>3526.1917499547089</v>
      </c>
      <c r="H526" s="48">
        <v>1935.1226439999998</v>
      </c>
      <c r="I526" s="49">
        <v>0.54878542666457519</v>
      </c>
      <c r="J526" s="35">
        <v>16</v>
      </c>
      <c r="K526" s="42" t="s">
        <v>170</v>
      </c>
      <c r="L526" s="46">
        <v>0.47079884721975884</v>
      </c>
      <c r="M526" s="50" t="s">
        <v>137</v>
      </c>
      <c r="N526" s="50" t="s">
        <v>137</v>
      </c>
      <c r="O526" s="46">
        <v>0.52920115278024127</v>
      </c>
      <c r="P526" s="46" t="s">
        <v>137</v>
      </c>
      <c r="Q526" s="46" t="s">
        <v>137</v>
      </c>
      <c r="R526" s="46">
        <v>0.3422743034776321</v>
      </c>
      <c r="S526" s="46" t="s">
        <v>1</v>
      </c>
      <c r="T526" s="46" t="s">
        <v>137</v>
      </c>
      <c r="U526" s="47">
        <v>9319.068094248285</v>
      </c>
      <c r="V526" s="47">
        <v>3999.0869099999986</v>
      </c>
      <c r="W526" s="49">
        <v>0.42912948693531161</v>
      </c>
      <c r="X526" s="35" t="s">
        <v>136</v>
      </c>
      <c r="Y526" s="44" t="s">
        <v>136</v>
      </c>
      <c r="Z526" s="46" t="s">
        <v>136</v>
      </c>
      <c r="AA526" s="46" t="s">
        <v>136</v>
      </c>
      <c r="AB526" s="46" t="s">
        <v>136</v>
      </c>
      <c r="AC526" s="47" t="s">
        <v>136</v>
      </c>
      <c r="AD526" s="48" t="s">
        <v>136</v>
      </c>
      <c r="AE526" s="49" t="s">
        <v>136</v>
      </c>
    </row>
    <row r="527" spans="1:31" x14ac:dyDescent="0.25">
      <c r="A527" t="s">
        <v>775</v>
      </c>
      <c r="B527" s="35">
        <v>17</v>
      </c>
      <c r="C527" s="44" t="s">
        <v>186</v>
      </c>
      <c r="D527" s="45">
        <v>0.81369174500896069</v>
      </c>
      <c r="E527" s="46">
        <v>0.1863082549910394</v>
      </c>
      <c r="F527" s="45">
        <v>1.386241111667349E-2</v>
      </c>
      <c r="G527" s="47">
        <v>10156.003318273793</v>
      </c>
      <c r="H527" s="48">
        <v>6738.8451129999994</v>
      </c>
      <c r="I527" s="49">
        <v>0.66353317361316055</v>
      </c>
      <c r="J527" s="35">
        <v>17</v>
      </c>
      <c r="K527" s="42" t="s">
        <v>139</v>
      </c>
      <c r="L527" s="46">
        <v>0.28291416275869247</v>
      </c>
      <c r="M527" s="50" t="s">
        <v>137</v>
      </c>
      <c r="N527" s="50" t="s">
        <v>135</v>
      </c>
      <c r="O527" s="46">
        <v>0.71708583724130748</v>
      </c>
      <c r="P527" s="46" t="s">
        <v>137</v>
      </c>
      <c r="Q527" s="46" t="s">
        <v>135</v>
      </c>
      <c r="R527" s="46">
        <v>6.6118818102230928E-2</v>
      </c>
      <c r="S527" s="46" t="s">
        <v>1</v>
      </c>
      <c r="T527" s="46" t="s">
        <v>137</v>
      </c>
      <c r="U527" s="47">
        <v>37607.656105303031</v>
      </c>
      <c r="V527" s="47">
        <v>13682.373523000009</v>
      </c>
      <c r="W527" s="49">
        <v>0.36381883211994875</v>
      </c>
      <c r="X527" s="35" t="s">
        <v>136</v>
      </c>
      <c r="Y527" s="44" t="s">
        <v>136</v>
      </c>
      <c r="Z527" s="46" t="s">
        <v>136</v>
      </c>
      <c r="AA527" s="46" t="s">
        <v>136</v>
      </c>
      <c r="AB527" s="46" t="s">
        <v>136</v>
      </c>
      <c r="AC527" s="47" t="s">
        <v>136</v>
      </c>
      <c r="AD527" s="48" t="s">
        <v>136</v>
      </c>
      <c r="AE527" s="49" t="s">
        <v>136</v>
      </c>
    </row>
    <row r="528" spans="1:31" x14ac:dyDescent="0.25">
      <c r="A528" t="s">
        <v>776</v>
      </c>
      <c r="B528" s="35">
        <v>18</v>
      </c>
      <c r="C528" s="44" t="s">
        <v>187</v>
      </c>
      <c r="D528" s="45">
        <v>0.65793011624541675</v>
      </c>
      <c r="E528" s="46">
        <v>0.3420698837545833</v>
      </c>
      <c r="F528" s="45">
        <v>2.3280611075266328E-2</v>
      </c>
      <c r="G528" s="47">
        <v>10473.646108499306</v>
      </c>
      <c r="H528" s="48">
        <v>4860.4698869999984</v>
      </c>
      <c r="I528" s="49">
        <v>0.464066652305137</v>
      </c>
      <c r="J528" s="35">
        <v>18</v>
      </c>
      <c r="K528" s="42" t="s">
        <v>2230</v>
      </c>
      <c r="L528" s="46">
        <v>0.49669322082335327</v>
      </c>
      <c r="M528" s="50" t="s">
        <v>137</v>
      </c>
      <c r="N528" s="50" t="s">
        <v>137</v>
      </c>
      <c r="O528" s="46">
        <v>0.50330677917664679</v>
      </c>
      <c r="P528" s="46" t="s">
        <v>137</v>
      </c>
      <c r="Q528" s="46" t="s">
        <v>137</v>
      </c>
      <c r="R528" s="46">
        <v>0.3106881749794822</v>
      </c>
      <c r="S528" s="46" t="s">
        <v>1</v>
      </c>
      <c r="T528" s="46" t="s">
        <v>137</v>
      </c>
      <c r="U528" s="47">
        <v>7570.069895915045</v>
      </c>
      <c r="V528" s="47">
        <v>3818.8514</v>
      </c>
      <c r="W528" s="49">
        <v>0.50446712547009975</v>
      </c>
      <c r="X528" s="35" t="s">
        <v>136</v>
      </c>
      <c r="Y528" s="44" t="s">
        <v>136</v>
      </c>
      <c r="Z528" s="46" t="s">
        <v>136</v>
      </c>
      <c r="AA528" s="46" t="s">
        <v>136</v>
      </c>
      <c r="AB528" s="46" t="s">
        <v>136</v>
      </c>
      <c r="AC528" s="47" t="s">
        <v>136</v>
      </c>
      <c r="AD528" s="48" t="s">
        <v>136</v>
      </c>
      <c r="AE528" s="49" t="s">
        <v>136</v>
      </c>
    </row>
    <row r="529" spans="1:31" x14ac:dyDescent="0.25">
      <c r="A529" t="s">
        <v>777</v>
      </c>
      <c r="B529" s="35">
        <v>19</v>
      </c>
      <c r="C529" s="44" t="s">
        <v>13</v>
      </c>
      <c r="D529" s="45">
        <v>0.86324281792303881</v>
      </c>
      <c r="E529" s="46">
        <v>0.13675718207696119</v>
      </c>
      <c r="F529" s="45">
        <v>2.8567836212800668E-3</v>
      </c>
      <c r="G529" s="47">
        <v>3200.6971887648592</v>
      </c>
      <c r="H529" s="48">
        <v>956.67581099999961</v>
      </c>
      <c r="I529" s="49">
        <v>0.29889607000566598</v>
      </c>
      <c r="J529" s="35">
        <v>19</v>
      </c>
      <c r="K529" s="42" t="s">
        <v>174</v>
      </c>
      <c r="L529" s="46">
        <v>0.42139728026115997</v>
      </c>
      <c r="M529" s="50" t="s">
        <v>137</v>
      </c>
      <c r="N529" s="50" t="s">
        <v>137</v>
      </c>
      <c r="O529" s="46">
        <v>0.57860271973884014</v>
      </c>
      <c r="P529" s="46" t="s">
        <v>137</v>
      </c>
      <c r="Q529" s="46" t="s">
        <v>137</v>
      </c>
      <c r="R529" s="46">
        <v>0.16084379801293175</v>
      </c>
      <c r="S529" s="46" t="s">
        <v>1</v>
      </c>
      <c r="T529" s="46" t="s">
        <v>137</v>
      </c>
      <c r="U529" s="47">
        <v>44272.62238930969</v>
      </c>
      <c r="V529" s="47">
        <v>22738.761772999987</v>
      </c>
      <c r="W529" s="49">
        <v>0.51360774550573296</v>
      </c>
      <c r="X529" s="35" t="s">
        <v>136</v>
      </c>
      <c r="Y529" s="44" t="s">
        <v>136</v>
      </c>
      <c r="Z529" s="46" t="s">
        <v>136</v>
      </c>
      <c r="AA529" s="46" t="s">
        <v>136</v>
      </c>
      <c r="AB529" s="46" t="s">
        <v>136</v>
      </c>
      <c r="AC529" s="47" t="s">
        <v>136</v>
      </c>
      <c r="AD529" s="48" t="s">
        <v>136</v>
      </c>
      <c r="AE529" s="49" t="s">
        <v>136</v>
      </c>
    </row>
    <row r="530" spans="1:31" x14ac:dyDescent="0.25">
      <c r="A530" t="s">
        <v>778</v>
      </c>
      <c r="B530" s="35">
        <v>20</v>
      </c>
      <c r="C530" s="44" t="s">
        <v>189</v>
      </c>
      <c r="D530" s="45">
        <v>0.86087664727203428</v>
      </c>
      <c r="E530" s="46">
        <v>0.13912335272796569</v>
      </c>
      <c r="F530" s="45">
        <v>8.9036265929728367E-2</v>
      </c>
      <c r="G530" s="47">
        <v>3182.1382353269573</v>
      </c>
      <c r="H530" s="48">
        <v>1394.7730159999996</v>
      </c>
      <c r="I530" s="49">
        <v>0.4383131444497696</v>
      </c>
      <c r="J530" s="35">
        <v>20</v>
      </c>
      <c r="K530" s="42" t="s">
        <v>140</v>
      </c>
      <c r="L530" s="46">
        <v>9.933474098710704E-2</v>
      </c>
      <c r="M530" s="50" t="s">
        <v>137</v>
      </c>
      <c r="N530" s="50" t="s">
        <v>135</v>
      </c>
      <c r="O530" s="46">
        <v>0.90066525901289296</v>
      </c>
      <c r="P530" s="46" t="s">
        <v>137</v>
      </c>
      <c r="Q530" s="46" t="s">
        <v>135</v>
      </c>
      <c r="R530" s="46">
        <v>1.2868104372467855E-2</v>
      </c>
      <c r="S530" s="46" t="s">
        <v>1</v>
      </c>
      <c r="T530" s="46" t="s">
        <v>137</v>
      </c>
      <c r="U530" s="47">
        <v>34917.150136235148</v>
      </c>
      <c r="V530" s="47">
        <v>5395.4659850000053</v>
      </c>
      <c r="W530" s="49">
        <v>0.15452194591908805</v>
      </c>
      <c r="X530" s="35" t="s">
        <v>136</v>
      </c>
      <c r="Y530" s="44" t="s">
        <v>136</v>
      </c>
      <c r="Z530" s="46" t="s">
        <v>136</v>
      </c>
      <c r="AA530" s="46" t="s">
        <v>136</v>
      </c>
      <c r="AB530" s="46" t="s">
        <v>136</v>
      </c>
      <c r="AC530" s="47" t="s">
        <v>136</v>
      </c>
      <c r="AD530" s="48" t="s">
        <v>136</v>
      </c>
      <c r="AE530" s="49" t="s">
        <v>136</v>
      </c>
    </row>
    <row r="531" spans="1:31" x14ac:dyDescent="0.25">
      <c r="A531" t="s">
        <v>779</v>
      </c>
      <c r="B531" s="35">
        <v>21</v>
      </c>
      <c r="C531" s="44" t="s">
        <v>2227</v>
      </c>
      <c r="D531" s="45">
        <v>0.64175359227611695</v>
      </c>
      <c r="E531" s="46">
        <v>0.35824640772388294</v>
      </c>
      <c r="F531" s="45">
        <v>0.23935632147005539</v>
      </c>
      <c r="G531" s="47">
        <v>20071.811628342162</v>
      </c>
      <c r="H531" s="48">
        <v>9389.1993649999986</v>
      </c>
      <c r="I531" s="49">
        <v>0.46778036476498669</v>
      </c>
      <c r="J531" s="35">
        <v>21</v>
      </c>
      <c r="K531" s="42" t="s">
        <v>141</v>
      </c>
      <c r="L531" s="46">
        <v>0.42186202317426014</v>
      </c>
      <c r="M531" s="50" t="s">
        <v>137</v>
      </c>
      <c r="N531" s="50" t="s">
        <v>137</v>
      </c>
      <c r="O531" s="46">
        <v>0.57813797682573997</v>
      </c>
      <c r="P531" s="46" t="s">
        <v>137</v>
      </c>
      <c r="Q531" s="46" t="s">
        <v>137</v>
      </c>
      <c r="R531" s="46">
        <v>3.3087992756251891E-2</v>
      </c>
      <c r="S531" s="46" t="s">
        <v>1</v>
      </c>
      <c r="T531" s="46" t="s">
        <v>137</v>
      </c>
      <c r="U531" s="47">
        <v>4126.6792986596238</v>
      </c>
      <c r="V531" s="47">
        <v>833.54462100000057</v>
      </c>
      <c r="W531" s="49">
        <v>0.20198919292583314</v>
      </c>
      <c r="X531" s="35" t="s">
        <v>136</v>
      </c>
      <c r="Y531" s="44" t="s">
        <v>136</v>
      </c>
      <c r="Z531" s="46" t="s">
        <v>136</v>
      </c>
      <c r="AA531" s="46" t="s">
        <v>136</v>
      </c>
      <c r="AB531" s="46" t="s">
        <v>136</v>
      </c>
      <c r="AC531" s="47" t="s">
        <v>136</v>
      </c>
      <c r="AD531" s="48" t="s">
        <v>136</v>
      </c>
      <c r="AE531" s="49" t="s">
        <v>136</v>
      </c>
    </row>
    <row r="532" spans="1:31" x14ac:dyDescent="0.25">
      <c r="A532" t="s">
        <v>780</v>
      </c>
      <c r="B532" s="35">
        <v>22</v>
      </c>
      <c r="C532" s="44" t="s">
        <v>193</v>
      </c>
      <c r="D532" s="45">
        <v>0.70728151166100794</v>
      </c>
      <c r="E532" s="46">
        <v>0.292718488338992</v>
      </c>
      <c r="F532" s="45">
        <v>0.29270740309913196</v>
      </c>
      <c r="G532" s="47">
        <v>854.17423099999996</v>
      </c>
      <c r="H532" s="48">
        <v>853.17423099999996</v>
      </c>
      <c r="I532" s="49">
        <v>0.99882927866036264</v>
      </c>
      <c r="J532" s="35">
        <v>22</v>
      </c>
      <c r="K532" s="42" t="s">
        <v>181</v>
      </c>
      <c r="L532" s="46">
        <v>0.57338430838077381</v>
      </c>
      <c r="M532" s="50" t="s">
        <v>137</v>
      </c>
      <c r="N532" s="50" t="s">
        <v>137</v>
      </c>
      <c r="O532" s="46">
        <v>0.42661569161922619</v>
      </c>
      <c r="P532" s="46" t="s">
        <v>137</v>
      </c>
      <c r="Q532" s="46" t="s">
        <v>137</v>
      </c>
      <c r="R532" s="46">
        <v>0.23216295542978074</v>
      </c>
      <c r="S532" s="46" t="s">
        <v>1</v>
      </c>
      <c r="T532" s="46" t="s">
        <v>137</v>
      </c>
      <c r="U532" s="47">
        <v>4211.2651815017607</v>
      </c>
      <c r="V532" s="47">
        <v>1927.8061530000004</v>
      </c>
      <c r="W532" s="49">
        <v>0.45777363094302553</v>
      </c>
      <c r="X532" s="35" t="s">
        <v>136</v>
      </c>
      <c r="Y532" s="44" t="s">
        <v>136</v>
      </c>
      <c r="Z532" s="46" t="s">
        <v>136</v>
      </c>
      <c r="AA532" s="46" t="s">
        <v>136</v>
      </c>
      <c r="AB532" s="46" t="s">
        <v>136</v>
      </c>
      <c r="AC532" s="47" t="s">
        <v>136</v>
      </c>
      <c r="AD532" s="48" t="s">
        <v>136</v>
      </c>
      <c r="AE532" s="49" t="s">
        <v>136</v>
      </c>
    </row>
    <row r="533" spans="1:31" x14ac:dyDescent="0.25">
      <c r="A533" t="s">
        <v>781</v>
      </c>
      <c r="B533" s="35" t="s">
        <v>136</v>
      </c>
      <c r="C533" s="44" t="s">
        <v>136</v>
      </c>
      <c r="D533" s="45" t="s">
        <v>136</v>
      </c>
      <c r="E533" s="46" t="s">
        <v>136</v>
      </c>
      <c r="F533" s="45" t="s">
        <v>136</v>
      </c>
      <c r="G533" s="47" t="s">
        <v>136</v>
      </c>
      <c r="H533" s="48" t="s">
        <v>136</v>
      </c>
      <c r="I533" s="49" t="s">
        <v>136</v>
      </c>
      <c r="J533" s="35">
        <v>23</v>
      </c>
      <c r="K533" s="42" t="s">
        <v>142</v>
      </c>
      <c r="L533" s="46">
        <v>0.53797758581014499</v>
      </c>
      <c r="M533" s="50" t="s">
        <v>137</v>
      </c>
      <c r="N533" s="50" t="s">
        <v>137</v>
      </c>
      <c r="O533" s="46">
        <v>0.46202241418985485</v>
      </c>
      <c r="P533" s="46" t="s">
        <v>137</v>
      </c>
      <c r="Q533" s="46" t="s">
        <v>137</v>
      </c>
      <c r="R533" s="46">
        <v>0.33619770317481973</v>
      </c>
      <c r="S533" s="46" t="s">
        <v>1</v>
      </c>
      <c r="T533" s="46" t="s">
        <v>137</v>
      </c>
      <c r="U533" s="47">
        <v>8051.1737505225556</v>
      </c>
      <c r="V533" s="47">
        <v>3270.2930260000012</v>
      </c>
      <c r="W533" s="49">
        <v>0.40618835555346761</v>
      </c>
      <c r="X533" s="35" t="s">
        <v>136</v>
      </c>
      <c r="Y533" s="44" t="s">
        <v>136</v>
      </c>
      <c r="Z533" s="46" t="s">
        <v>136</v>
      </c>
      <c r="AA533" s="46" t="s">
        <v>136</v>
      </c>
      <c r="AB533" s="46" t="s">
        <v>136</v>
      </c>
      <c r="AC533" s="47" t="s">
        <v>136</v>
      </c>
      <c r="AD533" s="48" t="s">
        <v>136</v>
      </c>
      <c r="AE533" s="49" t="s">
        <v>136</v>
      </c>
    </row>
    <row r="534" spans="1:31" x14ac:dyDescent="0.25">
      <c r="A534" t="s">
        <v>782</v>
      </c>
      <c r="B534" s="35" t="s">
        <v>136</v>
      </c>
      <c r="C534" s="44" t="s">
        <v>136</v>
      </c>
      <c r="D534" s="45" t="s">
        <v>136</v>
      </c>
      <c r="E534" s="46" t="s">
        <v>136</v>
      </c>
      <c r="F534" s="45" t="s">
        <v>136</v>
      </c>
      <c r="G534" s="47" t="s">
        <v>136</v>
      </c>
      <c r="H534" s="48" t="s">
        <v>136</v>
      </c>
      <c r="I534" s="49" t="s">
        <v>136</v>
      </c>
      <c r="J534" s="35">
        <v>24</v>
      </c>
      <c r="K534" s="42" t="s">
        <v>184</v>
      </c>
      <c r="L534" s="46">
        <v>0.34044645521137412</v>
      </c>
      <c r="M534" s="50" t="s">
        <v>137</v>
      </c>
      <c r="N534" s="50" t="s">
        <v>135</v>
      </c>
      <c r="O534" s="46">
        <v>0.65955354478862582</v>
      </c>
      <c r="P534" s="46" t="s">
        <v>137</v>
      </c>
      <c r="Q534" s="46" t="s">
        <v>135</v>
      </c>
      <c r="R534" s="46">
        <v>0.5839828032450064</v>
      </c>
      <c r="S534" s="46" t="s">
        <v>137</v>
      </c>
      <c r="T534" s="46" t="s">
        <v>137</v>
      </c>
      <c r="U534" s="47">
        <v>5233.0755873006256</v>
      </c>
      <c r="V534" s="47">
        <v>3077.5659459999997</v>
      </c>
      <c r="W534" s="49">
        <v>0.58809889034824714</v>
      </c>
      <c r="X534" s="35" t="s">
        <v>136</v>
      </c>
      <c r="Y534" s="44" t="s">
        <v>136</v>
      </c>
      <c r="Z534" s="46" t="s">
        <v>136</v>
      </c>
      <c r="AA534" s="46" t="s">
        <v>136</v>
      </c>
      <c r="AB534" s="46" t="s">
        <v>136</v>
      </c>
      <c r="AC534" s="47" t="s">
        <v>136</v>
      </c>
      <c r="AD534" s="48" t="s">
        <v>136</v>
      </c>
      <c r="AE534" s="49" t="s">
        <v>136</v>
      </c>
    </row>
    <row r="535" spans="1:31" x14ac:dyDescent="0.25">
      <c r="A535" t="s">
        <v>783</v>
      </c>
      <c r="B535" s="35" t="s">
        <v>136</v>
      </c>
      <c r="C535" s="44" t="s">
        <v>136</v>
      </c>
      <c r="D535" s="45" t="s">
        <v>136</v>
      </c>
      <c r="E535" s="46" t="s">
        <v>136</v>
      </c>
      <c r="F535" s="45" t="s">
        <v>136</v>
      </c>
      <c r="G535" s="47" t="s">
        <v>136</v>
      </c>
      <c r="H535" s="48" t="s">
        <v>136</v>
      </c>
      <c r="I535" s="49" t="s">
        <v>136</v>
      </c>
      <c r="J535" s="35">
        <v>25</v>
      </c>
      <c r="K535" s="42" t="s">
        <v>188</v>
      </c>
      <c r="L535" s="46">
        <v>0.29461863970042912</v>
      </c>
      <c r="M535" s="50" t="s">
        <v>137</v>
      </c>
      <c r="N535" s="50" t="s">
        <v>135</v>
      </c>
      <c r="O535" s="46">
        <v>0.70538136029957077</v>
      </c>
      <c r="P535" s="46" t="s">
        <v>137</v>
      </c>
      <c r="Q535" s="46" t="s">
        <v>135</v>
      </c>
      <c r="R535" s="46">
        <v>6.859557602704687E-2</v>
      </c>
      <c r="S535" s="46" t="s">
        <v>1</v>
      </c>
      <c r="T535" s="46" t="s">
        <v>137</v>
      </c>
      <c r="U535" s="47">
        <v>3990.1643735825623</v>
      </c>
      <c r="V535" s="47">
        <v>1445.0961980000006</v>
      </c>
      <c r="W535" s="49">
        <v>0.36216457837362814</v>
      </c>
      <c r="X535" s="35" t="s">
        <v>136</v>
      </c>
      <c r="Y535" s="44" t="s">
        <v>136</v>
      </c>
      <c r="Z535" s="46" t="s">
        <v>136</v>
      </c>
      <c r="AA535" s="46" t="s">
        <v>136</v>
      </c>
      <c r="AB535" s="46" t="s">
        <v>136</v>
      </c>
      <c r="AC535" s="47" t="s">
        <v>136</v>
      </c>
      <c r="AD535" s="48" t="s">
        <v>136</v>
      </c>
      <c r="AE535" s="49" t="s">
        <v>136</v>
      </c>
    </row>
    <row r="536" spans="1:31" x14ac:dyDescent="0.25">
      <c r="A536" t="s">
        <v>784</v>
      </c>
      <c r="B536" s="35" t="s">
        <v>136</v>
      </c>
      <c r="C536" s="44" t="s">
        <v>136</v>
      </c>
      <c r="D536" s="45" t="s">
        <v>136</v>
      </c>
      <c r="E536" s="46" t="s">
        <v>136</v>
      </c>
      <c r="F536" s="45" t="s">
        <v>136</v>
      </c>
      <c r="G536" s="47" t="s">
        <v>136</v>
      </c>
      <c r="H536" s="48" t="s">
        <v>136</v>
      </c>
      <c r="I536" s="49" t="s">
        <v>136</v>
      </c>
      <c r="J536" s="35" t="s">
        <v>136</v>
      </c>
      <c r="K536" s="42" t="s">
        <v>136</v>
      </c>
      <c r="L536" s="46" t="s">
        <v>136</v>
      </c>
      <c r="M536" s="50" t="s">
        <v>136</v>
      </c>
      <c r="N536" s="50" t="s">
        <v>136</v>
      </c>
      <c r="O536" s="46" t="s">
        <v>136</v>
      </c>
      <c r="P536" s="46" t="s">
        <v>136</v>
      </c>
      <c r="Q536" s="46" t="s">
        <v>136</v>
      </c>
      <c r="R536" s="46" t="s">
        <v>136</v>
      </c>
      <c r="S536" s="46" t="s">
        <v>136</v>
      </c>
      <c r="T536" s="46" t="s">
        <v>136</v>
      </c>
      <c r="U536" s="47" t="s">
        <v>136</v>
      </c>
      <c r="V536" s="47" t="s">
        <v>136</v>
      </c>
      <c r="W536" s="49" t="s">
        <v>136</v>
      </c>
      <c r="X536" s="35" t="s">
        <v>136</v>
      </c>
      <c r="Y536" s="44" t="s">
        <v>136</v>
      </c>
      <c r="Z536" s="46" t="s">
        <v>136</v>
      </c>
      <c r="AA536" s="46" t="s">
        <v>136</v>
      </c>
      <c r="AB536" s="46" t="s">
        <v>136</v>
      </c>
      <c r="AC536" s="47" t="s">
        <v>136</v>
      </c>
      <c r="AD536" s="48" t="s">
        <v>136</v>
      </c>
      <c r="AE536" s="49" t="s">
        <v>136</v>
      </c>
    </row>
    <row r="537" spans="1:31" x14ac:dyDescent="0.25">
      <c r="A537" t="s">
        <v>785</v>
      </c>
      <c r="B537" s="35" t="s">
        <v>136</v>
      </c>
      <c r="C537" s="44" t="s">
        <v>136</v>
      </c>
      <c r="D537" s="45" t="s">
        <v>136</v>
      </c>
      <c r="E537" s="46" t="s">
        <v>136</v>
      </c>
      <c r="F537" s="45" t="s">
        <v>136</v>
      </c>
      <c r="G537" s="47" t="s">
        <v>136</v>
      </c>
      <c r="H537" s="48" t="s">
        <v>136</v>
      </c>
      <c r="I537" s="49" t="s">
        <v>136</v>
      </c>
      <c r="J537" s="35" t="s">
        <v>136</v>
      </c>
      <c r="K537" s="42" t="s">
        <v>136</v>
      </c>
      <c r="L537" s="46" t="s">
        <v>136</v>
      </c>
      <c r="M537" s="50" t="s">
        <v>136</v>
      </c>
      <c r="N537" s="50" t="s">
        <v>136</v>
      </c>
      <c r="O537" s="46" t="s">
        <v>136</v>
      </c>
      <c r="P537" s="46" t="s">
        <v>136</v>
      </c>
      <c r="Q537" s="46" t="s">
        <v>136</v>
      </c>
      <c r="R537" s="46" t="s">
        <v>136</v>
      </c>
      <c r="S537" s="46" t="s">
        <v>136</v>
      </c>
      <c r="T537" s="46" t="s">
        <v>136</v>
      </c>
      <c r="U537" s="47" t="s">
        <v>136</v>
      </c>
      <c r="V537" s="47" t="s">
        <v>136</v>
      </c>
      <c r="W537" s="49" t="s">
        <v>136</v>
      </c>
      <c r="X537" s="35" t="s">
        <v>136</v>
      </c>
      <c r="Y537" s="44" t="s">
        <v>136</v>
      </c>
      <c r="Z537" s="46" t="s">
        <v>136</v>
      </c>
      <c r="AA537" s="46" t="s">
        <v>136</v>
      </c>
      <c r="AB537" s="46" t="s">
        <v>136</v>
      </c>
      <c r="AC537" s="47" t="s">
        <v>136</v>
      </c>
      <c r="AD537" s="48" t="s">
        <v>136</v>
      </c>
      <c r="AE537" s="49" t="s">
        <v>136</v>
      </c>
    </row>
    <row r="538" spans="1:31" x14ac:dyDescent="0.25">
      <c r="A538" t="s">
        <v>786</v>
      </c>
      <c r="B538" s="35" t="s">
        <v>136</v>
      </c>
      <c r="C538" s="44" t="s">
        <v>136</v>
      </c>
      <c r="D538" s="45" t="s">
        <v>136</v>
      </c>
      <c r="E538" s="46" t="s">
        <v>136</v>
      </c>
      <c r="F538" s="45" t="s">
        <v>136</v>
      </c>
      <c r="G538" s="47" t="s">
        <v>136</v>
      </c>
      <c r="H538" s="48" t="s">
        <v>136</v>
      </c>
      <c r="I538" s="49" t="s">
        <v>136</v>
      </c>
      <c r="J538" s="35" t="s">
        <v>136</v>
      </c>
      <c r="K538" s="42" t="s">
        <v>136</v>
      </c>
      <c r="L538" s="46" t="s">
        <v>136</v>
      </c>
      <c r="M538" s="50" t="s">
        <v>136</v>
      </c>
      <c r="N538" s="50" t="s">
        <v>136</v>
      </c>
      <c r="O538" s="46" t="s">
        <v>136</v>
      </c>
      <c r="P538" s="46" t="s">
        <v>136</v>
      </c>
      <c r="Q538" s="46" t="s">
        <v>136</v>
      </c>
      <c r="R538" s="46" t="s">
        <v>136</v>
      </c>
      <c r="S538" s="46" t="s">
        <v>136</v>
      </c>
      <c r="T538" s="46" t="s">
        <v>136</v>
      </c>
      <c r="U538" s="47" t="s">
        <v>136</v>
      </c>
      <c r="V538" s="47" t="s">
        <v>136</v>
      </c>
      <c r="W538" s="49" t="s">
        <v>136</v>
      </c>
      <c r="X538" s="35" t="s">
        <v>136</v>
      </c>
      <c r="Y538" s="44" t="s">
        <v>136</v>
      </c>
      <c r="Z538" s="46" t="s">
        <v>136</v>
      </c>
      <c r="AA538" s="46" t="s">
        <v>136</v>
      </c>
      <c r="AB538" s="46" t="s">
        <v>136</v>
      </c>
      <c r="AC538" s="47" t="s">
        <v>136</v>
      </c>
      <c r="AD538" s="48" t="s">
        <v>136</v>
      </c>
      <c r="AE538" s="49" t="s">
        <v>136</v>
      </c>
    </row>
    <row r="539" spans="1:31" x14ac:dyDescent="0.25">
      <c r="A539" t="s">
        <v>787</v>
      </c>
      <c r="B539" s="35" t="s">
        <v>136</v>
      </c>
      <c r="C539" s="44" t="s">
        <v>136</v>
      </c>
      <c r="D539" s="45" t="s">
        <v>136</v>
      </c>
      <c r="E539" s="46" t="s">
        <v>136</v>
      </c>
      <c r="F539" s="45" t="s">
        <v>136</v>
      </c>
      <c r="G539" s="47" t="s">
        <v>136</v>
      </c>
      <c r="H539" s="48" t="s">
        <v>136</v>
      </c>
      <c r="I539" s="49" t="s">
        <v>136</v>
      </c>
      <c r="J539" s="35" t="s">
        <v>136</v>
      </c>
      <c r="K539" s="42" t="s">
        <v>136</v>
      </c>
      <c r="L539" s="46" t="s">
        <v>136</v>
      </c>
      <c r="M539" s="50" t="s">
        <v>136</v>
      </c>
      <c r="N539" s="50" t="s">
        <v>136</v>
      </c>
      <c r="O539" s="46" t="s">
        <v>136</v>
      </c>
      <c r="P539" s="46" t="s">
        <v>136</v>
      </c>
      <c r="Q539" s="46" t="s">
        <v>136</v>
      </c>
      <c r="R539" s="46" t="s">
        <v>136</v>
      </c>
      <c r="S539" s="46" t="s">
        <v>136</v>
      </c>
      <c r="T539" s="46" t="s">
        <v>136</v>
      </c>
      <c r="U539" s="47" t="s">
        <v>136</v>
      </c>
      <c r="V539" s="47" t="s">
        <v>136</v>
      </c>
      <c r="W539" s="49" t="s">
        <v>136</v>
      </c>
      <c r="X539" s="35" t="s">
        <v>136</v>
      </c>
      <c r="Y539" s="44" t="s">
        <v>136</v>
      </c>
      <c r="Z539" s="46" t="s">
        <v>136</v>
      </c>
      <c r="AA539" s="46" t="s">
        <v>136</v>
      </c>
      <c r="AB539" s="46" t="s">
        <v>136</v>
      </c>
      <c r="AC539" s="47" t="s">
        <v>136</v>
      </c>
      <c r="AD539" s="48" t="s">
        <v>136</v>
      </c>
      <c r="AE539" s="49" t="s">
        <v>136</v>
      </c>
    </row>
    <row r="540" spans="1:31" x14ac:dyDescent="0.25">
      <c r="A540" t="s">
        <v>788</v>
      </c>
      <c r="B540" s="35" t="s">
        <v>136</v>
      </c>
      <c r="C540" s="44" t="s">
        <v>136</v>
      </c>
      <c r="D540" s="45" t="s">
        <v>136</v>
      </c>
      <c r="E540" s="46" t="s">
        <v>136</v>
      </c>
      <c r="F540" s="45" t="s">
        <v>136</v>
      </c>
      <c r="G540" s="47" t="s">
        <v>136</v>
      </c>
      <c r="H540" s="48" t="s">
        <v>136</v>
      </c>
      <c r="I540" s="49" t="s">
        <v>136</v>
      </c>
      <c r="J540" s="35" t="s">
        <v>136</v>
      </c>
      <c r="K540" s="42" t="s">
        <v>136</v>
      </c>
      <c r="L540" s="46" t="s">
        <v>136</v>
      </c>
      <c r="M540" s="50" t="s">
        <v>136</v>
      </c>
      <c r="N540" s="50" t="s">
        <v>136</v>
      </c>
      <c r="O540" s="46" t="s">
        <v>136</v>
      </c>
      <c r="P540" s="46" t="s">
        <v>136</v>
      </c>
      <c r="Q540" s="46" t="s">
        <v>136</v>
      </c>
      <c r="R540" s="46" t="s">
        <v>136</v>
      </c>
      <c r="S540" s="46" t="s">
        <v>136</v>
      </c>
      <c r="T540" s="46" t="s">
        <v>136</v>
      </c>
      <c r="U540" s="47" t="s">
        <v>136</v>
      </c>
      <c r="V540" s="47" t="s">
        <v>136</v>
      </c>
      <c r="W540" s="49" t="s">
        <v>136</v>
      </c>
      <c r="X540" s="35" t="s">
        <v>136</v>
      </c>
      <c r="Y540" s="44" t="s">
        <v>136</v>
      </c>
      <c r="Z540" s="46" t="s">
        <v>136</v>
      </c>
      <c r="AA540" s="46" t="s">
        <v>136</v>
      </c>
      <c r="AB540" s="46" t="s">
        <v>136</v>
      </c>
      <c r="AC540" s="47" t="s">
        <v>136</v>
      </c>
      <c r="AD540" s="48" t="s">
        <v>136</v>
      </c>
      <c r="AE540" s="49" t="s">
        <v>136</v>
      </c>
    </row>
    <row r="541" spans="1:31" x14ac:dyDescent="0.25">
      <c r="A541" t="s">
        <v>789</v>
      </c>
      <c r="B541" s="35" t="s">
        <v>136</v>
      </c>
      <c r="C541" s="44" t="s">
        <v>136</v>
      </c>
      <c r="D541" s="45" t="s">
        <v>136</v>
      </c>
      <c r="E541" s="46" t="s">
        <v>136</v>
      </c>
      <c r="F541" s="45" t="s">
        <v>136</v>
      </c>
      <c r="G541" s="47" t="s">
        <v>136</v>
      </c>
      <c r="H541" s="48" t="s">
        <v>136</v>
      </c>
      <c r="I541" s="49" t="s">
        <v>136</v>
      </c>
      <c r="J541" s="35" t="s">
        <v>136</v>
      </c>
      <c r="K541" s="42" t="s">
        <v>136</v>
      </c>
      <c r="L541" s="46" t="s">
        <v>136</v>
      </c>
      <c r="M541" s="50" t="s">
        <v>136</v>
      </c>
      <c r="N541" s="50" t="s">
        <v>136</v>
      </c>
      <c r="O541" s="46" t="s">
        <v>136</v>
      </c>
      <c r="P541" s="46" t="s">
        <v>136</v>
      </c>
      <c r="Q541" s="46" t="s">
        <v>136</v>
      </c>
      <c r="R541" s="46" t="s">
        <v>136</v>
      </c>
      <c r="S541" s="46" t="s">
        <v>136</v>
      </c>
      <c r="T541" s="46" t="s">
        <v>136</v>
      </c>
      <c r="U541" s="47" t="s">
        <v>136</v>
      </c>
      <c r="V541" s="47" t="s">
        <v>136</v>
      </c>
      <c r="W541" s="49" t="s">
        <v>136</v>
      </c>
      <c r="X541" s="35" t="s">
        <v>136</v>
      </c>
      <c r="Y541" s="44" t="s">
        <v>136</v>
      </c>
      <c r="Z541" s="46" t="s">
        <v>136</v>
      </c>
      <c r="AA541" s="46" t="s">
        <v>136</v>
      </c>
      <c r="AB541" s="46" t="s">
        <v>136</v>
      </c>
      <c r="AC541" s="47" t="s">
        <v>136</v>
      </c>
      <c r="AD541" s="48" t="s">
        <v>136</v>
      </c>
      <c r="AE541" s="49" t="s">
        <v>136</v>
      </c>
    </row>
    <row r="542" spans="1:31" x14ac:dyDescent="0.25">
      <c r="A542" t="s">
        <v>790</v>
      </c>
      <c r="B542" s="35" t="s">
        <v>136</v>
      </c>
      <c r="C542" s="44" t="s">
        <v>136</v>
      </c>
      <c r="D542" s="45" t="s">
        <v>136</v>
      </c>
      <c r="E542" s="46" t="s">
        <v>136</v>
      </c>
      <c r="F542" s="45" t="s">
        <v>136</v>
      </c>
      <c r="G542" s="47" t="s">
        <v>136</v>
      </c>
      <c r="H542" s="48" t="s">
        <v>136</v>
      </c>
      <c r="I542" s="49" t="s">
        <v>136</v>
      </c>
      <c r="J542" s="35" t="s">
        <v>136</v>
      </c>
      <c r="K542" s="42" t="s">
        <v>136</v>
      </c>
      <c r="L542" s="46" t="s">
        <v>136</v>
      </c>
      <c r="M542" s="50" t="s">
        <v>136</v>
      </c>
      <c r="N542" s="50" t="s">
        <v>136</v>
      </c>
      <c r="O542" s="46" t="s">
        <v>136</v>
      </c>
      <c r="P542" s="46" t="s">
        <v>136</v>
      </c>
      <c r="Q542" s="46" t="s">
        <v>136</v>
      </c>
      <c r="R542" s="46" t="s">
        <v>136</v>
      </c>
      <c r="S542" s="46" t="s">
        <v>136</v>
      </c>
      <c r="T542" s="46" t="s">
        <v>136</v>
      </c>
      <c r="U542" s="47" t="s">
        <v>136</v>
      </c>
      <c r="V542" s="47" t="s">
        <v>136</v>
      </c>
      <c r="W542" s="49" t="s">
        <v>136</v>
      </c>
      <c r="X542" s="35" t="s">
        <v>136</v>
      </c>
      <c r="Y542" s="44" t="s">
        <v>136</v>
      </c>
      <c r="Z542" s="46" t="s">
        <v>136</v>
      </c>
      <c r="AA542" s="46" t="s">
        <v>136</v>
      </c>
      <c r="AB542" s="46" t="s">
        <v>136</v>
      </c>
      <c r="AC542" s="47" t="s">
        <v>136</v>
      </c>
      <c r="AD542" s="48" t="s">
        <v>136</v>
      </c>
      <c r="AE542" s="49" t="s">
        <v>136</v>
      </c>
    </row>
    <row r="543" spans="1:31" x14ac:dyDescent="0.25">
      <c r="A543" t="s">
        <v>791</v>
      </c>
      <c r="B543" s="35" t="s">
        <v>136</v>
      </c>
      <c r="C543" s="44" t="s">
        <v>136</v>
      </c>
      <c r="D543" s="45" t="s">
        <v>136</v>
      </c>
      <c r="E543" s="46" t="s">
        <v>136</v>
      </c>
      <c r="F543" s="45" t="s">
        <v>136</v>
      </c>
      <c r="G543" s="47" t="s">
        <v>136</v>
      </c>
      <c r="H543" s="48" t="s">
        <v>136</v>
      </c>
      <c r="I543" s="49" t="s">
        <v>136</v>
      </c>
      <c r="J543" s="35" t="s">
        <v>136</v>
      </c>
      <c r="K543" s="42" t="s">
        <v>136</v>
      </c>
      <c r="L543" s="46" t="s">
        <v>136</v>
      </c>
      <c r="M543" s="50" t="s">
        <v>136</v>
      </c>
      <c r="N543" s="50" t="s">
        <v>136</v>
      </c>
      <c r="O543" s="46" t="s">
        <v>136</v>
      </c>
      <c r="P543" s="46" t="s">
        <v>136</v>
      </c>
      <c r="Q543" s="46" t="s">
        <v>136</v>
      </c>
      <c r="R543" s="46" t="s">
        <v>136</v>
      </c>
      <c r="S543" s="46" t="s">
        <v>136</v>
      </c>
      <c r="T543" s="46" t="s">
        <v>136</v>
      </c>
      <c r="U543" s="47" t="s">
        <v>136</v>
      </c>
      <c r="V543" s="47" t="s">
        <v>136</v>
      </c>
      <c r="W543" s="49" t="s">
        <v>136</v>
      </c>
      <c r="X543" s="35" t="s">
        <v>136</v>
      </c>
      <c r="Y543" s="44" t="s">
        <v>136</v>
      </c>
      <c r="Z543" s="46" t="s">
        <v>136</v>
      </c>
      <c r="AA543" s="46" t="s">
        <v>136</v>
      </c>
      <c r="AB543" s="46" t="s">
        <v>136</v>
      </c>
      <c r="AC543" s="47" t="s">
        <v>136</v>
      </c>
      <c r="AD543" s="48" t="s">
        <v>136</v>
      </c>
      <c r="AE543" s="49" t="s">
        <v>136</v>
      </c>
    </row>
    <row r="544" spans="1:31" x14ac:dyDescent="0.25">
      <c r="A544" t="s">
        <v>792</v>
      </c>
      <c r="B544" s="35" t="s">
        <v>136</v>
      </c>
      <c r="C544" s="44" t="s">
        <v>136</v>
      </c>
      <c r="D544" s="45" t="s">
        <v>136</v>
      </c>
      <c r="E544" s="46" t="s">
        <v>136</v>
      </c>
      <c r="F544" s="45" t="s">
        <v>136</v>
      </c>
      <c r="G544" s="47" t="s">
        <v>136</v>
      </c>
      <c r="H544" s="48" t="s">
        <v>136</v>
      </c>
      <c r="I544" s="49" t="s">
        <v>136</v>
      </c>
      <c r="J544" s="35" t="s">
        <v>136</v>
      </c>
      <c r="K544" s="42" t="s">
        <v>136</v>
      </c>
      <c r="L544" s="46" t="s">
        <v>136</v>
      </c>
      <c r="M544" s="50" t="s">
        <v>136</v>
      </c>
      <c r="N544" s="50" t="s">
        <v>136</v>
      </c>
      <c r="O544" s="46" t="s">
        <v>136</v>
      </c>
      <c r="P544" s="46" t="s">
        <v>136</v>
      </c>
      <c r="Q544" s="46" t="s">
        <v>136</v>
      </c>
      <c r="R544" s="46" t="s">
        <v>136</v>
      </c>
      <c r="S544" s="46" t="s">
        <v>136</v>
      </c>
      <c r="T544" s="46" t="s">
        <v>136</v>
      </c>
      <c r="U544" s="47" t="s">
        <v>136</v>
      </c>
      <c r="V544" s="47" t="s">
        <v>136</v>
      </c>
      <c r="W544" s="49" t="s">
        <v>136</v>
      </c>
      <c r="X544" s="35" t="s">
        <v>136</v>
      </c>
      <c r="Y544" s="44" t="s">
        <v>136</v>
      </c>
      <c r="Z544" s="46" t="s">
        <v>136</v>
      </c>
      <c r="AA544" s="46" t="s">
        <v>136</v>
      </c>
      <c r="AB544" s="46" t="s">
        <v>136</v>
      </c>
      <c r="AC544" s="47" t="s">
        <v>136</v>
      </c>
      <c r="AD544" s="48" t="s">
        <v>136</v>
      </c>
      <c r="AE544" s="49" t="s">
        <v>136</v>
      </c>
    </row>
    <row r="545" spans="1:31" x14ac:dyDescent="0.25">
      <c r="A545" t="s">
        <v>793</v>
      </c>
      <c r="B545" s="35" t="s">
        <v>136</v>
      </c>
      <c r="C545" s="44" t="s">
        <v>136</v>
      </c>
      <c r="D545" s="45" t="s">
        <v>136</v>
      </c>
      <c r="E545" s="46" t="s">
        <v>136</v>
      </c>
      <c r="F545" s="45" t="s">
        <v>136</v>
      </c>
      <c r="G545" s="47" t="s">
        <v>136</v>
      </c>
      <c r="H545" s="48" t="s">
        <v>136</v>
      </c>
      <c r="I545" s="49" t="s">
        <v>136</v>
      </c>
      <c r="J545" s="35" t="s">
        <v>136</v>
      </c>
      <c r="K545" s="42" t="s">
        <v>136</v>
      </c>
      <c r="L545" s="46" t="s">
        <v>136</v>
      </c>
      <c r="M545" s="50" t="s">
        <v>136</v>
      </c>
      <c r="N545" s="50" t="s">
        <v>136</v>
      </c>
      <c r="O545" s="46" t="s">
        <v>136</v>
      </c>
      <c r="P545" s="46" t="s">
        <v>136</v>
      </c>
      <c r="Q545" s="46" t="s">
        <v>136</v>
      </c>
      <c r="R545" s="46" t="s">
        <v>136</v>
      </c>
      <c r="S545" s="46" t="s">
        <v>136</v>
      </c>
      <c r="T545" s="46" t="s">
        <v>136</v>
      </c>
      <c r="U545" s="47" t="s">
        <v>136</v>
      </c>
      <c r="V545" s="47" t="s">
        <v>136</v>
      </c>
      <c r="W545" s="49" t="s">
        <v>136</v>
      </c>
      <c r="X545" s="35" t="s">
        <v>136</v>
      </c>
      <c r="Y545" s="44" t="s">
        <v>136</v>
      </c>
      <c r="Z545" s="46" t="s">
        <v>136</v>
      </c>
      <c r="AA545" s="46" t="s">
        <v>136</v>
      </c>
      <c r="AB545" s="46" t="s">
        <v>136</v>
      </c>
      <c r="AC545" s="47" t="s">
        <v>136</v>
      </c>
      <c r="AD545" s="48" t="s">
        <v>136</v>
      </c>
      <c r="AE545" s="49" t="s">
        <v>136</v>
      </c>
    </row>
    <row r="546" spans="1:31" x14ac:dyDescent="0.25">
      <c r="A546" t="s">
        <v>794</v>
      </c>
      <c r="B546" s="35" t="s">
        <v>136</v>
      </c>
      <c r="C546" s="44" t="s">
        <v>136</v>
      </c>
      <c r="D546" s="45" t="s">
        <v>136</v>
      </c>
      <c r="E546" s="46" t="s">
        <v>136</v>
      </c>
      <c r="F546" s="45" t="s">
        <v>136</v>
      </c>
      <c r="G546" s="47" t="s">
        <v>136</v>
      </c>
      <c r="H546" s="48" t="s">
        <v>136</v>
      </c>
      <c r="I546" s="49" t="s">
        <v>136</v>
      </c>
      <c r="J546" s="35" t="s">
        <v>136</v>
      </c>
      <c r="K546" s="42" t="s">
        <v>136</v>
      </c>
      <c r="L546" s="46" t="s">
        <v>136</v>
      </c>
      <c r="M546" s="50" t="s">
        <v>136</v>
      </c>
      <c r="N546" s="50" t="s">
        <v>136</v>
      </c>
      <c r="O546" s="46" t="s">
        <v>136</v>
      </c>
      <c r="P546" s="46" t="s">
        <v>136</v>
      </c>
      <c r="Q546" s="46" t="s">
        <v>136</v>
      </c>
      <c r="R546" s="46" t="s">
        <v>136</v>
      </c>
      <c r="S546" s="46" t="s">
        <v>136</v>
      </c>
      <c r="T546" s="46" t="s">
        <v>136</v>
      </c>
      <c r="U546" s="47" t="s">
        <v>136</v>
      </c>
      <c r="V546" s="47" t="s">
        <v>136</v>
      </c>
      <c r="W546" s="49" t="s">
        <v>136</v>
      </c>
      <c r="X546" s="35" t="s">
        <v>136</v>
      </c>
      <c r="Y546" s="44" t="s">
        <v>136</v>
      </c>
      <c r="Z546" s="46" t="s">
        <v>136</v>
      </c>
      <c r="AA546" s="46" t="s">
        <v>136</v>
      </c>
      <c r="AB546" s="46" t="s">
        <v>136</v>
      </c>
      <c r="AC546" s="47" t="s">
        <v>136</v>
      </c>
      <c r="AD546" s="48" t="s">
        <v>136</v>
      </c>
      <c r="AE546" s="49" t="s">
        <v>136</v>
      </c>
    </row>
    <row r="547" spans="1:31" x14ac:dyDescent="0.25">
      <c r="A547" t="s">
        <v>795</v>
      </c>
      <c r="B547" s="35" t="s">
        <v>136</v>
      </c>
      <c r="C547" s="44" t="s">
        <v>136</v>
      </c>
      <c r="D547" s="45" t="s">
        <v>136</v>
      </c>
      <c r="E547" s="46" t="s">
        <v>136</v>
      </c>
      <c r="F547" s="45" t="s">
        <v>136</v>
      </c>
      <c r="G547" s="47" t="s">
        <v>136</v>
      </c>
      <c r="H547" s="48" t="s">
        <v>136</v>
      </c>
      <c r="I547" s="49" t="s">
        <v>136</v>
      </c>
      <c r="J547" s="35" t="s">
        <v>136</v>
      </c>
      <c r="K547" s="42" t="s">
        <v>136</v>
      </c>
      <c r="L547" s="46" t="s">
        <v>136</v>
      </c>
      <c r="M547" s="50" t="s">
        <v>136</v>
      </c>
      <c r="N547" s="50" t="s">
        <v>136</v>
      </c>
      <c r="O547" s="46" t="s">
        <v>136</v>
      </c>
      <c r="P547" s="46" t="s">
        <v>136</v>
      </c>
      <c r="Q547" s="46" t="s">
        <v>136</v>
      </c>
      <c r="R547" s="46" t="s">
        <v>136</v>
      </c>
      <c r="S547" s="46" t="s">
        <v>136</v>
      </c>
      <c r="T547" s="46" t="s">
        <v>136</v>
      </c>
      <c r="U547" s="47" t="s">
        <v>136</v>
      </c>
      <c r="V547" s="47" t="s">
        <v>136</v>
      </c>
      <c r="W547" s="49" t="s">
        <v>136</v>
      </c>
      <c r="X547" s="35" t="s">
        <v>136</v>
      </c>
      <c r="Y547" s="44" t="s">
        <v>136</v>
      </c>
      <c r="Z547" s="46" t="s">
        <v>136</v>
      </c>
      <c r="AA547" s="46" t="s">
        <v>136</v>
      </c>
      <c r="AB547" s="46" t="s">
        <v>136</v>
      </c>
      <c r="AC547" s="47" t="s">
        <v>136</v>
      </c>
      <c r="AD547" s="48" t="s">
        <v>136</v>
      </c>
      <c r="AE547" s="49" t="s">
        <v>136</v>
      </c>
    </row>
    <row r="548" spans="1:31" x14ac:dyDescent="0.25">
      <c r="A548" t="s">
        <v>796</v>
      </c>
      <c r="B548" s="35" t="s">
        <v>136</v>
      </c>
      <c r="C548" s="44" t="s">
        <v>136</v>
      </c>
      <c r="D548" s="45" t="s">
        <v>136</v>
      </c>
      <c r="E548" s="46" t="s">
        <v>136</v>
      </c>
      <c r="F548" s="45" t="s">
        <v>136</v>
      </c>
      <c r="G548" s="47" t="s">
        <v>136</v>
      </c>
      <c r="H548" s="48" t="s">
        <v>136</v>
      </c>
      <c r="I548" s="49" t="s">
        <v>136</v>
      </c>
      <c r="J548" s="35" t="s">
        <v>136</v>
      </c>
      <c r="K548" s="42" t="s">
        <v>136</v>
      </c>
      <c r="L548" s="46" t="s">
        <v>136</v>
      </c>
      <c r="M548" s="50" t="s">
        <v>136</v>
      </c>
      <c r="N548" s="50" t="s">
        <v>136</v>
      </c>
      <c r="O548" s="46" t="s">
        <v>136</v>
      </c>
      <c r="P548" s="46" t="s">
        <v>136</v>
      </c>
      <c r="Q548" s="46" t="s">
        <v>136</v>
      </c>
      <c r="R548" s="46" t="s">
        <v>136</v>
      </c>
      <c r="S548" s="46" t="s">
        <v>136</v>
      </c>
      <c r="T548" s="46" t="s">
        <v>136</v>
      </c>
      <c r="U548" s="47" t="s">
        <v>136</v>
      </c>
      <c r="V548" s="47" t="s">
        <v>136</v>
      </c>
      <c r="W548" s="49" t="s">
        <v>136</v>
      </c>
      <c r="X548" s="35" t="s">
        <v>136</v>
      </c>
      <c r="Y548" s="44" t="s">
        <v>136</v>
      </c>
      <c r="Z548" s="46" t="s">
        <v>136</v>
      </c>
      <c r="AA548" s="46" t="s">
        <v>136</v>
      </c>
      <c r="AB548" s="46" t="s">
        <v>136</v>
      </c>
      <c r="AC548" s="47" t="s">
        <v>136</v>
      </c>
      <c r="AD548" s="48" t="s">
        <v>136</v>
      </c>
      <c r="AE548" s="49" t="s">
        <v>136</v>
      </c>
    </row>
    <row r="549" spans="1:31" ht="15.75" thickBot="1" x14ac:dyDescent="0.3">
      <c r="A549" t="s">
        <v>797</v>
      </c>
      <c r="B549" s="35" t="s">
        <v>136</v>
      </c>
      <c r="C549" s="51" t="s">
        <v>136</v>
      </c>
      <c r="D549" s="52" t="s">
        <v>136</v>
      </c>
      <c r="E549" s="53" t="s">
        <v>136</v>
      </c>
      <c r="F549" s="52" t="s">
        <v>136</v>
      </c>
      <c r="G549" s="54" t="s">
        <v>136</v>
      </c>
      <c r="H549" s="55" t="s">
        <v>136</v>
      </c>
      <c r="I549" s="56" t="s">
        <v>136</v>
      </c>
      <c r="J549" s="35" t="s">
        <v>136</v>
      </c>
      <c r="K549" s="42" t="s">
        <v>136</v>
      </c>
      <c r="L549" s="25" t="s">
        <v>136</v>
      </c>
      <c r="M549" s="57" t="s">
        <v>136</v>
      </c>
      <c r="N549" s="57" t="s">
        <v>136</v>
      </c>
      <c r="O549" s="53" t="s">
        <v>136</v>
      </c>
      <c r="P549" s="25" t="s">
        <v>136</v>
      </c>
      <c r="Q549" s="25" t="s">
        <v>136</v>
      </c>
      <c r="R549" s="53" t="s">
        <v>136</v>
      </c>
      <c r="S549" s="46" t="s">
        <v>136</v>
      </c>
      <c r="T549" s="25" t="s">
        <v>136</v>
      </c>
      <c r="U549" s="54" t="s">
        <v>136</v>
      </c>
      <c r="V549" s="54" t="s">
        <v>136</v>
      </c>
      <c r="W549" s="56" t="s">
        <v>136</v>
      </c>
      <c r="X549" s="35" t="s">
        <v>136</v>
      </c>
      <c r="Y549" s="51" t="s">
        <v>136</v>
      </c>
      <c r="Z549" s="53" t="s">
        <v>136</v>
      </c>
      <c r="AA549" s="53" t="s">
        <v>136</v>
      </c>
      <c r="AB549" s="53" t="s">
        <v>136</v>
      </c>
      <c r="AC549" s="54" t="s">
        <v>136</v>
      </c>
      <c r="AD549" s="55" t="s">
        <v>136</v>
      </c>
      <c r="AE549" s="56" t="s">
        <v>136</v>
      </c>
    </row>
    <row r="550" spans="1:31" x14ac:dyDescent="0.25">
      <c r="A550" t="s">
        <v>798</v>
      </c>
      <c r="B550" s="293" t="s">
        <v>2237</v>
      </c>
      <c r="C550" s="294"/>
      <c r="D550" s="58">
        <v>0.60628506954642858</v>
      </c>
      <c r="E550" s="58">
        <v>0.39371493045357142</v>
      </c>
      <c r="F550" s="58">
        <v>0.35518701779929179</v>
      </c>
      <c r="G550" s="59"/>
      <c r="H550" s="60"/>
      <c r="I550" s="61"/>
      <c r="J550" s="62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 t="s">
        <v>136</v>
      </c>
      <c r="V550" s="37" t="s">
        <v>136</v>
      </c>
      <c r="W550" s="63" t="s">
        <v>136</v>
      </c>
      <c r="X550" s="293" t="s">
        <v>2237</v>
      </c>
      <c r="Y550" s="294">
        <v>0</v>
      </c>
      <c r="Z550" s="58">
        <v>0.37993237043055794</v>
      </c>
      <c r="AA550" s="58">
        <v>0.62006762956944206</v>
      </c>
      <c r="AB550" s="58">
        <v>0.61627604429650451</v>
      </c>
      <c r="AC550" s="59"/>
      <c r="AD550" s="60"/>
      <c r="AE550" s="61"/>
    </row>
    <row r="551" spans="1:31" ht="15.75" thickBot="1" x14ac:dyDescent="0.3">
      <c r="A551" t="s">
        <v>799</v>
      </c>
      <c r="B551" s="295" t="s">
        <v>5</v>
      </c>
      <c r="C551" s="296"/>
      <c r="D551" s="25"/>
      <c r="E551" s="25"/>
      <c r="F551" s="25"/>
      <c r="G551" s="26">
        <v>152798.41980952362</v>
      </c>
      <c r="H551" s="26">
        <v>77924.019718999989</v>
      </c>
      <c r="I551" s="27">
        <v>0.50997922502169191</v>
      </c>
      <c r="J551" s="33" t="s">
        <v>5</v>
      </c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6">
        <v>271894.9039746644</v>
      </c>
      <c r="V551" s="26">
        <v>97643.81628901948</v>
      </c>
      <c r="W551" s="27">
        <v>0.35912337767874492</v>
      </c>
      <c r="X551" s="295" t="s">
        <v>5</v>
      </c>
      <c r="Y551" s="296">
        <v>0</v>
      </c>
      <c r="Z551" s="25"/>
      <c r="AA551" s="25"/>
      <c r="AB551" s="25"/>
      <c r="AC551" s="26">
        <v>189889.5304620699</v>
      </c>
      <c r="AD551" s="26">
        <v>124309.858855</v>
      </c>
      <c r="AE551" s="27">
        <v>0.65464303667774182</v>
      </c>
    </row>
    <row r="552" spans="1:31" ht="15.75" thickBot="1" x14ac:dyDescent="0.3">
      <c r="A552" t="s">
        <v>800</v>
      </c>
      <c r="B552" s="29" t="s">
        <v>2238</v>
      </c>
      <c r="C552" s="30"/>
      <c r="D552" s="30"/>
      <c r="E552" s="30"/>
      <c r="F552" s="30"/>
      <c r="G552" s="31">
        <v>2.3323701623537474</v>
      </c>
      <c r="H552" s="32">
        <v>2.2095229229385192</v>
      </c>
      <c r="I552" s="64"/>
      <c r="J552" s="29" t="s">
        <v>2240</v>
      </c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1">
        <v>2.1426501287451183</v>
      </c>
      <c r="V552" s="32">
        <v>1.9274117008423555</v>
      </c>
      <c r="W552" s="64"/>
      <c r="X552" s="29" t="s">
        <v>2239</v>
      </c>
      <c r="Y552" s="30"/>
      <c r="Z552" s="30"/>
      <c r="AA552" s="30"/>
      <c r="AB552" s="30"/>
      <c r="AC552" s="31">
        <v>2.3346588562841935</v>
      </c>
      <c r="AD552" s="32">
        <v>2.2231090160982467</v>
      </c>
      <c r="AE552" s="64"/>
    </row>
    <row r="553" spans="1:31" ht="15.75" thickBot="1" x14ac:dyDescent="0.3">
      <c r="A553" t="s">
        <v>801</v>
      </c>
      <c r="B553" s="358" t="s">
        <v>2231</v>
      </c>
      <c r="C553" s="358"/>
      <c r="D553" s="358"/>
      <c r="E553" s="358"/>
      <c r="F553" s="358"/>
      <c r="G553" s="358"/>
      <c r="H553" s="358"/>
      <c r="I553" s="20"/>
      <c r="J553" s="20"/>
      <c r="K553" s="20"/>
      <c r="L553" s="20" t="s">
        <v>2253</v>
      </c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</row>
    <row r="554" spans="1:31" x14ac:dyDescent="0.25">
      <c r="A554" t="s">
        <v>802</v>
      </c>
      <c r="B554" s="301" t="s">
        <v>6</v>
      </c>
      <c r="C554" s="302"/>
      <c r="D554" s="302"/>
      <c r="E554" s="302"/>
      <c r="F554" s="302"/>
      <c r="G554" s="302"/>
      <c r="H554" s="302"/>
      <c r="I554" s="303"/>
      <c r="J554" s="301" t="s">
        <v>73</v>
      </c>
      <c r="K554" s="302"/>
      <c r="L554" s="302"/>
      <c r="M554" s="302"/>
      <c r="N554" s="302"/>
      <c r="O554" s="302"/>
      <c r="P554" s="302"/>
      <c r="Q554" s="302"/>
      <c r="R554" s="302"/>
      <c r="S554" s="302"/>
      <c r="T554" s="302"/>
      <c r="U554" s="302"/>
      <c r="V554" s="302"/>
      <c r="W554" s="303"/>
      <c r="X554" s="301" t="s">
        <v>7</v>
      </c>
      <c r="Y554" s="302"/>
      <c r="Z554" s="302"/>
      <c r="AA554" s="302"/>
      <c r="AB554" s="302"/>
      <c r="AC554" s="302"/>
      <c r="AD554" s="302"/>
      <c r="AE554" s="303"/>
    </row>
    <row r="555" spans="1:31" ht="75" x14ac:dyDescent="0.25">
      <c r="A555" t="s">
        <v>803</v>
      </c>
      <c r="B555" s="305"/>
      <c r="C555" s="306"/>
      <c r="D555" s="34" t="s">
        <v>2232</v>
      </c>
      <c r="E555" s="34" t="s">
        <v>2233</v>
      </c>
      <c r="F555" s="34" t="s">
        <v>2234</v>
      </c>
      <c r="G555" s="269" t="s">
        <v>196</v>
      </c>
      <c r="H555" s="34" t="s">
        <v>197</v>
      </c>
      <c r="I555" s="21" t="s">
        <v>5</v>
      </c>
      <c r="J555" s="305"/>
      <c r="K555" s="306"/>
      <c r="L555" s="307" t="s">
        <v>2232</v>
      </c>
      <c r="M555" s="308"/>
      <c r="N555" s="309"/>
      <c r="O555" s="307" t="s">
        <v>2233</v>
      </c>
      <c r="P555" s="308"/>
      <c r="Q555" s="309"/>
      <c r="R555" s="307" t="s">
        <v>2234</v>
      </c>
      <c r="S555" s="308"/>
      <c r="T555" s="309"/>
      <c r="U555" s="269" t="s">
        <v>196</v>
      </c>
      <c r="V555" s="34" t="s">
        <v>197</v>
      </c>
      <c r="W555" s="21" t="s">
        <v>5</v>
      </c>
      <c r="X555" s="305"/>
      <c r="Y555" s="306"/>
      <c r="Z555" s="34" t="s">
        <v>2232</v>
      </c>
      <c r="AA555" s="34" t="s">
        <v>2233</v>
      </c>
      <c r="AB555" s="34" t="s">
        <v>2234</v>
      </c>
      <c r="AC555" s="269" t="s">
        <v>196</v>
      </c>
      <c r="AD555" s="34" t="s">
        <v>197</v>
      </c>
      <c r="AE555" s="21" t="s">
        <v>5</v>
      </c>
    </row>
    <row r="556" spans="1:31" ht="15.75" thickBot="1" x14ac:dyDescent="0.3">
      <c r="A556" t="s">
        <v>804</v>
      </c>
      <c r="B556" s="291" t="s">
        <v>2236</v>
      </c>
      <c r="C556" s="292"/>
      <c r="D556" s="22" t="s">
        <v>11</v>
      </c>
      <c r="E556" s="22" t="s">
        <v>12</v>
      </c>
      <c r="F556" s="22" t="s">
        <v>12</v>
      </c>
      <c r="G556" s="23"/>
      <c r="H556" s="23"/>
      <c r="I556" s="24"/>
      <c r="J556" s="297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9"/>
      <c r="X556" s="291" t="s">
        <v>2236</v>
      </c>
      <c r="Y556" s="292"/>
      <c r="Z556" s="22" t="s">
        <v>12</v>
      </c>
      <c r="AA556" s="22" t="s">
        <v>11</v>
      </c>
      <c r="AB556" s="22" t="s">
        <v>11</v>
      </c>
      <c r="AC556" s="23"/>
      <c r="AD556" s="23"/>
      <c r="AE556" s="24"/>
    </row>
    <row r="557" spans="1:31" x14ac:dyDescent="0.25">
      <c r="A557" t="s">
        <v>805</v>
      </c>
      <c r="B557" s="35">
        <v>1</v>
      </c>
      <c r="C557" s="36" t="s">
        <v>147</v>
      </c>
      <c r="D557" s="37">
        <v>0.60945691300344318</v>
      </c>
      <c r="E557" s="38">
        <v>0.39054308699655682</v>
      </c>
      <c r="F557" s="37">
        <v>0.15873200078953123</v>
      </c>
      <c r="G557" s="39">
        <v>55296.198738360632</v>
      </c>
      <c r="H557" s="40">
        <v>29128.4023413592</v>
      </c>
      <c r="I557" s="41">
        <v>0.52677042917874128</v>
      </c>
      <c r="J557" s="35">
        <v>1</v>
      </c>
      <c r="K557" s="42" t="s">
        <v>149</v>
      </c>
      <c r="L557" s="38">
        <v>0.30636271923119479</v>
      </c>
      <c r="M557" s="43" t="s">
        <v>137</v>
      </c>
      <c r="N557" s="43" t="s">
        <v>135</v>
      </c>
      <c r="O557" s="38">
        <v>0.69363728076880538</v>
      </c>
      <c r="P557" s="38" t="s">
        <v>137</v>
      </c>
      <c r="Q557" s="38" t="s">
        <v>135</v>
      </c>
      <c r="R557" s="38">
        <v>0.53684860655511146</v>
      </c>
      <c r="S557" s="38" t="s">
        <v>137</v>
      </c>
      <c r="T557" s="38" t="s">
        <v>137</v>
      </c>
      <c r="U557" s="39">
        <v>3627.28574494238</v>
      </c>
      <c r="V557" s="39">
        <v>1618.8423745105426</v>
      </c>
      <c r="W557" s="41">
        <v>0.44629579480131587</v>
      </c>
      <c r="X557" s="35">
        <v>1</v>
      </c>
      <c r="Y557" s="36" t="s">
        <v>175</v>
      </c>
      <c r="Z557" s="38">
        <v>0.16889215908035454</v>
      </c>
      <c r="AA557" s="38">
        <v>0.8311078409196454</v>
      </c>
      <c r="AB557" s="38">
        <v>0.75282534114288124</v>
      </c>
      <c r="AC557" s="39">
        <v>100854.54270702181</v>
      </c>
      <c r="AD557" s="40">
        <v>66524.401338387397</v>
      </c>
      <c r="AE557" s="41">
        <v>0.65960738656698858</v>
      </c>
    </row>
    <row r="558" spans="1:31" x14ac:dyDescent="0.25">
      <c r="A558" t="s">
        <v>806</v>
      </c>
      <c r="B558" s="35">
        <v>2</v>
      </c>
      <c r="C558" s="44" t="s">
        <v>148</v>
      </c>
      <c r="D558" s="45">
        <v>0.65697577327892076</v>
      </c>
      <c r="E558" s="46">
        <v>0.34302422672107935</v>
      </c>
      <c r="F558" s="45">
        <v>0.16190286702790804</v>
      </c>
      <c r="G558" s="47">
        <v>1280.1464544350945</v>
      </c>
      <c r="H558" s="48">
        <v>1007.8907841302712</v>
      </c>
      <c r="I558" s="49">
        <v>0.78732459136875488</v>
      </c>
      <c r="J558" s="35">
        <v>2</v>
      </c>
      <c r="K558" s="42" t="s">
        <v>151</v>
      </c>
      <c r="L558" s="46">
        <v>0.52720345421613024</v>
      </c>
      <c r="M558" s="50" t="s">
        <v>137</v>
      </c>
      <c r="N558" s="50" t="s">
        <v>137</v>
      </c>
      <c r="O558" s="46">
        <v>0.47279654578386965</v>
      </c>
      <c r="P558" s="46" t="s">
        <v>137</v>
      </c>
      <c r="Q558" s="46" t="s">
        <v>137</v>
      </c>
      <c r="R558" s="46">
        <v>0.31298863638870417</v>
      </c>
      <c r="S558" s="46" t="s">
        <v>1</v>
      </c>
      <c r="T558" s="46" t="s">
        <v>137</v>
      </c>
      <c r="U558" s="47">
        <v>177754.55901248593</v>
      </c>
      <c r="V558" s="47">
        <v>37034.05736695727</v>
      </c>
      <c r="W558" s="49">
        <v>0.20834378354456667</v>
      </c>
      <c r="X558" s="35">
        <v>2</v>
      </c>
      <c r="Y558" s="44" t="s">
        <v>179</v>
      </c>
      <c r="Z558" s="46">
        <v>0.10198802981569326</v>
      </c>
      <c r="AA558" s="46">
        <v>0.89801197018430656</v>
      </c>
      <c r="AB558" s="46">
        <v>0.84808523374680866</v>
      </c>
      <c r="AC558" s="47">
        <v>148042.71925419447</v>
      </c>
      <c r="AD558" s="48">
        <v>87056.604999999996</v>
      </c>
      <c r="AE558" s="49">
        <v>0.58805056701586789</v>
      </c>
    </row>
    <row r="559" spans="1:31" x14ac:dyDescent="0.25">
      <c r="A559" t="s">
        <v>807</v>
      </c>
      <c r="B559" s="35">
        <v>3</v>
      </c>
      <c r="C559" s="44" t="s">
        <v>150</v>
      </c>
      <c r="D559" s="45">
        <v>0.87161874896517311</v>
      </c>
      <c r="E559" s="46">
        <v>0.12838125103482684</v>
      </c>
      <c r="F559" s="45">
        <v>3.2450226278870229E-3</v>
      </c>
      <c r="G559" s="47">
        <v>8061.3380805043571</v>
      </c>
      <c r="H559" s="48">
        <v>3471.3704999999991</v>
      </c>
      <c r="I559" s="49">
        <v>0.43061963973390543</v>
      </c>
      <c r="J559" s="35">
        <v>3</v>
      </c>
      <c r="K559" s="42" t="s">
        <v>152</v>
      </c>
      <c r="L559" s="46">
        <v>0.28819367572462795</v>
      </c>
      <c r="M559" s="50" t="s">
        <v>137</v>
      </c>
      <c r="N559" s="50" t="s">
        <v>135</v>
      </c>
      <c r="O559" s="46">
        <v>0.71180632427537205</v>
      </c>
      <c r="P559" s="46" t="s">
        <v>137</v>
      </c>
      <c r="Q559" s="46" t="s">
        <v>135</v>
      </c>
      <c r="R559" s="46">
        <v>0.35826507283338344</v>
      </c>
      <c r="S559" s="46" t="s">
        <v>1</v>
      </c>
      <c r="T559" s="46" t="s">
        <v>137</v>
      </c>
      <c r="U559" s="47">
        <v>26560.492771452209</v>
      </c>
      <c r="V559" s="47">
        <v>8012.6706684322917</v>
      </c>
      <c r="W559" s="49">
        <v>0.30167628053363843</v>
      </c>
      <c r="X559" s="35">
        <v>3</v>
      </c>
      <c r="Y559" s="44" t="s">
        <v>184</v>
      </c>
      <c r="Z559" s="46">
        <v>0.34667411801273629</v>
      </c>
      <c r="AA559" s="46">
        <v>0.65332588198726371</v>
      </c>
      <c r="AB559" s="46">
        <v>0.60158616422468258</v>
      </c>
      <c r="AC559" s="47">
        <v>24730.470323961032</v>
      </c>
      <c r="AD559" s="48">
        <v>11105.132484994805</v>
      </c>
      <c r="AE559" s="49">
        <v>0.44904655429198154</v>
      </c>
    </row>
    <row r="560" spans="1:31" x14ac:dyDescent="0.25">
      <c r="A560" t="s">
        <v>808</v>
      </c>
      <c r="B560" s="35">
        <v>4</v>
      </c>
      <c r="C560" s="44" t="s">
        <v>153</v>
      </c>
      <c r="D560" s="45">
        <v>0.73159053566098375</v>
      </c>
      <c r="E560" s="46">
        <v>0.2684094643390163</v>
      </c>
      <c r="F560" s="45">
        <v>5.7586295432240781E-2</v>
      </c>
      <c r="G560" s="47">
        <v>7647.0899302482903</v>
      </c>
      <c r="H560" s="48">
        <v>2344.0819548852974</v>
      </c>
      <c r="I560" s="49">
        <v>0.30653254718676864</v>
      </c>
      <c r="J560" s="35">
        <v>4</v>
      </c>
      <c r="K560" s="42" t="s">
        <v>156</v>
      </c>
      <c r="L560" s="46">
        <v>0.41740980393005728</v>
      </c>
      <c r="M560" s="50" t="s">
        <v>137</v>
      </c>
      <c r="N560" s="50" t="s">
        <v>137</v>
      </c>
      <c r="O560" s="46">
        <v>0.58259019606994267</v>
      </c>
      <c r="P560" s="46" t="s">
        <v>137</v>
      </c>
      <c r="Q560" s="46" t="s">
        <v>137</v>
      </c>
      <c r="R560" s="46">
        <v>0.1955760678160624</v>
      </c>
      <c r="S560" s="46" t="s">
        <v>1</v>
      </c>
      <c r="T560" s="46" t="s">
        <v>137</v>
      </c>
      <c r="U560" s="47">
        <v>60447.284237203399</v>
      </c>
      <c r="V560" s="47">
        <v>2058.3504167681463</v>
      </c>
      <c r="W560" s="49">
        <v>3.4051991627794195E-2</v>
      </c>
      <c r="X560" s="35">
        <v>4</v>
      </c>
      <c r="Y560" s="44" t="s">
        <v>143</v>
      </c>
      <c r="Z560" s="46">
        <v>0.29953232423927872</v>
      </c>
      <c r="AA560" s="46">
        <v>0.70046767576072122</v>
      </c>
      <c r="AB560" s="46">
        <v>0.69304655574385321</v>
      </c>
      <c r="AC560" s="47">
        <v>171763.09306084586</v>
      </c>
      <c r="AD560" s="48">
        <v>151576.53599999999</v>
      </c>
      <c r="AE560" s="49">
        <v>0.8824744204292192</v>
      </c>
    </row>
    <row r="561" spans="1:31" x14ac:dyDescent="0.25">
      <c r="A561" t="s">
        <v>809</v>
      </c>
      <c r="B561" s="35">
        <v>5</v>
      </c>
      <c r="C561" s="44" t="s">
        <v>154</v>
      </c>
      <c r="D561" s="45">
        <v>0.65395512155606828</v>
      </c>
      <c r="E561" s="46">
        <v>0.34604487844393178</v>
      </c>
      <c r="F561" s="45">
        <v>9.7562716395514129E-2</v>
      </c>
      <c r="G561" s="47">
        <v>16252.56209624057</v>
      </c>
      <c r="H561" s="48">
        <v>4196.5973299766238</v>
      </c>
      <c r="I561" s="49">
        <v>0.25821143184232792</v>
      </c>
      <c r="J561" s="35">
        <v>5</v>
      </c>
      <c r="K561" s="42" t="s">
        <v>157</v>
      </c>
      <c r="L561" s="46">
        <v>0.59805737893734412</v>
      </c>
      <c r="M561" s="50" t="s">
        <v>137</v>
      </c>
      <c r="N561" s="50" t="s">
        <v>137</v>
      </c>
      <c r="O561" s="46">
        <v>0.40194262106265577</v>
      </c>
      <c r="P561" s="46" t="s">
        <v>137</v>
      </c>
      <c r="Q561" s="46" t="s">
        <v>137</v>
      </c>
      <c r="R561" s="46">
        <v>8.6654203569105803E-2</v>
      </c>
      <c r="S561" s="46" t="s">
        <v>1</v>
      </c>
      <c r="T561" s="46" t="s">
        <v>137</v>
      </c>
      <c r="U561" s="47">
        <v>64911.7467020779</v>
      </c>
      <c r="V561" s="47">
        <v>13360.319218312177</v>
      </c>
      <c r="W561" s="49">
        <v>0.20582282710140809</v>
      </c>
      <c r="X561" s="35">
        <v>5</v>
      </c>
      <c r="Y561" s="44" t="s">
        <v>201</v>
      </c>
      <c r="Z561" s="46">
        <v>0.13230661558355383</v>
      </c>
      <c r="AA561" s="46">
        <v>0.86769338441644617</v>
      </c>
      <c r="AB561" s="46">
        <v>0.80444006276779456</v>
      </c>
      <c r="AC561" s="47">
        <v>111742.79178048451</v>
      </c>
      <c r="AD561" s="48">
        <v>82740.308499999999</v>
      </c>
      <c r="AE561" s="49">
        <v>0.74045320670474168</v>
      </c>
    </row>
    <row r="562" spans="1:31" x14ac:dyDescent="0.25">
      <c r="A562" t="s">
        <v>810</v>
      </c>
      <c r="B562" s="35">
        <v>6</v>
      </c>
      <c r="C562" s="44" t="s">
        <v>155</v>
      </c>
      <c r="D562" s="45">
        <v>0.88641833659402469</v>
      </c>
      <c r="E562" s="46">
        <v>0.11358166340597518</v>
      </c>
      <c r="F562" s="45">
        <v>3.9500558723333579E-2</v>
      </c>
      <c r="G562" s="47">
        <v>10660.668805774634</v>
      </c>
      <c r="H562" s="48">
        <v>4355.0361449515367</v>
      </c>
      <c r="I562" s="49">
        <v>0.40851434598479558</v>
      </c>
      <c r="J562" s="35">
        <v>6</v>
      </c>
      <c r="K562" s="42" t="s">
        <v>158</v>
      </c>
      <c r="L562" s="46">
        <v>0.32132210124108956</v>
      </c>
      <c r="M562" s="50" t="s">
        <v>137</v>
      </c>
      <c r="N562" s="50" t="s">
        <v>135</v>
      </c>
      <c r="O562" s="46">
        <v>0.67867789875891038</v>
      </c>
      <c r="P562" s="46" t="s">
        <v>137</v>
      </c>
      <c r="Q562" s="46" t="s">
        <v>135</v>
      </c>
      <c r="R562" s="46">
        <v>0.36034236651055673</v>
      </c>
      <c r="S562" s="46" t="s">
        <v>1</v>
      </c>
      <c r="T562" s="46" t="s">
        <v>137</v>
      </c>
      <c r="U562" s="47">
        <v>18982.619539677304</v>
      </c>
      <c r="V562" s="47">
        <v>6999.7455949174455</v>
      </c>
      <c r="W562" s="49">
        <v>0.36874497643945497</v>
      </c>
      <c r="X562" s="35">
        <v>6</v>
      </c>
      <c r="Y562" s="44" t="s">
        <v>144</v>
      </c>
      <c r="Z562" s="46">
        <v>8.0591809188158114E-2</v>
      </c>
      <c r="AA562" s="46">
        <v>0.91940819081184189</v>
      </c>
      <c r="AB562" s="46">
        <v>0.82833619817002757</v>
      </c>
      <c r="AC562" s="47">
        <v>86600.929371024627</v>
      </c>
      <c r="AD562" s="48">
        <v>74961.940999999992</v>
      </c>
      <c r="AE562" s="49">
        <v>0.86560203850515638</v>
      </c>
    </row>
    <row r="563" spans="1:31" x14ac:dyDescent="0.25">
      <c r="A563" t="s">
        <v>811</v>
      </c>
      <c r="B563" s="35">
        <v>7</v>
      </c>
      <c r="C563" s="44" t="s">
        <v>159</v>
      </c>
      <c r="D563" s="45">
        <v>0.65597674412384477</v>
      </c>
      <c r="E563" s="46">
        <v>0.34402325587615518</v>
      </c>
      <c r="F563" s="45">
        <v>4.5032802903191067E-2</v>
      </c>
      <c r="G563" s="47">
        <v>23309.980318254773</v>
      </c>
      <c r="H563" s="48">
        <v>7316.6232248672777</v>
      </c>
      <c r="I563" s="49">
        <v>0.31388371525725406</v>
      </c>
      <c r="J563" s="35">
        <v>7</v>
      </c>
      <c r="K563" s="42" t="s">
        <v>162</v>
      </c>
      <c r="L563" s="46">
        <v>0.59452043549196876</v>
      </c>
      <c r="M563" s="50" t="s">
        <v>137</v>
      </c>
      <c r="N563" s="50" t="s">
        <v>137</v>
      </c>
      <c r="O563" s="46">
        <v>0.40547956450803124</v>
      </c>
      <c r="P563" s="46" t="s">
        <v>137</v>
      </c>
      <c r="Q563" s="46" t="s">
        <v>137</v>
      </c>
      <c r="R563" s="46">
        <v>3.8082520564469126E-2</v>
      </c>
      <c r="S563" s="46" t="s">
        <v>1</v>
      </c>
      <c r="T563" s="46" t="s">
        <v>137</v>
      </c>
      <c r="U563" s="47">
        <v>36435.820587297145</v>
      </c>
      <c r="V563" s="47">
        <v>12811.877166475893</v>
      </c>
      <c r="W563" s="49">
        <v>0.35162861601482859</v>
      </c>
      <c r="X563" s="35">
        <v>7</v>
      </c>
      <c r="Y563" s="44" t="s">
        <v>191</v>
      </c>
      <c r="Z563" s="46">
        <v>9.3088924397779174E-2</v>
      </c>
      <c r="AA563" s="46">
        <v>0.90691107560222084</v>
      </c>
      <c r="AB563" s="46">
        <v>0.89603802489471895</v>
      </c>
      <c r="AC563" s="47">
        <v>123642.16557380161</v>
      </c>
      <c r="AD563" s="48">
        <v>79254.324499999988</v>
      </c>
      <c r="AE563" s="49">
        <v>0.64099754426165667</v>
      </c>
    </row>
    <row r="564" spans="1:31" x14ac:dyDescent="0.25">
      <c r="A564" t="s">
        <v>812</v>
      </c>
      <c r="B564" s="35">
        <v>8</v>
      </c>
      <c r="C564" s="44" t="s">
        <v>160</v>
      </c>
      <c r="D564" s="45">
        <v>0.65366100861868826</v>
      </c>
      <c r="E564" s="46">
        <v>0.34633899138131174</v>
      </c>
      <c r="F564" s="45">
        <v>4.3424419829550823E-2</v>
      </c>
      <c r="G564" s="47">
        <v>20533.334554330599</v>
      </c>
      <c r="H564" s="48">
        <v>6536.6167511445974</v>
      </c>
      <c r="I564" s="49">
        <v>0.31834170596348593</v>
      </c>
      <c r="J564" s="35">
        <v>8</v>
      </c>
      <c r="K564" s="42" t="s">
        <v>163</v>
      </c>
      <c r="L564" s="46">
        <v>0.3463783347361869</v>
      </c>
      <c r="M564" s="50" t="s">
        <v>137</v>
      </c>
      <c r="N564" s="50" t="s">
        <v>135</v>
      </c>
      <c r="O564" s="46">
        <v>0.65362166526381327</v>
      </c>
      <c r="P564" s="46" t="s">
        <v>137</v>
      </c>
      <c r="Q564" s="46" t="s">
        <v>135</v>
      </c>
      <c r="R564" s="46">
        <v>0.11327705478984716</v>
      </c>
      <c r="S564" s="46" t="s">
        <v>1</v>
      </c>
      <c r="T564" s="46" t="s">
        <v>137</v>
      </c>
      <c r="U564" s="47">
        <v>9141.899630068956</v>
      </c>
      <c r="V564" s="47">
        <v>4157.3261707093307</v>
      </c>
      <c r="W564" s="49">
        <v>0.45475517550371231</v>
      </c>
      <c r="X564" s="35">
        <v>8</v>
      </c>
      <c r="Y564" s="44" t="s">
        <v>192</v>
      </c>
      <c r="Z564" s="46">
        <v>0.25038638137991448</v>
      </c>
      <c r="AA564" s="46">
        <v>0.74961361862008546</v>
      </c>
      <c r="AB564" s="46">
        <v>0.71803221198006872</v>
      </c>
      <c r="AC564" s="47">
        <v>69493.834785428015</v>
      </c>
      <c r="AD564" s="48">
        <v>42392.434999999998</v>
      </c>
      <c r="AE564" s="49">
        <v>0.61001720700681727</v>
      </c>
    </row>
    <row r="565" spans="1:31" x14ac:dyDescent="0.25">
      <c r="A565" t="s">
        <v>813</v>
      </c>
      <c r="B565" s="35">
        <v>9</v>
      </c>
      <c r="C565" s="44" t="s">
        <v>2228</v>
      </c>
      <c r="D565" s="45">
        <v>0.68855144958615599</v>
      </c>
      <c r="E565" s="46">
        <v>0.31144855041384401</v>
      </c>
      <c r="F565" s="45">
        <v>1.420985239960105E-2</v>
      </c>
      <c r="G565" s="47">
        <v>53178.222534287204</v>
      </c>
      <c r="H565" s="48">
        <v>7847.4609639285509</v>
      </c>
      <c r="I565" s="49">
        <v>0.1475690722620302</v>
      </c>
      <c r="J565" s="35">
        <v>9</v>
      </c>
      <c r="K565" s="42" t="s">
        <v>164</v>
      </c>
      <c r="L565" s="46">
        <v>0.45186732884968833</v>
      </c>
      <c r="M565" s="50" t="s">
        <v>137</v>
      </c>
      <c r="N565" s="50" t="s">
        <v>137</v>
      </c>
      <c r="O565" s="46">
        <v>0.54813267115031161</v>
      </c>
      <c r="P565" s="46" t="s">
        <v>137</v>
      </c>
      <c r="Q565" s="46" t="s">
        <v>137</v>
      </c>
      <c r="R565" s="46">
        <v>8.6017729188842942E-2</v>
      </c>
      <c r="S565" s="46" t="s">
        <v>1</v>
      </c>
      <c r="T565" s="46" t="s">
        <v>137</v>
      </c>
      <c r="U565" s="47">
        <v>20605.213541015648</v>
      </c>
      <c r="V565" s="47">
        <v>5694.318093756594</v>
      </c>
      <c r="W565" s="49">
        <v>0.27635326770197194</v>
      </c>
      <c r="X565" s="35">
        <v>9</v>
      </c>
      <c r="Y565" s="44" t="s">
        <v>193</v>
      </c>
      <c r="Z565" s="46">
        <v>9.9767342691936889E-5</v>
      </c>
      <c r="AA565" s="46">
        <v>0.9999002326573081</v>
      </c>
      <c r="AB565" s="46">
        <v>0.99989685121904026</v>
      </c>
      <c r="AC565" s="47">
        <v>12111.2775</v>
      </c>
      <c r="AD565" s="48">
        <v>12109.2775</v>
      </c>
      <c r="AE565" s="49">
        <v>0.99983486465403837</v>
      </c>
    </row>
    <row r="566" spans="1:31" x14ac:dyDescent="0.25">
      <c r="A566" t="s">
        <v>814</v>
      </c>
      <c r="B566" s="35">
        <v>10</v>
      </c>
      <c r="C566" s="44" t="s">
        <v>169</v>
      </c>
      <c r="D566" s="45">
        <v>0.62110819962083197</v>
      </c>
      <c r="E566" s="46">
        <v>0.37889180037916809</v>
      </c>
      <c r="F566" s="45">
        <v>2.3669099931961625E-2</v>
      </c>
      <c r="G566" s="47">
        <v>13640.970814676995</v>
      </c>
      <c r="H566" s="48">
        <v>7124.3299622481445</v>
      </c>
      <c r="I566" s="49">
        <v>0.52227440840081008</v>
      </c>
      <c r="J566" s="35">
        <v>10</v>
      </c>
      <c r="K566" s="42" t="s">
        <v>165</v>
      </c>
      <c r="L566" s="46">
        <v>0.36769400961569931</v>
      </c>
      <c r="M566" s="50" t="s">
        <v>137</v>
      </c>
      <c r="N566" s="50" t="s">
        <v>135</v>
      </c>
      <c r="O566" s="46">
        <v>0.63230599038430069</v>
      </c>
      <c r="P566" s="46" t="s">
        <v>137</v>
      </c>
      <c r="Q566" s="46" t="s">
        <v>135</v>
      </c>
      <c r="R566" s="46">
        <v>3.1493975445177055E-2</v>
      </c>
      <c r="S566" s="46" t="s">
        <v>1</v>
      </c>
      <c r="T566" s="46" t="s">
        <v>137</v>
      </c>
      <c r="U566" s="47">
        <v>31336.429929334692</v>
      </c>
      <c r="V566" s="47">
        <v>11039.258287824914</v>
      </c>
      <c r="W566" s="49">
        <v>0.35228193871219615</v>
      </c>
      <c r="X566" s="35" t="s">
        <v>136</v>
      </c>
      <c r="Y566" s="44" t="s">
        <v>136</v>
      </c>
      <c r="Z566" s="46" t="s">
        <v>136</v>
      </c>
      <c r="AA566" s="46" t="s">
        <v>136</v>
      </c>
      <c r="AB566" s="46" t="s">
        <v>136</v>
      </c>
      <c r="AC566" s="47" t="s">
        <v>136</v>
      </c>
      <c r="AD566" s="48" t="s">
        <v>136</v>
      </c>
      <c r="AE566" s="49" t="s">
        <v>136</v>
      </c>
    </row>
    <row r="567" spans="1:31" x14ac:dyDescent="0.25">
      <c r="A567" t="s">
        <v>815</v>
      </c>
      <c r="B567" s="35">
        <v>11</v>
      </c>
      <c r="C567" s="44" t="s">
        <v>170</v>
      </c>
      <c r="D567" s="45">
        <v>0.79805171619639503</v>
      </c>
      <c r="E567" s="46">
        <v>0.20194828380360494</v>
      </c>
      <c r="F567" s="45">
        <v>0.18471232308500837</v>
      </c>
      <c r="G567" s="47">
        <v>120541.44902219967</v>
      </c>
      <c r="H567" s="48">
        <v>29594.994500000055</v>
      </c>
      <c r="I567" s="49">
        <v>0.24551716227129189</v>
      </c>
      <c r="J567" s="35">
        <v>11</v>
      </c>
      <c r="K567" s="42" t="s">
        <v>166</v>
      </c>
      <c r="L567" s="46">
        <v>0.25821797001734881</v>
      </c>
      <c r="M567" s="50" t="s">
        <v>137</v>
      </c>
      <c r="N567" s="50" t="s">
        <v>135</v>
      </c>
      <c r="O567" s="46">
        <v>0.74178202998265119</v>
      </c>
      <c r="P567" s="46" t="s">
        <v>137</v>
      </c>
      <c r="Q567" s="46" t="s">
        <v>135</v>
      </c>
      <c r="R567" s="46">
        <v>0.15049599744965081</v>
      </c>
      <c r="S567" s="46" t="s">
        <v>1</v>
      </c>
      <c r="T567" s="46" t="s">
        <v>137</v>
      </c>
      <c r="U567" s="47">
        <v>65245.849956230886</v>
      </c>
      <c r="V567" s="47">
        <v>11491.553708351579</v>
      </c>
      <c r="W567" s="49">
        <v>0.17612696770845196</v>
      </c>
      <c r="X567" s="35" t="s">
        <v>136</v>
      </c>
      <c r="Y567" s="44" t="s">
        <v>136</v>
      </c>
      <c r="Z567" s="46" t="s">
        <v>136</v>
      </c>
      <c r="AA567" s="46" t="s">
        <v>136</v>
      </c>
      <c r="AB567" s="46" t="s">
        <v>136</v>
      </c>
      <c r="AC567" s="47" t="s">
        <v>136</v>
      </c>
      <c r="AD567" s="48" t="s">
        <v>136</v>
      </c>
      <c r="AE567" s="49" t="s">
        <v>136</v>
      </c>
    </row>
    <row r="568" spans="1:31" x14ac:dyDescent="0.25">
      <c r="A568" t="s">
        <v>816</v>
      </c>
      <c r="B568" s="35">
        <v>12</v>
      </c>
      <c r="C568" s="44" t="s">
        <v>2229</v>
      </c>
      <c r="D568" s="45">
        <v>0.61331689594202077</v>
      </c>
      <c r="E568" s="46">
        <v>0.38668310405797918</v>
      </c>
      <c r="F568" s="45">
        <v>0.22773307155072231</v>
      </c>
      <c r="G568" s="47">
        <v>64973.72826451264</v>
      </c>
      <c r="H568" s="48">
        <v>30791.891657798635</v>
      </c>
      <c r="I568" s="49">
        <v>0.47391295651748144</v>
      </c>
      <c r="J568" s="35">
        <v>12</v>
      </c>
      <c r="K568" s="42" t="s">
        <v>167</v>
      </c>
      <c r="L568" s="46">
        <v>0.27767784338686974</v>
      </c>
      <c r="M568" s="50" t="s">
        <v>137</v>
      </c>
      <c r="N568" s="50" t="s">
        <v>135</v>
      </c>
      <c r="O568" s="46">
        <v>0.72232215661313015</v>
      </c>
      <c r="P568" s="46" t="s">
        <v>137</v>
      </c>
      <c r="Q568" s="46" t="s">
        <v>135</v>
      </c>
      <c r="R568" s="46">
        <v>5.9582103028716027E-2</v>
      </c>
      <c r="S568" s="46" t="s">
        <v>1</v>
      </c>
      <c r="T568" s="46" t="s">
        <v>137</v>
      </c>
      <c r="U568" s="47">
        <v>20814.194107633797</v>
      </c>
      <c r="V568" s="47">
        <v>7909.7531475938904</v>
      </c>
      <c r="W568" s="49">
        <v>0.38001726642363326</v>
      </c>
      <c r="X568" s="35" t="s">
        <v>136</v>
      </c>
      <c r="Y568" s="44" t="s">
        <v>136</v>
      </c>
      <c r="Z568" s="46" t="s">
        <v>136</v>
      </c>
      <c r="AA568" s="46" t="s">
        <v>136</v>
      </c>
      <c r="AB568" s="46" t="s">
        <v>136</v>
      </c>
      <c r="AC568" s="47" t="s">
        <v>136</v>
      </c>
      <c r="AD568" s="48" t="s">
        <v>136</v>
      </c>
      <c r="AE568" s="49" t="s">
        <v>136</v>
      </c>
    </row>
    <row r="569" spans="1:31" x14ac:dyDescent="0.25">
      <c r="A569" t="s">
        <v>817</v>
      </c>
      <c r="B569" s="35">
        <v>13</v>
      </c>
      <c r="C569" s="44" t="s">
        <v>177</v>
      </c>
      <c r="D569" s="45">
        <v>0.75984010593092555</v>
      </c>
      <c r="E569" s="46">
        <v>0.24015989406907437</v>
      </c>
      <c r="F569" s="45">
        <v>0.15642083634565176</v>
      </c>
      <c r="G569" s="47">
        <v>54288.147949885191</v>
      </c>
      <c r="H569" s="48">
        <v>23894.225755623273</v>
      </c>
      <c r="I569" s="49">
        <v>0.44013705860219537</v>
      </c>
      <c r="J569" s="35">
        <v>13</v>
      </c>
      <c r="K569" s="42" t="s">
        <v>168</v>
      </c>
      <c r="L569" s="46">
        <v>0.35053912121884923</v>
      </c>
      <c r="M569" s="50" t="s">
        <v>137</v>
      </c>
      <c r="N569" s="50" t="s">
        <v>135</v>
      </c>
      <c r="O569" s="46">
        <v>0.64946087878115077</v>
      </c>
      <c r="P569" s="46" t="s">
        <v>137</v>
      </c>
      <c r="Q569" s="46" t="s">
        <v>135</v>
      </c>
      <c r="R569" s="46">
        <v>0.27718851536297728</v>
      </c>
      <c r="S569" s="46" t="s">
        <v>1</v>
      </c>
      <c r="T569" s="46" t="s">
        <v>137</v>
      </c>
      <c r="U569" s="47">
        <v>15894.499520593963</v>
      </c>
      <c r="V569" s="47">
        <v>6525.783327898459</v>
      </c>
      <c r="W569" s="49">
        <v>0.41056865738007187</v>
      </c>
      <c r="X569" s="35" t="s">
        <v>136</v>
      </c>
      <c r="Y569" s="44" t="s">
        <v>136</v>
      </c>
      <c r="Z569" s="46" t="s">
        <v>136</v>
      </c>
      <c r="AA569" s="46" t="s">
        <v>136</v>
      </c>
      <c r="AB569" s="46" t="s">
        <v>136</v>
      </c>
      <c r="AC569" s="47" t="s">
        <v>136</v>
      </c>
      <c r="AD569" s="48" t="s">
        <v>136</v>
      </c>
      <c r="AE569" s="49" t="s">
        <v>136</v>
      </c>
    </row>
    <row r="570" spans="1:31" x14ac:dyDescent="0.25">
      <c r="A570" t="s">
        <v>818</v>
      </c>
      <c r="B570" s="35">
        <v>14</v>
      </c>
      <c r="C570" s="44" t="s">
        <v>178</v>
      </c>
      <c r="D570" s="45">
        <v>0.8896652754204416</v>
      </c>
      <c r="E570" s="46">
        <v>0.11033472457955834</v>
      </c>
      <c r="F570" s="45">
        <v>8.5737521783298964E-2</v>
      </c>
      <c r="G570" s="47">
        <v>6059.8884184651079</v>
      </c>
      <c r="H570" s="48">
        <v>3264.7164855049737</v>
      </c>
      <c r="I570" s="49">
        <v>0.53874201306364722</v>
      </c>
      <c r="J570" s="35">
        <v>14</v>
      </c>
      <c r="K570" s="42" t="s">
        <v>171</v>
      </c>
      <c r="L570" s="46">
        <v>0.55990198792801948</v>
      </c>
      <c r="M570" s="50" t="s">
        <v>137</v>
      </c>
      <c r="N570" s="50" t="s">
        <v>137</v>
      </c>
      <c r="O570" s="46">
        <v>0.44009801207198052</v>
      </c>
      <c r="P570" s="46" t="s">
        <v>137</v>
      </c>
      <c r="Q570" s="46" t="s">
        <v>137</v>
      </c>
      <c r="R570" s="46">
        <v>0.40189007058229176</v>
      </c>
      <c r="S570" s="46" t="s">
        <v>137</v>
      </c>
      <c r="T570" s="46" t="s">
        <v>137</v>
      </c>
      <c r="U570" s="47">
        <v>12406.827992970857</v>
      </c>
      <c r="V570" s="47">
        <v>6224.067516154455</v>
      </c>
      <c r="W570" s="49">
        <v>0.5016646897724969</v>
      </c>
      <c r="X570" s="35" t="s">
        <v>136</v>
      </c>
      <c r="Y570" s="44" t="s">
        <v>136</v>
      </c>
      <c r="Z570" s="46" t="s">
        <v>136</v>
      </c>
      <c r="AA570" s="46" t="s">
        <v>136</v>
      </c>
      <c r="AB570" s="46" t="s">
        <v>136</v>
      </c>
      <c r="AC570" s="47" t="s">
        <v>136</v>
      </c>
      <c r="AD570" s="48" t="s">
        <v>136</v>
      </c>
      <c r="AE570" s="49" t="s">
        <v>136</v>
      </c>
    </row>
    <row r="571" spans="1:31" x14ac:dyDescent="0.25">
      <c r="A571" t="s">
        <v>819</v>
      </c>
      <c r="B571" s="35">
        <v>15</v>
      </c>
      <c r="C571" s="44" t="s">
        <v>183</v>
      </c>
      <c r="D571" s="45">
        <v>0.75688832055034883</v>
      </c>
      <c r="E571" s="46">
        <v>0.24311167944965126</v>
      </c>
      <c r="F571" s="45">
        <v>0.15781421958744465</v>
      </c>
      <c r="G571" s="47">
        <v>54235.505114923042</v>
      </c>
      <c r="H571" s="48">
        <v>35509.438421380648</v>
      </c>
      <c r="I571" s="49">
        <v>0.65472679467329475</v>
      </c>
      <c r="J571" s="35">
        <v>15</v>
      </c>
      <c r="K571" s="42" t="s">
        <v>172</v>
      </c>
      <c r="L571" s="46">
        <v>0.5848289353161652</v>
      </c>
      <c r="M571" s="50" t="s">
        <v>137</v>
      </c>
      <c r="N571" s="50" t="s">
        <v>137</v>
      </c>
      <c r="O571" s="46">
        <v>0.41517106468383469</v>
      </c>
      <c r="P571" s="46" t="s">
        <v>137</v>
      </c>
      <c r="Q571" s="46" t="s">
        <v>137</v>
      </c>
      <c r="R571" s="46">
        <v>0.31173870848433677</v>
      </c>
      <c r="S571" s="46" t="s">
        <v>1</v>
      </c>
      <c r="T571" s="46" t="s">
        <v>137</v>
      </c>
      <c r="U571" s="47">
        <v>21370.28450046583</v>
      </c>
      <c r="V571" s="47">
        <v>7981.5829838455456</v>
      </c>
      <c r="W571" s="49">
        <v>0.37348978595355448</v>
      </c>
      <c r="X571" s="35" t="s">
        <v>136</v>
      </c>
      <c r="Y571" s="44" t="s">
        <v>136</v>
      </c>
      <c r="Z571" s="46" t="s">
        <v>136</v>
      </c>
      <c r="AA571" s="46" t="s">
        <v>136</v>
      </c>
      <c r="AB571" s="46" t="s">
        <v>136</v>
      </c>
      <c r="AC571" s="47" t="s">
        <v>136</v>
      </c>
      <c r="AD571" s="48" t="s">
        <v>136</v>
      </c>
      <c r="AE571" s="49" t="s">
        <v>136</v>
      </c>
    </row>
    <row r="572" spans="1:31" x14ac:dyDescent="0.25">
      <c r="A572" t="s">
        <v>820</v>
      </c>
      <c r="B572" s="35">
        <v>16</v>
      </c>
      <c r="C572" s="44" t="s">
        <v>185</v>
      </c>
      <c r="D572" s="45">
        <v>0.66363113823014941</v>
      </c>
      <c r="E572" s="46">
        <v>0.33636886176985065</v>
      </c>
      <c r="F572" s="45">
        <v>0.27291646756988769</v>
      </c>
      <c r="G572" s="47">
        <v>10618.764337440956</v>
      </c>
      <c r="H572" s="48">
        <v>5627.3630936245472</v>
      </c>
      <c r="I572" s="49">
        <v>0.52994519087149272</v>
      </c>
      <c r="J572" s="35">
        <v>16</v>
      </c>
      <c r="K572" s="42" t="s">
        <v>139</v>
      </c>
      <c r="L572" s="46">
        <v>0.27887569477145618</v>
      </c>
      <c r="M572" s="50" t="s">
        <v>137</v>
      </c>
      <c r="N572" s="50" t="s">
        <v>135</v>
      </c>
      <c r="O572" s="46">
        <v>0.72112430522854387</v>
      </c>
      <c r="P572" s="46" t="s">
        <v>137</v>
      </c>
      <c r="Q572" s="46" t="s">
        <v>135</v>
      </c>
      <c r="R572" s="46">
        <v>5.3846988641629803E-2</v>
      </c>
      <c r="S572" s="46" t="s">
        <v>1</v>
      </c>
      <c r="T572" s="46" t="s">
        <v>137</v>
      </c>
      <c r="U572" s="47">
        <v>163380.2587663618</v>
      </c>
      <c r="V572" s="47">
        <v>68243.71650000001</v>
      </c>
      <c r="W572" s="49">
        <v>0.41769866821909235</v>
      </c>
      <c r="X572" s="35" t="s">
        <v>136</v>
      </c>
      <c r="Y572" s="44" t="s">
        <v>136</v>
      </c>
      <c r="Z572" s="46" t="s">
        <v>136</v>
      </c>
      <c r="AA572" s="46" t="s">
        <v>136</v>
      </c>
      <c r="AB572" s="46" t="s">
        <v>136</v>
      </c>
      <c r="AC572" s="47" t="s">
        <v>136</v>
      </c>
      <c r="AD572" s="48" t="s">
        <v>136</v>
      </c>
      <c r="AE572" s="49" t="s">
        <v>136</v>
      </c>
    </row>
    <row r="573" spans="1:31" x14ac:dyDescent="0.25">
      <c r="A573" t="s">
        <v>821</v>
      </c>
      <c r="B573" s="35">
        <v>17</v>
      </c>
      <c r="C573" s="44" t="s">
        <v>186</v>
      </c>
      <c r="D573" s="45">
        <v>0.76126897520197623</v>
      </c>
      <c r="E573" s="46">
        <v>0.23873102479802377</v>
      </c>
      <c r="F573" s="45">
        <v>6.6958878152181545E-2</v>
      </c>
      <c r="G573" s="47">
        <v>37621.992543973844</v>
      </c>
      <c r="H573" s="48">
        <v>24237.135594715619</v>
      </c>
      <c r="I573" s="49">
        <v>0.64422785599105215</v>
      </c>
      <c r="J573" s="35">
        <v>17</v>
      </c>
      <c r="K573" s="42" t="s">
        <v>2230</v>
      </c>
      <c r="L573" s="46">
        <v>0.25843112724700235</v>
      </c>
      <c r="M573" s="50" t="s">
        <v>137</v>
      </c>
      <c r="N573" s="50" t="s">
        <v>135</v>
      </c>
      <c r="O573" s="46">
        <v>0.74156887275299777</v>
      </c>
      <c r="P573" s="46" t="s">
        <v>137</v>
      </c>
      <c r="Q573" s="46" t="s">
        <v>135</v>
      </c>
      <c r="R573" s="46">
        <v>0.58694062952214343</v>
      </c>
      <c r="S573" s="46" t="s">
        <v>137</v>
      </c>
      <c r="T573" s="46" t="s">
        <v>137</v>
      </c>
      <c r="U573" s="47">
        <v>36087.127582066969</v>
      </c>
      <c r="V573" s="47">
        <v>19528.652445374424</v>
      </c>
      <c r="W573" s="49">
        <v>0.54115286402232066</v>
      </c>
      <c r="X573" s="35" t="s">
        <v>136</v>
      </c>
      <c r="Y573" s="44" t="s">
        <v>136</v>
      </c>
      <c r="Z573" s="46" t="s">
        <v>136</v>
      </c>
      <c r="AA573" s="46" t="s">
        <v>136</v>
      </c>
      <c r="AB573" s="46" t="s">
        <v>136</v>
      </c>
      <c r="AC573" s="47" t="s">
        <v>136</v>
      </c>
      <c r="AD573" s="48" t="s">
        <v>136</v>
      </c>
      <c r="AE573" s="49" t="s">
        <v>136</v>
      </c>
    </row>
    <row r="574" spans="1:31" x14ac:dyDescent="0.25">
      <c r="A574" t="s">
        <v>822</v>
      </c>
      <c r="B574" s="35">
        <v>18</v>
      </c>
      <c r="C574" s="44" t="s">
        <v>13</v>
      </c>
      <c r="D574" s="45">
        <v>0.87524933581014286</v>
      </c>
      <c r="E574" s="46">
        <v>0.12475066418985729</v>
      </c>
      <c r="F574" s="45">
        <v>1.4728700416832413E-2</v>
      </c>
      <c r="G574" s="47">
        <v>11943.254366317507</v>
      </c>
      <c r="H574" s="48">
        <v>5234.919066326911</v>
      </c>
      <c r="I574" s="49">
        <v>0.43831596529422379</v>
      </c>
      <c r="J574" s="35">
        <v>18</v>
      </c>
      <c r="K574" s="42" t="s">
        <v>174</v>
      </c>
      <c r="L574" s="46">
        <v>0.51132379715697884</v>
      </c>
      <c r="M574" s="50" t="s">
        <v>137</v>
      </c>
      <c r="N574" s="50" t="s">
        <v>137</v>
      </c>
      <c r="O574" s="46">
        <v>0.4886762028430211</v>
      </c>
      <c r="P574" s="46" t="s">
        <v>137</v>
      </c>
      <c r="Q574" s="46" t="s">
        <v>137</v>
      </c>
      <c r="R574" s="46">
        <v>0.29093306795527168</v>
      </c>
      <c r="S574" s="46" t="s">
        <v>1</v>
      </c>
      <c r="T574" s="46" t="s">
        <v>137</v>
      </c>
      <c r="U574" s="47">
        <v>126422.8255213377</v>
      </c>
      <c r="V574" s="47">
        <v>67738.091716238196</v>
      </c>
      <c r="W574" s="49">
        <v>0.53580586762637517</v>
      </c>
      <c r="X574" s="35" t="s">
        <v>136</v>
      </c>
      <c r="Y574" s="44" t="s">
        <v>136</v>
      </c>
      <c r="Z574" s="46" t="s">
        <v>136</v>
      </c>
      <c r="AA574" s="46" t="s">
        <v>136</v>
      </c>
      <c r="AB574" s="46" t="s">
        <v>136</v>
      </c>
      <c r="AC574" s="47" t="s">
        <v>136</v>
      </c>
      <c r="AD574" s="48" t="s">
        <v>136</v>
      </c>
      <c r="AE574" s="49" t="s">
        <v>136</v>
      </c>
    </row>
    <row r="575" spans="1:31" x14ac:dyDescent="0.25">
      <c r="A575" t="s">
        <v>823</v>
      </c>
      <c r="B575" s="35">
        <v>19</v>
      </c>
      <c r="C575" s="44" t="s">
        <v>189</v>
      </c>
      <c r="D575" s="45">
        <v>0.86270311417683043</v>
      </c>
      <c r="E575" s="46">
        <v>0.13729688582316965</v>
      </c>
      <c r="F575" s="45">
        <v>8.8812392983415228E-2</v>
      </c>
      <c r="G575" s="47">
        <v>7511.1926708953906</v>
      </c>
      <c r="H575" s="48">
        <v>4509.0462679547772</v>
      </c>
      <c r="I575" s="49">
        <v>0.60031029232235966</v>
      </c>
      <c r="J575" s="35">
        <v>19</v>
      </c>
      <c r="K575" s="42" t="s">
        <v>140</v>
      </c>
      <c r="L575" s="46">
        <v>0.32869928242565555</v>
      </c>
      <c r="M575" s="50" t="s">
        <v>137</v>
      </c>
      <c r="N575" s="50" t="s">
        <v>135</v>
      </c>
      <c r="O575" s="46">
        <v>0.67130071757434429</v>
      </c>
      <c r="P575" s="46" t="s">
        <v>137</v>
      </c>
      <c r="Q575" s="46" t="s">
        <v>135</v>
      </c>
      <c r="R575" s="46">
        <v>0.22966687230712035</v>
      </c>
      <c r="S575" s="46" t="s">
        <v>1</v>
      </c>
      <c r="T575" s="46" t="s">
        <v>137</v>
      </c>
      <c r="U575" s="47">
        <v>4228.9705274475209</v>
      </c>
      <c r="V575" s="47">
        <v>1285.288123723004</v>
      </c>
      <c r="W575" s="49">
        <v>0.30392458764633795</v>
      </c>
      <c r="X575" s="35" t="s">
        <v>136</v>
      </c>
      <c r="Y575" s="44" t="s">
        <v>136</v>
      </c>
      <c r="Z575" s="46" t="s">
        <v>136</v>
      </c>
      <c r="AA575" s="46" t="s">
        <v>136</v>
      </c>
      <c r="AB575" s="46" t="s">
        <v>136</v>
      </c>
      <c r="AC575" s="47" t="s">
        <v>136</v>
      </c>
      <c r="AD575" s="48" t="s">
        <v>136</v>
      </c>
      <c r="AE575" s="49" t="s">
        <v>136</v>
      </c>
    </row>
    <row r="576" spans="1:31" x14ac:dyDescent="0.25">
      <c r="A576" t="s">
        <v>824</v>
      </c>
      <c r="B576" s="35">
        <v>20</v>
      </c>
      <c r="C576" s="44" t="s">
        <v>2227</v>
      </c>
      <c r="D576" s="45">
        <v>0.74880906773814782</v>
      </c>
      <c r="E576" s="46">
        <v>0.25119093226185202</v>
      </c>
      <c r="F576" s="45">
        <v>0.15006687603882288</v>
      </c>
      <c r="G576" s="47">
        <v>67195.529886950899</v>
      </c>
      <c r="H576" s="48">
        <v>38450.775499999996</v>
      </c>
      <c r="I576" s="49">
        <v>0.57222222318492322</v>
      </c>
      <c r="J576" s="35">
        <v>20</v>
      </c>
      <c r="K576" s="42" t="s">
        <v>141</v>
      </c>
      <c r="L576" s="46">
        <v>0.32527888890951129</v>
      </c>
      <c r="M576" s="50" t="s">
        <v>137</v>
      </c>
      <c r="N576" s="50" t="s">
        <v>135</v>
      </c>
      <c r="O576" s="46">
        <v>0.67472111109048871</v>
      </c>
      <c r="P576" s="46" t="s">
        <v>137</v>
      </c>
      <c r="Q576" s="46" t="s">
        <v>135</v>
      </c>
      <c r="R576" s="46">
        <v>0.2164425614885723</v>
      </c>
      <c r="S576" s="46" t="s">
        <v>1</v>
      </c>
      <c r="T576" s="46" t="s">
        <v>137</v>
      </c>
      <c r="U576" s="47">
        <v>13397.193178674934</v>
      </c>
      <c r="V576" s="47">
        <v>3738.7634773501186</v>
      </c>
      <c r="W576" s="49">
        <v>0.27907065513553381</v>
      </c>
      <c r="X576" s="35" t="s">
        <v>136</v>
      </c>
      <c r="Y576" s="44" t="s">
        <v>136</v>
      </c>
      <c r="Z576" s="46" t="s">
        <v>136</v>
      </c>
      <c r="AA576" s="46" t="s">
        <v>136</v>
      </c>
      <c r="AB576" s="46" t="s">
        <v>136</v>
      </c>
      <c r="AC576" s="47" t="s">
        <v>136</v>
      </c>
      <c r="AD576" s="48" t="s">
        <v>136</v>
      </c>
      <c r="AE576" s="49" t="s">
        <v>136</v>
      </c>
    </row>
    <row r="577" spans="1:31" x14ac:dyDescent="0.25">
      <c r="A577" t="s">
        <v>825</v>
      </c>
      <c r="B577" s="35" t="s">
        <v>136</v>
      </c>
      <c r="C577" s="44" t="s">
        <v>136</v>
      </c>
      <c r="D577" s="45" t="s">
        <v>136</v>
      </c>
      <c r="E577" s="46" t="s">
        <v>136</v>
      </c>
      <c r="F577" s="45" t="s">
        <v>136</v>
      </c>
      <c r="G577" s="47" t="s">
        <v>136</v>
      </c>
      <c r="H577" s="48" t="s">
        <v>136</v>
      </c>
      <c r="I577" s="49" t="s">
        <v>136</v>
      </c>
      <c r="J577" s="35">
        <v>21</v>
      </c>
      <c r="K577" s="42" t="s">
        <v>180</v>
      </c>
      <c r="L577" s="46">
        <v>0.58435549036964407</v>
      </c>
      <c r="M577" s="50" t="s">
        <v>137</v>
      </c>
      <c r="N577" s="50" t="s">
        <v>137</v>
      </c>
      <c r="O577" s="46">
        <v>0.41564450963035587</v>
      </c>
      <c r="P577" s="46" t="s">
        <v>137</v>
      </c>
      <c r="Q577" s="46" t="s">
        <v>137</v>
      </c>
      <c r="R577" s="46">
        <v>0.21692165075164782</v>
      </c>
      <c r="S577" s="46" t="s">
        <v>1</v>
      </c>
      <c r="T577" s="46" t="s">
        <v>137</v>
      </c>
      <c r="U577" s="47">
        <v>9887.9236133883442</v>
      </c>
      <c r="V577" s="47">
        <v>3703.2547686191233</v>
      </c>
      <c r="W577" s="49">
        <v>0.37452299526311877</v>
      </c>
      <c r="X577" s="35" t="s">
        <v>136</v>
      </c>
      <c r="Y577" s="44" t="s">
        <v>136</v>
      </c>
      <c r="Z577" s="46" t="s">
        <v>136</v>
      </c>
      <c r="AA577" s="46" t="s">
        <v>136</v>
      </c>
      <c r="AB577" s="46" t="s">
        <v>136</v>
      </c>
      <c r="AC577" s="47" t="s">
        <v>136</v>
      </c>
      <c r="AD577" s="48" t="s">
        <v>136</v>
      </c>
      <c r="AE577" s="49" t="s">
        <v>136</v>
      </c>
    </row>
    <row r="578" spans="1:31" x14ac:dyDescent="0.25">
      <c r="A578" t="s">
        <v>826</v>
      </c>
      <c r="B578" s="35" t="s">
        <v>136</v>
      </c>
      <c r="C578" s="44" t="s">
        <v>136</v>
      </c>
      <c r="D578" s="45" t="s">
        <v>136</v>
      </c>
      <c r="E578" s="46" t="s">
        <v>136</v>
      </c>
      <c r="F578" s="45" t="s">
        <v>136</v>
      </c>
      <c r="G578" s="47" t="s">
        <v>136</v>
      </c>
      <c r="H578" s="48" t="s">
        <v>136</v>
      </c>
      <c r="I578" s="49" t="s">
        <v>136</v>
      </c>
      <c r="J578" s="35">
        <v>22</v>
      </c>
      <c r="K578" s="42" t="s">
        <v>181</v>
      </c>
      <c r="L578" s="46">
        <v>0.44253671373475062</v>
      </c>
      <c r="M578" s="50" t="s">
        <v>137</v>
      </c>
      <c r="N578" s="50" t="s">
        <v>137</v>
      </c>
      <c r="O578" s="46">
        <v>0.55746328626524932</v>
      </c>
      <c r="P578" s="46" t="s">
        <v>137</v>
      </c>
      <c r="Q578" s="46" t="s">
        <v>137</v>
      </c>
      <c r="R578" s="46">
        <v>0.35384217348410857</v>
      </c>
      <c r="S578" s="46" t="s">
        <v>1</v>
      </c>
      <c r="T578" s="46" t="s">
        <v>137</v>
      </c>
      <c r="U578" s="47">
        <v>15309.237957456686</v>
      </c>
      <c r="V578" s="47">
        <v>5974.2310381766092</v>
      </c>
      <c r="W578" s="49">
        <v>0.39023699643173515</v>
      </c>
      <c r="X578" s="35" t="s">
        <v>136</v>
      </c>
      <c r="Y578" s="44" t="s">
        <v>136</v>
      </c>
      <c r="Z578" s="46" t="s">
        <v>136</v>
      </c>
      <c r="AA578" s="46" t="s">
        <v>136</v>
      </c>
      <c r="AB578" s="46" t="s">
        <v>136</v>
      </c>
      <c r="AC578" s="47" t="s">
        <v>136</v>
      </c>
      <c r="AD578" s="48" t="s">
        <v>136</v>
      </c>
      <c r="AE578" s="49" t="s">
        <v>136</v>
      </c>
    </row>
    <row r="579" spans="1:31" x14ac:dyDescent="0.25">
      <c r="A579" t="s">
        <v>827</v>
      </c>
      <c r="B579" s="35" t="s">
        <v>136</v>
      </c>
      <c r="C579" s="44" t="s">
        <v>136</v>
      </c>
      <c r="D579" s="45" t="s">
        <v>136</v>
      </c>
      <c r="E579" s="46" t="s">
        <v>136</v>
      </c>
      <c r="F579" s="45" t="s">
        <v>136</v>
      </c>
      <c r="G579" s="47" t="s">
        <v>136</v>
      </c>
      <c r="H579" s="48" t="s">
        <v>136</v>
      </c>
      <c r="I579" s="49" t="s">
        <v>136</v>
      </c>
      <c r="J579" s="35">
        <v>23</v>
      </c>
      <c r="K579" s="42" t="s">
        <v>142</v>
      </c>
      <c r="L579" s="46">
        <v>0.54464278820084078</v>
      </c>
      <c r="M579" s="50" t="s">
        <v>137</v>
      </c>
      <c r="N579" s="50" t="s">
        <v>137</v>
      </c>
      <c r="O579" s="46">
        <v>0.45535721179915922</v>
      </c>
      <c r="P579" s="46" t="s">
        <v>137</v>
      </c>
      <c r="Q579" s="46" t="s">
        <v>137</v>
      </c>
      <c r="R579" s="46">
        <v>0.3811333854577405</v>
      </c>
      <c r="S579" s="46" t="s">
        <v>1</v>
      </c>
      <c r="T579" s="46" t="s">
        <v>137</v>
      </c>
      <c r="U579" s="47">
        <v>45123.201262091883</v>
      </c>
      <c r="V579" s="47">
        <v>23148.323457082181</v>
      </c>
      <c r="W579" s="49">
        <v>0.51300268619303713</v>
      </c>
      <c r="X579" s="35" t="s">
        <v>136</v>
      </c>
      <c r="Y579" s="44" t="s">
        <v>136</v>
      </c>
      <c r="Z579" s="46" t="s">
        <v>136</v>
      </c>
      <c r="AA579" s="46" t="s">
        <v>136</v>
      </c>
      <c r="AB579" s="46" t="s">
        <v>136</v>
      </c>
      <c r="AC579" s="47" t="s">
        <v>136</v>
      </c>
      <c r="AD579" s="48" t="s">
        <v>136</v>
      </c>
      <c r="AE579" s="49" t="s">
        <v>136</v>
      </c>
    </row>
    <row r="580" spans="1:31" x14ac:dyDescent="0.25">
      <c r="A580" t="s">
        <v>828</v>
      </c>
      <c r="B580" s="35" t="s">
        <v>136</v>
      </c>
      <c r="C580" s="44" t="s">
        <v>136</v>
      </c>
      <c r="D580" s="45" t="s">
        <v>136</v>
      </c>
      <c r="E580" s="46" t="s">
        <v>136</v>
      </c>
      <c r="F580" s="45" t="s">
        <v>136</v>
      </c>
      <c r="G580" s="47" t="s">
        <v>136</v>
      </c>
      <c r="H580" s="48" t="s">
        <v>136</v>
      </c>
      <c r="I580" s="49" t="s">
        <v>136</v>
      </c>
      <c r="J580" s="35">
        <v>24</v>
      </c>
      <c r="K580" s="42" t="s">
        <v>182</v>
      </c>
      <c r="L580" s="46">
        <v>0.32731660227181858</v>
      </c>
      <c r="M580" s="50" t="s">
        <v>137</v>
      </c>
      <c r="N580" s="50" t="s">
        <v>135</v>
      </c>
      <c r="O580" s="46">
        <v>0.67268339772818164</v>
      </c>
      <c r="P580" s="46" t="s">
        <v>137</v>
      </c>
      <c r="Q580" s="46" t="s">
        <v>135</v>
      </c>
      <c r="R580" s="46">
        <v>3.5091568320873741E-2</v>
      </c>
      <c r="S580" s="46" t="s">
        <v>1</v>
      </c>
      <c r="T580" s="46" t="s">
        <v>137</v>
      </c>
      <c r="U580" s="47">
        <v>36914.827720414942</v>
      </c>
      <c r="V580" s="47">
        <v>20829.648736122086</v>
      </c>
      <c r="W580" s="49">
        <v>0.56426238512831262</v>
      </c>
      <c r="X580" s="35" t="s">
        <v>136</v>
      </c>
      <c r="Y580" s="44" t="s">
        <v>136</v>
      </c>
      <c r="Z580" s="46" t="s">
        <v>136</v>
      </c>
      <c r="AA580" s="46" t="s">
        <v>136</v>
      </c>
      <c r="AB580" s="46" t="s">
        <v>136</v>
      </c>
      <c r="AC580" s="47" t="s">
        <v>136</v>
      </c>
      <c r="AD580" s="48" t="s">
        <v>136</v>
      </c>
      <c r="AE580" s="49" t="s">
        <v>136</v>
      </c>
    </row>
    <row r="581" spans="1:31" x14ac:dyDescent="0.25">
      <c r="A581" t="s">
        <v>829</v>
      </c>
      <c r="B581" s="35" t="s">
        <v>136</v>
      </c>
      <c r="C581" s="44" t="s">
        <v>136</v>
      </c>
      <c r="D581" s="45" t="s">
        <v>136</v>
      </c>
      <c r="E581" s="46" t="s">
        <v>136</v>
      </c>
      <c r="F581" s="45" t="s">
        <v>136</v>
      </c>
      <c r="G581" s="47" t="s">
        <v>136</v>
      </c>
      <c r="H581" s="48" t="s">
        <v>136</v>
      </c>
      <c r="I581" s="49" t="s">
        <v>136</v>
      </c>
      <c r="J581" s="35">
        <v>25</v>
      </c>
      <c r="K581" s="42" t="s">
        <v>187</v>
      </c>
      <c r="L581" s="46">
        <v>0.52033514333234443</v>
      </c>
      <c r="M581" s="50" t="s">
        <v>137</v>
      </c>
      <c r="N581" s="50" t="s">
        <v>137</v>
      </c>
      <c r="O581" s="46">
        <v>0.47966485666765563</v>
      </c>
      <c r="P581" s="46" t="s">
        <v>137</v>
      </c>
      <c r="Q581" s="46" t="s">
        <v>137</v>
      </c>
      <c r="R581" s="46">
        <v>3.6334161935230945E-2</v>
      </c>
      <c r="S581" s="46" t="s">
        <v>1</v>
      </c>
      <c r="T581" s="46" t="s">
        <v>137</v>
      </c>
      <c r="U581" s="47">
        <v>29344.049247655617</v>
      </c>
      <c r="V581" s="47">
        <v>14980.233606553524</v>
      </c>
      <c r="W581" s="49">
        <v>0.51050328739992623</v>
      </c>
      <c r="X581" s="35" t="s">
        <v>136</v>
      </c>
      <c r="Y581" s="44" t="s">
        <v>136</v>
      </c>
      <c r="Z581" s="46" t="s">
        <v>136</v>
      </c>
      <c r="AA581" s="46" t="s">
        <v>136</v>
      </c>
      <c r="AB581" s="46" t="s">
        <v>136</v>
      </c>
      <c r="AC581" s="47" t="s">
        <v>136</v>
      </c>
      <c r="AD581" s="48" t="s">
        <v>136</v>
      </c>
      <c r="AE581" s="49" t="s">
        <v>136</v>
      </c>
    </row>
    <row r="582" spans="1:31" x14ac:dyDescent="0.25">
      <c r="A582" t="s">
        <v>830</v>
      </c>
      <c r="B582" s="35" t="s">
        <v>136</v>
      </c>
      <c r="C582" s="44" t="s">
        <v>136</v>
      </c>
      <c r="D582" s="45" t="s">
        <v>136</v>
      </c>
      <c r="E582" s="46" t="s">
        <v>136</v>
      </c>
      <c r="F582" s="45" t="s">
        <v>136</v>
      </c>
      <c r="G582" s="47" t="s">
        <v>136</v>
      </c>
      <c r="H582" s="48" t="s">
        <v>136</v>
      </c>
      <c r="I582" s="49" t="s">
        <v>136</v>
      </c>
      <c r="J582" s="35">
        <v>26</v>
      </c>
      <c r="K582" s="42" t="s">
        <v>188</v>
      </c>
      <c r="L582" s="46">
        <v>6.179373545436552E-2</v>
      </c>
      <c r="M582" s="50" t="s">
        <v>137</v>
      </c>
      <c r="N582" s="50" t="s">
        <v>135</v>
      </c>
      <c r="O582" s="46">
        <v>0.93820626454563449</v>
      </c>
      <c r="P582" s="46" t="s">
        <v>137</v>
      </c>
      <c r="Q582" s="46" t="s">
        <v>135</v>
      </c>
      <c r="R582" s="46">
        <v>0.21176666517425097</v>
      </c>
      <c r="S582" s="46" t="s">
        <v>1</v>
      </c>
      <c r="T582" s="46" t="s">
        <v>137</v>
      </c>
      <c r="U582" s="47">
        <v>8445.0384377643859</v>
      </c>
      <c r="V582" s="47">
        <v>5574.9189644491717</v>
      </c>
      <c r="W582" s="49">
        <v>0.66014133689662557</v>
      </c>
      <c r="X582" s="35" t="s">
        <v>136</v>
      </c>
      <c r="Y582" s="44" t="s">
        <v>136</v>
      </c>
      <c r="Z582" s="46" t="s">
        <v>136</v>
      </c>
      <c r="AA582" s="46" t="s">
        <v>136</v>
      </c>
      <c r="AB582" s="46" t="s">
        <v>136</v>
      </c>
      <c r="AC582" s="47" t="s">
        <v>136</v>
      </c>
      <c r="AD582" s="48" t="s">
        <v>136</v>
      </c>
      <c r="AE582" s="49" t="s">
        <v>136</v>
      </c>
    </row>
    <row r="583" spans="1:31" x14ac:dyDescent="0.25">
      <c r="A583" t="s">
        <v>831</v>
      </c>
      <c r="B583" s="35" t="s">
        <v>136</v>
      </c>
      <c r="C583" s="44" t="s">
        <v>136</v>
      </c>
      <c r="D583" s="45" t="s">
        <v>136</v>
      </c>
      <c r="E583" s="46" t="s">
        <v>136</v>
      </c>
      <c r="F583" s="45" t="s">
        <v>136</v>
      </c>
      <c r="G583" s="47" t="s">
        <v>136</v>
      </c>
      <c r="H583" s="48" t="s">
        <v>136</v>
      </c>
      <c r="I583" s="49" t="s">
        <v>136</v>
      </c>
      <c r="J583" s="35" t="s">
        <v>136</v>
      </c>
      <c r="K583" s="42" t="s">
        <v>136</v>
      </c>
      <c r="L583" s="46" t="s">
        <v>136</v>
      </c>
      <c r="M583" s="50" t="s">
        <v>136</v>
      </c>
      <c r="N583" s="50" t="s">
        <v>136</v>
      </c>
      <c r="O583" s="46" t="s">
        <v>136</v>
      </c>
      <c r="P583" s="46" t="s">
        <v>136</v>
      </c>
      <c r="Q583" s="46" t="s">
        <v>136</v>
      </c>
      <c r="R583" s="46" t="s">
        <v>136</v>
      </c>
      <c r="S583" s="46" t="s">
        <v>136</v>
      </c>
      <c r="T583" s="46" t="s">
        <v>136</v>
      </c>
      <c r="U583" s="47" t="s">
        <v>136</v>
      </c>
      <c r="V583" s="47" t="s">
        <v>136</v>
      </c>
      <c r="W583" s="49" t="s">
        <v>136</v>
      </c>
      <c r="X583" s="35" t="s">
        <v>136</v>
      </c>
      <c r="Y583" s="44" t="s">
        <v>136</v>
      </c>
      <c r="Z583" s="46" t="s">
        <v>136</v>
      </c>
      <c r="AA583" s="46" t="s">
        <v>136</v>
      </c>
      <c r="AB583" s="46" t="s">
        <v>136</v>
      </c>
      <c r="AC583" s="47" t="s">
        <v>136</v>
      </c>
      <c r="AD583" s="48" t="s">
        <v>136</v>
      </c>
      <c r="AE583" s="49" t="s">
        <v>136</v>
      </c>
    </row>
    <row r="584" spans="1:31" x14ac:dyDescent="0.25">
      <c r="A584" t="s">
        <v>832</v>
      </c>
      <c r="B584" s="35" t="s">
        <v>136</v>
      </c>
      <c r="C584" s="44" t="s">
        <v>136</v>
      </c>
      <c r="D584" s="45" t="s">
        <v>136</v>
      </c>
      <c r="E584" s="46" t="s">
        <v>136</v>
      </c>
      <c r="F584" s="45" t="s">
        <v>136</v>
      </c>
      <c r="G584" s="47" t="s">
        <v>136</v>
      </c>
      <c r="H584" s="48" t="s">
        <v>136</v>
      </c>
      <c r="I584" s="49" t="s">
        <v>136</v>
      </c>
      <c r="J584" s="35" t="s">
        <v>136</v>
      </c>
      <c r="K584" s="42" t="s">
        <v>136</v>
      </c>
      <c r="L584" s="46" t="s">
        <v>136</v>
      </c>
      <c r="M584" s="50" t="s">
        <v>136</v>
      </c>
      <c r="N584" s="50" t="s">
        <v>136</v>
      </c>
      <c r="O584" s="46" t="s">
        <v>136</v>
      </c>
      <c r="P584" s="46" t="s">
        <v>136</v>
      </c>
      <c r="Q584" s="46" t="s">
        <v>136</v>
      </c>
      <c r="R584" s="46" t="s">
        <v>136</v>
      </c>
      <c r="S584" s="46" t="s">
        <v>136</v>
      </c>
      <c r="T584" s="46" t="s">
        <v>136</v>
      </c>
      <c r="U584" s="47" t="s">
        <v>136</v>
      </c>
      <c r="V584" s="47" t="s">
        <v>136</v>
      </c>
      <c r="W584" s="49" t="s">
        <v>136</v>
      </c>
      <c r="X584" s="35" t="s">
        <v>136</v>
      </c>
      <c r="Y584" s="44" t="s">
        <v>136</v>
      </c>
      <c r="Z584" s="46" t="s">
        <v>136</v>
      </c>
      <c r="AA584" s="46" t="s">
        <v>136</v>
      </c>
      <c r="AB584" s="46" t="s">
        <v>136</v>
      </c>
      <c r="AC584" s="47" t="s">
        <v>136</v>
      </c>
      <c r="AD584" s="48" t="s">
        <v>136</v>
      </c>
      <c r="AE584" s="49" t="s">
        <v>136</v>
      </c>
    </row>
    <row r="585" spans="1:31" x14ac:dyDescent="0.25">
      <c r="A585" t="s">
        <v>833</v>
      </c>
      <c r="B585" s="35" t="s">
        <v>136</v>
      </c>
      <c r="C585" s="44" t="s">
        <v>136</v>
      </c>
      <c r="D585" s="45" t="s">
        <v>136</v>
      </c>
      <c r="E585" s="46" t="s">
        <v>136</v>
      </c>
      <c r="F585" s="45" t="s">
        <v>136</v>
      </c>
      <c r="G585" s="47" t="s">
        <v>136</v>
      </c>
      <c r="H585" s="48" t="s">
        <v>136</v>
      </c>
      <c r="I585" s="49" t="s">
        <v>136</v>
      </c>
      <c r="J585" s="35" t="s">
        <v>136</v>
      </c>
      <c r="K585" s="42" t="s">
        <v>136</v>
      </c>
      <c r="L585" s="46" t="s">
        <v>136</v>
      </c>
      <c r="M585" s="50" t="s">
        <v>136</v>
      </c>
      <c r="N585" s="50" t="s">
        <v>136</v>
      </c>
      <c r="O585" s="46" t="s">
        <v>136</v>
      </c>
      <c r="P585" s="46" t="s">
        <v>136</v>
      </c>
      <c r="Q585" s="46" t="s">
        <v>136</v>
      </c>
      <c r="R585" s="46" t="s">
        <v>136</v>
      </c>
      <c r="S585" s="46" t="s">
        <v>136</v>
      </c>
      <c r="T585" s="46" t="s">
        <v>136</v>
      </c>
      <c r="U585" s="47" t="s">
        <v>136</v>
      </c>
      <c r="V585" s="47" t="s">
        <v>136</v>
      </c>
      <c r="W585" s="49" t="s">
        <v>136</v>
      </c>
      <c r="X585" s="35" t="s">
        <v>136</v>
      </c>
      <c r="Y585" s="44" t="s">
        <v>136</v>
      </c>
      <c r="Z585" s="46" t="s">
        <v>136</v>
      </c>
      <c r="AA585" s="46" t="s">
        <v>136</v>
      </c>
      <c r="AB585" s="46" t="s">
        <v>136</v>
      </c>
      <c r="AC585" s="47" t="s">
        <v>136</v>
      </c>
      <c r="AD585" s="48" t="s">
        <v>136</v>
      </c>
      <c r="AE585" s="49" t="s">
        <v>136</v>
      </c>
    </row>
    <row r="586" spans="1:31" x14ac:dyDescent="0.25">
      <c r="A586" t="s">
        <v>834</v>
      </c>
      <c r="B586" s="35" t="s">
        <v>136</v>
      </c>
      <c r="C586" s="44" t="s">
        <v>136</v>
      </c>
      <c r="D586" s="45" t="s">
        <v>136</v>
      </c>
      <c r="E586" s="46" t="s">
        <v>136</v>
      </c>
      <c r="F586" s="45" t="s">
        <v>136</v>
      </c>
      <c r="G586" s="47" t="s">
        <v>136</v>
      </c>
      <c r="H586" s="48" t="s">
        <v>136</v>
      </c>
      <c r="I586" s="49" t="s">
        <v>136</v>
      </c>
      <c r="J586" s="35" t="s">
        <v>136</v>
      </c>
      <c r="K586" s="42" t="s">
        <v>136</v>
      </c>
      <c r="L586" s="46" t="s">
        <v>136</v>
      </c>
      <c r="M586" s="50" t="s">
        <v>136</v>
      </c>
      <c r="N586" s="50" t="s">
        <v>136</v>
      </c>
      <c r="O586" s="46" t="s">
        <v>136</v>
      </c>
      <c r="P586" s="46" t="s">
        <v>136</v>
      </c>
      <c r="Q586" s="46" t="s">
        <v>136</v>
      </c>
      <c r="R586" s="46" t="s">
        <v>136</v>
      </c>
      <c r="S586" s="46" t="s">
        <v>136</v>
      </c>
      <c r="T586" s="46" t="s">
        <v>136</v>
      </c>
      <c r="U586" s="47" t="s">
        <v>136</v>
      </c>
      <c r="V586" s="47" t="s">
        <v>136</v>
      </c>
      <c r="W586" s="49" t="s">
        <v>136</v>
      </c>
      <c r="X586" s="35" t="s">
        <v>136</v>
      </c>
      <c r="Y586" s="44" t="s">
        <v>136</v>
      </c>
      <c r="Z586" s="46" t="s">
        <v>136</v>
      </c>
      <c r="AA586" s="46" t="s">
        <v>136</v>
      </c>
      <c r="AB586" s="46" t="s">
        <v>136</v>
      </c>
      <c r="AC586" s="47" t="s">
        <v>136</v>
      </c>
      <c r="AD586" s="48" t="s">
        <v>136</v>
      </c>
      <c r="AE586" s="49" t="s">
        <v>136</v>
      </c>
    </row>
    <row r="587" spans="1:31" x14ac:dyDescent="0.25">
      <c r="A587" t="s">
        <v>835</v>
      </c>
      <c r="B587" s="35" t="s">
        <v>136</v>
      </c>
      <c r="C587" s="44" t="s">
        <v>136</v>
      </c>
      <c r="D587" s="45" t="s">
        <v>136</v>
      </c>
      <c r="E587" s="46" t="s">
        <v>136</v>
      </c>
      <c r="F587" s="45" t="s">
        <v>136</v>
      </c>
      <c r="G587" s="47" t="s">
        <v>136</v>
      </c>
      <c r="H587" s="48" t="s">
        <v>136</v>
      </c>
      <c r="I587" s="49" t="s">
        <v>136</v>
      </c>
      <c r="J587" s="35" t="s">
        <v>136</v>
      </c>
      <c r="K587" s="42" t="s">
        <v>136</v>
      </c>
      <c r="L587" s="46" t="s">
        <v>136</v>
      </c>
      <c r="M587" s="50" t="s">
        <v>136</v>
      </c>
      <c r="N587" s="50" t="s">
        <v>136</v>
      </c>
      <c r="O587" s="46" t="s">
        <v>136</v>
      </c>
      <c r="P587" s="46" t="s">
        <v>136</v>
      </c>
      <c r="Q587" s="46" t="s">
        <v>136</v>
      </c>
      <c r="R587" s="46" t="s">
        <v>136</v>
      </c>
      <c r="S587" s="46" t="s">
        <v>136</v>
      </c>
      <c r="T587" s="46" t="s">
        <v>136</v>
      </c>
      <c r="U587" s="47" t="s">
        <v>136</v>
      </c>
      <c r="V587" s="47" t="s">
        <v>136</v>
      </c>
      <c r="W587" s="49" t="s">
        <v>136</v>
      </c>
      <c r="X587" s="35" t="s">
        <v>136</v>
      </c>
      <c r="Y587" s="44" t="s">
        <v>136</v>
      </c>
      <c r="Z587" s="46" t="s">
        <v>136</v>
      </c>
      <c r="AA587" s="46" t="s">
        <v>136</v>
      </c>
      <c r="AB587" s="46" t="s">
        <v>136</v>
      </c>
      <c r="AC587" s="47" t="s">
        <v>136</v>
      </c>
      <c r="AD587" s="48" t="s">
        <v>136</v>
      </c>
      <c r="AE587" s="49" t="s">
        <v>136</v>
      </c>
    </row>
    <row r="588" spans="1:31" x14ac:dyDescent="0.25">
      <c r="A588" t="s">
        <v>836</v>
      </c>
      <c r="B588" s="35" t="s">
        <v>136</v>
      </c>
      <c r="C588" s="44" t="s">
        <v>136</v>
      </c>
      <c r="D588" s="45" t="s">
        <v>136</v>
      </c>
      <c r="E588" s="46" t="s">
        <v>136</v>
      </c>
      <c r="F588" s="45" t="s">
        <v>136</v>
      </c>
      <c r="G588" s="47" t="s">
        <v>136</v>
      </c>
      <c r="H588" s="48" t="s">
        <v>136</v>
      </c>
      <c r="I588" s="49" t="s">
        <v>136</v>
      </c>
      <c r="J588" s="35" t="s">
        <v>136</v>
      </c>
      <c r="K588" s="42" t="s">
        <v>136</v>
      </c>
      <c r="L588" s="46" t="s">
        <v>136</v>
      </c>
      <c r="M588" s="50" t="s">
        <v>136</v>
      </c>
      <c r="N588" s="50" t="s">
        <v>136</v>
      </c>
      <c r="O588" s="46" t="s">
        <v>136</v>
      </c>
      <c r="P588" s="46" t="s">
        <v>136</v>
      </c>
      <c r="Q588" s="46" t="s">
        <v>136</v>
      </c>
      <c r="R588" s="46" t="s">
        <v>136</v>
      </c>
      <c r="S588" s="46" t="s">
        <v>136</v>
      </c>
      <c r="T588" s="46" t="s">
        <v>136</v>
      </c>
      <c r="U588" s="47" t="s">
        <v>136</v>
      </c>
      <c r="V588" s="47" t="s">
        <v>136</v>
      </c>
      <c r="W588" s="49" t="s">
        <v>136</v>
      </c>
      <c r="X588" s="35" t="s">
        <v>136</v>
      </c>
      <c r="Y588" s="44" t="s">
        <v>136</v>
      </c>
      <c r="Z588" s="46" t="s">
        <v>136</v>
      </c>
      <c r="AA588" s="46" t="s">
        <v>136</v>
      </c>
      <c r="AB588" s="46" t="s">
        <v>136</v>
      </c>
      <c r="AC588" s="47" t="s">
        <v>136</v>
      </c>
      <c r="AD588" s="48" t="s">
        <v>136</v>
      </c>
      <c r="AE588" s="49" t="s">
        <v>136</v>
      </c>
    </row>
    <row r="589" spans="1:31" x14ac:dyDescent="0.25">
      <c r="A589" t="s">
        <v>837</v>
      </c>
      <c r="B589" s="35" t="s">
        <v>136</v>
      </c>
      <c r="C589" s="44" t="s">
        <v>136</v>
      </c>
      <c r="D589" s="45" t="s">
        <v>136</v>
      </c>
      <c r="E589" s="46" t="s">
        <v>136</v>
      </c>
      <c r="F589" s="45" t="s">
        <v>136</v>
      </c>
      <c r="G589" s="47" t="s">
        <v>136</v>
      </c>
      <c r="H589" s="48" t="s">
        <v>136</v>
      </c>
      <c r="I589" s="49" t="s">
        <v>136</v>
      </c>
      <c r="J589" s="35" t="s">
        <v>136</v>
      </c>
      <c r="K589" s="42" t="s">
        <v>136</v>
      </c>
      <c r="L589" s="46" t="s">
        <v>136</v>
      </c>
      <c r="M589" s="50" t="s">
        <v>136</v>
      </c>
      <c r="N589" s="50" t="s">
        <v>136</v>
      </c>
      <c r="O589" s="46" t="s">
        <v>136</v>
      </c>
      <c r="P589" s="46" t="s">
        <v>136</v>
      </c>
      <c r="Q589" s="46" t="s">
        <v>136</v>
      </c>
      <c r="R589" s="46" t="s">
        <v>136</v>
      </c>
      <c r="S589" s="46" t="s">
        <v>136</v>
      </c>
      <c r="T589" s="46" t="s">
        <v>136</v>
      </c>
      <c r="U589" s="47" t="s">
        <v>136</v>
      </c>
      <c r="V589" s="47" t="s">
        <v>136</v>
      </c>
      <c r="W589" s="49" t="s">
        <v>136</v>
      </c>
      <c r="X589" s="35" t="s">
        <v>136</v>
      </c>
      <c r="Y589" s="44" t="s">
        <v>136</v>
      </c>
      <c r="Z589" s="46" t="s">
        <v>136</v>
      </c>
      <c r="AA589" s="46" t="s">
        <v>136</v>
      </c>
      <c r="AB589" s="46" t="s">
        <v>136</v>
      </c>
      <c r="AC589" s="47" t="s">
        <v>136</v>
      </c>
      <c r="AD589" s="48" t="s">
        <v>136</v>
      </c>
      <c r="AE589" s="49" t="s">
        <v>136</v>
      </c>
    </row>
    <row r="590" spans="1:31" x14ac:dyDescent="0.25">
      <c r="A590" t="s">
        <v>838</v>
      </c>
      <c r="B590" s="35" t="s">
        <v>136</v>
      </c>
      <c r="C590" s="44" t="s">
        <v>136</v>
      </c>
      <c r="D590" s="45" t="s">
        <v>136</v>
      </c>
      <c r="E590" s="46" t="s">
        <v>136</v>
      </c>
      <c r="F590" s="45" t="s">
        <v>136</v>
      </c>
      <c r="G590" s="47" t="s">
        <v>136</v>
      </c>
      <c r="H590" s="48" t="s">
        <v>136</v>
      </c>
      <c r="I590" s="49" t="s">
        <v>136</v>
      </c>
      <c r="J590" s="35" t="s">
        <v>136</v>
      </c>
      <c r="K590" s="42" t="s">
        <v>136</v>
      </c>
      <c r="L590" s="46" t="s">
        <v>136</v>
      </c>
      <c r="M590" s="50" t="s">
        <v>136</v>
      </c>
      <c r="N590" s="50" t="s">
        <v>136</v>
      </c>
      <c r="O590" s="46" t="s">
        <v>136</v>
      </c>
      <c r="P590" s="46" t="s">
        <v>136</v>
      </c>
      <c r="Q590" s="46" t="s">
        <v>136</v>
      </c>
      <c r="R590" s="46" t="s">
        <v>136</v>
      </c>
      <c r="S590" s="46" t="s">
        <v>136</v>
      </c>
      <c r="T590" s="46" t="s">
        <v>136</v>
      </c>
      <c r="U590" s="47" t="s">
        <v>136</v>
      </c>
      <c r="V590" s="47" t="s">
        <v>136</v>
      </c>
      <c r="W590" s="49" t="s">
        <v>136</v>
      </c>
      <c r="X590" s="35" t="s">
        <v>136</v>
      </c>
      <c r="Y590" s="44" t="s">
        <v>136</v>
      </c>
      <c r="Z590" s="46" t="s">
        <v>136</v>
      </c>
      <c r="AA590" s="46" t="s">
        <v>136</v>
      </c>
      <c r="AB590" s="46" t="s">
        <v>136</v>
      </c>
      <c r="AC590" s="47" t="s">
        <v>136</v>
      </c>
      <c r="AD590" s="48" t="s">
        <v>136</v>
      </c>
      <c r="AE590" s="49" t="s">
        <v>136</v>
      </c>
    </row>
    <row r="591" spans="1:31" x14ac:dyDescent="0.25">
      <c r="A591" t="s">
        <v>839</v>
      </c>
      <c r="B591" s="35" t="s">
        <v>136</v>
      </c>
      <c r="C591" s="44" t="s">
        <v>136</v>
      </c>
      <c r="D591" s="45" t="s">
        <v>136</v>
      </c>
      <c r="E591" s="46" t="s">
        <v>136</v>
      </c>
      <c r="F591" s="45" t="s">
        <v>136</v>
      </c>
      <c r="G591" s="47" t="s">
        <v>136</v>
      </c>
      <c r="H591" s="48" t="s">
        <v>136</v>
      </c>
      <c r="I591" s="49" t="s">
        <v>136</v>
      </c>
      <c r="J591" s="35" t="s">
        <v>136</v>
      </c>
      <c r="K591" s="42" t="s">
        <v>136</v>
      </c>
      <c r="L591" s="46" t="s">
        <v>136</v>
      </c>
      <c r="M591" s="50" t="s">
        <v>136</v>
      </c>
      <c r="N591" s="50" t="s">
        <v>136</v>
      </c>
      <c r="O591" s="46" t="s">
        <v>136</v>
      </c>
      <c r="P591" s="46" t="s">
        <v>136</v>
      </c>
      <c r="Q591" s="46" t="s">
        <v>136</v>
      </c>
      <c r="R591" s="46" t="s">
        <v>136</v>
      </c>
      <c r="S591" s="46" t="s">
        <v>136</v>
      </c>
      <c r="T591" s="46" t="s">
        <v>136</v>
      </c>
      <c r="U591" s="47" t="s">
        <v>136</v>
      </c>
      <c r="V591" s="47" t="s">
        <v>136</v>
      </c>
      <c r="W591" s="49" t="s">
        <v>136</v>
      </c>
      <c r="X591" s="35" t="s">
        <v>136</v>
      </c>
      <c r="Y591" s="44" t="s">
        <v>136</v>
      </c>
      <c r="Z591" s="46" t="s">
        <v>136</v>
      </c>
      <c r="AA591" s="46" t="s">
        <v>136</v>
      </c>
      <c r="AB591" s="46" t="s">
        <v>136</v>
      </c>
      <c r="AC591" s="47" t="s">
        <v>136</v>
      </c>
      <c r="AD591" s="48" t="s">
        <v>136</v>
      </c>
      <c r="AE591" s="49" t="s">
        <v>136</v>
      </c>
    </row>
    <row r="592" spans="1:31" x14ac:dyDescent="0.25">
      <c r="A592" t="s">
        <v>840</v>
      </c>
      <c r="B592" s="35" t="s">
        <v>136</v>
      </c>
      <c r="C592" s="44" t="s">
        <v>136</v>
      </c>
      <c r="D592" s="45" t="s">
        <v>136</v>
      </c>
      <c r="E592" s="46" t="s">
        <v>136</v>
      </c>
      <c r="F592" s="45" t="s">
        <v>136</v>
      </c>
      <c r="G592" s="47" t="s">
        <v>136</v>
      </c>
      <c r="H592" s="48" t="s">
        <v>136</v>
      </c>
      <c r="I592" s="49" t="s">
        <v>136</v>
      </c>
      <c r="J592" s="35" t="s">
        <v>136</v>
      </c>
      <c r="K592" s="42" t="s">
        <v>136</v>
      </c>
      <c r="L592" s="46" t="s">
        <v>136</v>
      </c>
      <c r="M592" s="50" t="s">
        <v>136</v>
      </c>
      <c r="N592" s="50" t="s">
        <v>136</v>
      </c>
      <c r="O592" s="46" t="s">
        <v>136</v>
      </c>
      <c r="P592" s="46" t="s">
        <v>136</v>
      </c>
      <c r="Q592" s="46" t="s">
        <v>136</v>
      </c>
      <c r="R592" s="46" t="s">
        <v>136</v>
      </c>
      <c r="S592" s="46" t="s">
        <v>136</v>
      </c>
      <c r="T592" s="46" t="s">
        <v>136</v>
      </c>
      <c r="U592" s="47" t="s">
        <v>136</v>
      </c>
      <c r="V592" s="47" t="s">
        <v>136</v>
      </c>
      <c r="W592" s="49" t="s">
        <v>136</v>
      </c>
      <c r="X592" s="35" t="s">
        <v>136</v>
      </c>
      <c r="Y592" s="44" t="s">
        <v>136</v>
      </c>
      <c r="Z592" s="46" t="s">
        <v>136</v>
      </c>
      <c r="AA592" s="46" t="s">
        <v>136</v>
      </c>
      <c r="AB592" s="46" t="s">
        <v>136</v>
      </c>
      <c r="AC592" s="47" t="s">
        <v>136</v>
      </c>
      <c r="AD592" s="48" t="s">
        <v>136</v>
      </c>
      <c r="AE592" s="49" t="s">
        <v>136</v>
      </c>
    </row>
    <row r="593" spans="1:31" x14ac:dyDescent="0.25">
      <c r="A593" t="s">
        <v>841</v>
      </c>
      <c r="B593" s="35" t="s">
        <v>136</v>
      </c>
      <c r="C593" s="44" t="s">
        <v>136</v>
      </c>
      <c r="D593" s="45" t="s">
        <v>136</v>
      </c>
      <c r="E593" s="46" t="s">
        <v>136</v>
      </c>
      <c r="F593" s="45" t="s">
        <v>136</v>
      </c>
      <c r="G593" s="47" t="s">
        <v>136</v>
      </c>
      <c r="H593" s="48" t="s">
        <v>136</v>
      </c>
      <c r="I593" s="49" t="s">
        <v>136</v>
      </c>
      <c r="J593" s="35" t="s">
        <v>136</v>
      </c>
      <c r="K593" s="42" t="s">
        <v>136</v>
      </c>
      <c r="L593" s="46" t="s">
        <v>136</v>
      </c>
      <c r="M593" s="50" t="s">
        <v>136</v>
      </c>
      <c r="N593" s="50" t="s">
        <v>136</v>
      </c>
      <c r="O593" s="46" t="s">
        <v>136</v>
      </c>
      <c r="P593" s="46" t="s">
        <v>136</v>
      </c>
      <c r="Q593" s="46" t="s">
        <v>136</v>
      </c>
      <c r="R593" s="46" t="s">
        <v>136</v>
      </c>
      <c r="S593" s="46" t="s">
        <v>136</v>
      </c>
      <c r="T593" s="46" t="s">
        <v>136</v>
      </c>
      <c r="U593" s="47" t="s">
        <v>136</v>
      </c>
      <c r="V593" s="47" t="s">
        <v>136</v>
      </c>
      <c r="W593" s="49" t="s">
        <v>136</v>
      </c>
      <c r="X593" s="35" t="s">
        <v>136</v>
      </c>
      <c r="Y593" s="44" t="s">
        <v>136</v>
      </c>
      <c r="Z593" s="46" t="s">
        <v>136</v>
      </c>
      <c r="AA593" s="46" t="s">
        <v>136</v>
      </c>
      <c r="AB593" s="46" t="s">
        <v>136</v>
      </c>
      <c r="AC593" s="47" t="s">
        <v>136</v>
      </c>
      <c r="AD593" s="48" t="s">
        <v>136</v>
      </c>
      <c r="AE593" s="49" t="s">
        <v>136</v>
      </c>
    </row>
    <row r="594" spans="1:31" x14ac:dyDescent="0.25">
      <c r="A594" t="s">
        <v>842</v>
      </c>
      <c r="B594" s="35" t="s">
        <v>136</v>
      </c>
      <c r="C594" s="44" t="s">
        <v>136</v>
      </c>
      <c r="D594" s="45" t="s">
        <v>136</v>
      </c>
      <c r="E594" s="46" t="s">
        <v>136</v>
      </c>
      <c r="F594" s="45" t="s">
        <v>136</v>
      </c>
      <c r="G594" s="47" t="s">
        <v>136</v>
      </c>
      <c r="H594" s="48" t="s">
        <v>136</v>
      </c>
      <c r="I594" s="49" t="s">
        <v>136</v>
      </c>
      <c r="J594" s="35" t="s">
        <v>136</v>
      </c>
      <c r="K594" s="42" t="s">
        <v>136</v>
      </c>
      <c r="L594" s="46" t="s">
        <v>136</v>
      </c>
      <c r="M594" s="50" t="s">
        <v>136</v>
      </c>
      <c r="N594" s="50" t="s">
        <v>136</v>
      </c>
      <c r="O594" s="46" t="s">
        <v>136</v>
      </c>
      <c r="P594" s="46" t="s">
        <v>136</v>
      </c>
      <c r="Q594" s="46" t="s">
        <v>136</v>
      </c>
      <c r="R594" s="46" t="s">
        <v>136</v>
      </c>
      <c r="S594" s="46" t="s">
        <v>136</v>
      </c>
      <c r="T594" s="46" t="s">
        <v>136</v>
      </c>
      <c r="U594" s="47" t="s">
        <v>136</v>
      </c>
      <c r="V594" s="47" t="s">
        <v>136</v>
      </c>
      <c r="W594" s="49" t="s">
        <v>136</v>
      </c>
      <c r="X594" s="35" t="s">
        <v>136</v>
      </c>
      <c r="Y594" s="44" t="s">
        <v>136</v>
      </c>
      <c r="Z594" s="46" t="s">
        <v>136</v>
      </c>
      <c r="AA594" s="46" t="s">
        <v>136</v>
      </c>
      <c r="AB594" s="46" t="s">
        <v>136</v>
      </c>
      <c r="AC594" s="47" t="s">
        <v>136</v>
      </c>
      <c r="AD594" s="48" t="s">
        <v>136</v>
      </c>
      <c r="AE594" s="49" t="s">
        <v>136</v>
      </c>
    </row>
    <row r="595" spans="1:31" ht="15.75" thickBot="1" x14ac:dyDescent="0.3">
      <c r="A595" t="s">
        <v>843</v>
      </c>
      <c r="B595" s="35" t="s">
        <v>136</v>
      </c>
      <c r="C595" s="51" t="s">
        <v>136</v>
      </c>
      <c r="D595" s="52" t="s">
        <v>136</v>
      </c>
      <c r="E595" s="53" t="s">
        <v>136</v>
      </c>
      <c r="F595" s="52" t="s">
        <v>136</v>
      </c>
      <c r="G595" s="54" t="s">
        <v>136</v>
      </c>
      <c r="H595" s="55" t="s">
        <v>136</v>
      </c>
      <c r="I595" s="56" t="s">
        <v>136</v>
      </c>
      <c r="J595" s="35" t="s">
        <v>136</v>
      </c>
      <c r="K595" s="42" t="s">
        <v>136</v>
      </c>
      <c r="L595" s="25" t="s">
        <v>136</v>
      </c>
      <c r="M595" s="57" t="s">
        <v>136</v>
      </c>
      <c r="N595" s="57" t="s">
        <v>136</v>
      </c>
      <c r="O595" s="53" t="s">
        <v>136</v>
      </c>
      <c r="P595" s="25" t="s">
        <v>136</v>
      </c>
      <c r="Q595" s="25" t="s">
        <v>136</v>
      </c>
      <c r="R595" s="53" t="s">
        <v>136</v>
      </c>
      <c r="S595" s="46" t="s">
        <v>136</v>
      </c>
      <c r="T595" s="25" t="s">
        <v>136</v>
      </c>
      <c r="U595" s="54" t="s">
        <v>136</v>
      </c>
      <c r="V595" s="54" t="s">
        <v>136</v>
      </c>
      <c r="W595" s="56" t="s">
        <v>136</v>
      </c>
      <c r="X595" s="35" t="s">
        <v>136</v>
      </c>
      <c r="Y595" s="51" t="s">
        <v>136</v>
      </c>
      <c r="Z595" s="53" t="s">
        <v>136</v>
      </c>
      <c r="AA595" s="53" t="s">
        <v>136</v>
      </c>
      <c r="AB595" s="53" t="s">
        <v>136</v>
      </c>
      <c r="AC595" s="54" t="s">
        <v>136</v>
      </c>
      <c r="AD595" s="55" t="s">
        <v>136</v>
      </c>
      <c r="AE595" s="56" t="s">
        <v>136</v>
      </c>
    </row>
    <row r="596" spans="1:31" x14ac:dyDescent="0.25">
      <c r="A596" t="s">
        <v>844</v>
      </c>
      <c r="B596" s="293" t="s">
        <v>2237</v>
      </c>
      <c r="C596" s="294"/>
      <c r="D596" s="58">
        <v>0.60945691300344318</v>
      </c>
      <c r="E596" s="58">
        <v>0.39054308699655682</v>
      </c>
      <c r="F596" s="58">
        <v>0.27291646756988769</v>
      </c>
      <c r="G596" s="59"/>
      <c r="H596" s="60"/>
      <c r="I596" s="61"/>
      <c r="J596" s="62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 t="s">
        <v>136</v>
      </c>
      <c r="V596" s="37" t="s">
        <v>136</v>
      </c>
      <c r="W596" s="63" t="s">
        <v>136</v>
      </c>
      <c r="X596" s="293" t="s">
        <v>2237</v>
      </c>
      <c r="Y596" s="294">
        <v>0</v>
      </c>
      <c r="Z596" s="58">
        <v>0.34667411801273629</v>
      </c>
      <c r="AA596" s="58">
        <v>0.65332588198726371</v>
      </c>
      <c r="AB596" s="58">
        <v>0.60158616422468258</v>
      </c>
      <c r="AC596" s="59"/>
      <c r="AD596" s="60"/>
      <c r="AE596" s="61"/>
    </row>
    <row r="597" spans="1:31" ht="15.75" thickBot="1" x14ac:dyDescent="0.3">
      <c r="A597" t="s">
        <v>845</v>
      </c>
      <c r="B597" s="295" t="s">
        <v>5</v>
      </c>
      <c r="C597" s="296"/>
      <c r="D597" s="25"/>
      <c r="E597" s="25"/>
      <c r="F597" s="25"/>
      <c r="G597" s="26">
        <v>644849.96490267734</v>
      </c>
      <c r="H597" s="26">
        <v>274442.91630042094</v>
      </c>
      <c r="I597" s="27">
        <v>0.42559189150586474</v>
      </c>
      <c r="J597" s="33" t="s">
        <v>5</v>
      </c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6">
        <v>1074075.6615881117</v>
      </c>
      <c r="V597" s="26">
        <v>377664.62887619704</v>
      </c>
      <c r="W597" s="27">
        <v>0.35161827269951162</v>
      </c>
      <c r="X597" s="295" t="s">
        <v>5</v>
      </c>
      <c r="Y597" s="296">
        <v>0</v>
      </c>
      <c r="Z597" s="25"/>
      <c r="AA597" s="25"/>
      <c r="AB597" s="25"/>
      <c r="AC597" s="26">
        <v>848981.82435676188</v>
      </c>
      <c r="AD597" s="26">
        <v>607720.96132338222</v>
      </c>
      <c r="AE597" s="27">
        <v>0.71582328842413911</v>
      </c>
    </row>
    <row r="598" spans="1:31" ht="15.75" thickBot="1" x14ac:dyDescent="0.3">
      <c r="A598" t="s">
        <v>846</v>
      </c>
      <c r="B598" s="29" t="s">
        <v>2238</v>
      </c>
      <c r="C598" s="30"/>
      <c r="D598" s="30"/>
      <c r="E598" s="30"/>
      <c r="F598" s="30"/>
      <c r="G598" s="31">
        <v>2.3376853862631291</v>
      </c>
      <c r="H598" s="32">
        <v>2.0473399428470653</v>
      </c>
      <c r="I598" s="64"/>
      <c r="J598" s="29" t="s">
        <v>2240</v>
      </c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1">
        <v>2.021068744789865</v>
      </c>
      <c r="V598" s="32">
        <v>1.9561648749346146</v>
      </c>
      <c r="W598" s="64"/>
      <c r="X598" s="29" t="s">
        <v>2239</v>
      </c>
      <c r="Y598" s="30"/>
      <c r="Z598" s="30"/>
      <c r="AA598" s="30"/>
      <c r="AB598" s="30"/>
      <c r="AC598" s="31">
        <v>2.7664518493912338</v>
      </c>
      <c r="AD598" s="32">
        <v>2.83433776829499</v>
      </c>
      <c r="AE598" s="64"/>
    </row>
    <row r="599" spans="1:31" ht="15.75" thickBot="1" x14ac:dyDescent="0.3">
      <c r="A599" t="s">
        <v>847</v>
      </c>
      <c r="B599" s="358" t="s">
        <v>2231</v>
      </c>
      <c r="C599" s="358"/>
      <c r="D599" s="358"/>
      <c r="E599" s="358"/>
      <c r="F599" s="358"/>
      <c r="G599" s="358"/>
      <c r="H599" s="358"/>
      <c r="I599" s="20"/>
      <c r="J599" s="20"/>
      <c r="K599" s="20"/>
      <c r="L599" s="20" t="s">
        <v>2254</v>
      </c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</row>
    <row r="600" spans="1:31" x14ac:dyDescent="0.25">
      <c r="A600" t="s">
        <v>848</v>
      </c>
      <c r="B600" s="301" t="s">
        <v>6</v>
      </c>
      <c r="C600" s="302"/>
      <c r="D600" s="302"/>
      <c r="E600" s="302"/>
      <c r="F600" s="302"/>
      <c r="G600" s="302"/>
      <c r="H600" s="302"/>
      <c r="I600" s="303"/>
      <c r="J600" s="301" t="s">
        <v>73</v>
      </c>
      <c r="K600" s="302"/>
      <c r="L600" s="302"/>
      <c r="M600" s="302"/>
      <c r="N600" s="302"/>
      <c r="O600" s="302"/>
      <c r="P600" s="302"/>
      <c r="Q600" s="302"/>
      <c r="R600" s="302"/>
      <c r="S600" s="302"/>
      <c r="T600" s="302"/>
      <c r="U600" s="302"/>
      <c r="V600" s="302"/>
      <c r="W600" s="303"/>
      <c r="X600" s="301" t="s">
        <v>7</v>
      </c>
      <c r="Y600" s="302"/>
      <c r="Z600" s="302"/>
      <c r="AA600" s="302"/>
      <c r="AB600" s="302"/>
      <c r="AC600" s="302"/>
      <c r="AD600" s="302"/>
      <c r="AE600" s="303"/>
    </row>
    <row r="601" spans="1:31" ht="75" x14ac:dyDescent="0.25">
      <c r="A601" t="s">
        <v>849</v>
      </c>
      <c r="B601" s="305"/>
      <c r="C601" s="306"/>
      <c r="D601" s="34" t="s">
        <v>2232</v>
      </c>
      <c r="E601" s="34" t="s">
        <v>2233</v>
      </c>
      <c r="F601" s="34" t="s">
        <v>2234</v>
      </c>
      <c r="G601" s="269" t="s">
        <v>196</v>
      </c>
      <c r="H601" s="34" t="s">
        <v>197</v>
      </c>
      <c r="I601" s="21" t="s">
        <v>5</v>
      </c>
      <c r="J601" s="305"/>
      <c r="K601" s="306"/>
      <c r="L601" s="307" t="s">
        <v>2232</v>
      </c>
      <c r="M601" s="308"/>
      <c r="N601" s="309"/>
      <c r="O601" s="307" t="s">
        <v>2233</v>
      </c>
      <c r="P601" s="308"/>
      <c r="Q601" s="309"/>
      <c r="R601" s="307" t="s">
        <v>2234</v>
      </c>
      <c r="S601" s="308"/>
      <c r="T601" s="309"/>
      <c r="U601" s="269" t="s">
        <v>196</v>
      </c>
      <c r="V601" s="34" t="s">
        <v>197</v>
      </c>
      <c r="W601" s="21" t="s">
        <v>5</v>
      </c>
      <c r="X601" s="305"/>
      <c r="Y601" s="306"/>
      <c r="Z601" s="34" t="s">
        <v>2232</v>
      </c>
      <c r="AA601" s="34" t="s">
        <v>2233</v>
      </c>
      <c r="AB601" s="34" t="s">
        <v>2234</v>
      </c>
      <c r="AC601" s="269" t="s">
        <v>196</v>
      </c>
      <c r="AD601" s="34" t="s">
        <v>197</v>
      </c>
      <c r="AE601" s="21" t="s">
        <v>5</v>
      </c>
    </row>
    <row r="602" spans="1:31" ht="15.75" thickBot="1" x14ac:dyDescent="0.3">
      <c r="A602" t="s">
        <v>850</v>
      </c>
      <c r="B602" s="291" t="s">
        <v>2236</v>
      </c>
      <c r="C602" s="292"/>
      <c r="D602" s="22" t="s">
        <v>11</v>
      </c>
      <c r="E602" s="22" t="s">
        <v>12</v>
      </c>
      <c r="F602" s="22" t="s">
        <v>12</v>
      </c>
      <c r="G602" s="23"/>
      <c r="H602" s="23"/>
      <c r="I602" s="24"/>
      <c r="J602" s="297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9"/>
      <c r="X602" s="291" t="s">
        <v>2236</v>
      </c>
      <c r="Y602" s="292"/>
      <c r="Z602" s="22" t="s">
        <v>12</v>
      </c>
      <c r="AA602" s="22" t="s">
        <v>11</v>
      </c>
      <c r="AB602" s="22" t="s">
        <v>11</v>
      </c>
      <c r="AC602" s="23"/>
      <c r="AD602" s="23"/>
      <c r="AE602" s="24"/>
    </row>
    <row r="603" spans="1:31" x14ac:dyDescent="0.25">
      <c r="A603" t="s">
        <v>851</v>
      </c>
      <c r="B603" s="35">
        <v>1</v>
      </c>
      <c r="C603" s="36" t="s">
        <v>148</v>
      </c>
      <c r="D603" s="37">
        <v>0.69516788271612018</v>
      </c>
      <c r="E603" s="38">
        <v>0.30483211728387982</v>
      </c>
      <c r="F603" s="37">
        <v>4.1186335973181616E-2</v>
      </c>
      <c r="G603" s="39">
        <v>680.6330223551588</v>
      </c>
      <c r="H603" s="40">
        <v>295.63371696055844</v>
      </c>
      <c r="I603" s="41">
        <v>0.43435112204458221</v>
      </c>
      <c r="J603" s="35">
        <v>1</v>
      </c>
      <c r="K603" s="42" t="s">
        <v>147</v>
      </c>
      <c r="L603" s="38">
        <v>0.51461238320322866</v>
      </c>
      <c r="M603" s="43" t="s">
        <v>137</v>
      </c>
      <c r="N603" s="43" t="s">
        <v>137</v>
      </c>
      <c r="O603" s="38">
        <v>0.48538761679677145</v>
      </c>
      <c r="P603" s="38" t="s">
        <v>137</v>
      </c>
      <c r="Q603" s="38" t="s">
        <v>137</v>
      </c>
      <c r="R603" s="38">
        <v>0.25632723486449083</v>
      </c>
      <c r="S603" s="38" t="s">
        <v>1</v>
      </c>
      <c r="T603" s="38" t="s">
        <v>137</v>
      </c>
      <c r="U603" s="39">
        <v>1223.1885748081372</v>
      </c>
      <c r="V603" s="39">
        <v>456.51122225553462</v>
      </c>
      <c r="W603" s="41">
        <v>0.3732140993281764</v>
      </c>
      <c r="X603" s="35">
        <v>1</v>
      </c>
      <c r="Y603" s="36" t="s">
        <v>179</v>
      </c>
      <c r="Z603" s="38">
        <v>0.20373964952252965</v>
      </c>
      <c r="AA603" s="38">
        <v>0.79626035047747035</v>
      </c>
      <c r="AB603" s="38">
        <v>0.77284526473973536</v>
      </c>
      <c r="AC603" s="39">
        <v>1118.4957291965877</v>
      </c>
      <c r="AD603" s="40">
        <v>422.62746404367937</v>
      </c>
      <c r="AE603" s="41">
        <v>0.37785344459674552</v>
      </c>
    </row>
    <row r="604" spans="1:31" x14ac:dyDescent="0.25">
      <c r="A604" t="s">
        <v>852</v>
      </c>
      <c r="B604" s="35">
        <v>2</v>
      </c>
      <c r="C604" s="44" t="s">
        <v>150</v>
      </c>
      <c r="D604" s="45">
        <v>0.76720184210466102</v>
      </c>
      <c r="E604" s="46">
        <v>0.23279815789533892</v>
      </c>
      <c r="F604" s="45">
        <v>1.9693606863690576E-2</v>
      </c>
      <c r="G604" s="47">
        <v>638.16792650048671</v>
      </c>
      <c r="H604" s="48">
        <v>351.74332432414849</v>
      </c>
      <c r="I604" s="49">
        <v>0.55117675100501973</v>
      </c>
      <c r="J604" s="35">
        <v>2</v>
      </c>
      <c r="K604" s="42" t="s">
        <v>149</v>
      </c>
      <c r="L604" s="46">
        <v>0.58171401185235039</v>
      </c>
      <c r="M604" s="50" t="s">
        <v>137</v>
      </c>
      <c r="N604" s="50" t="s">
        <v>137</v>
      </c>
      <c r="O604" s="46">
        <v>0.41828598814764956</v>
      </c>
      <c r="P604" s="46" t="s">
        <v>137</v>
      </c>
      <c r="Q604" s="46" t="s">
        <v>137</v>
      </c>
      <c r="R604" s="46">
        <v>9.3207495022395434E-2</v>
      </c>
      <c r="S604" s="46" t="s">
        <v>1</v>
      </c>
      <c r="T604" s="46" t="s">
        <v>137</v>
      </c>
      <c r="U604" s="47">
        <v>108.96527010597934</v>
      </c>
      <c r="V604" s="47">
        <v>53.699670192196095</v>
      </c>
      <c r="W604" s="49">
        <v>0.492814546689674</v>
      </c>
      <c r="X604" s="35">
        <v>2</v>
      </c>
      <c r="Y604" s="44" t="s">
        <v>201</v>
      </c>
      <c r="Z604" s="46">
        <v>4.5323572806984971E-2</v>
      </c>
      <c r="AA604" s="46">
        <v>0.95467642719301493</v>
      </c>
      <c r="AB604" s="46">
        <v>0.93038109321718332</v>
      </c>
      <c r="AC604" s="47">
        <v>2354.771527376131</v>
      </c>
      <c r="AD604" s="48">
        <v>1589.6883874622376</v>
      </c>
      <c r="AE604" s="49">
        <v>0.67509241086908833</v>
      </c>
    </row>
    <row r="605" spans="1:31" x14ac:dyDescent="0.25">
      <c r="A605" t="s">
        <v>853</v>
      </c>
      <c r="B605" s="35">
        <v>3</v>
      </c>
      <c r="C605" s="44" t="s">
        <v>156</v>
      </c>
      <c r="D605" s="45">
        <v>0.6481350164501809</v>
      </c>
      <c r="E605" s="46">
        <v>0.35186498354981893</v>
      </c>
      <c r="F605" s="45">
        <v>0.22438194155429367</v>
      </c>
      <c r="G605" s="47">
        <v>381.64551609958545</v>
      </c>
      <c r="H605" s="48">
        <v>174.39951741335352</v>
      </c>
      <c r="I605" s="49">
        <v>0.45696729047340945</v>
      </c>
      <c r="J605" s="35">
        <v>3</v>
      </c>
      <c r="K605" s="42" t="s">
        <v>151</v>
      </c>
      <c r="L605" s="46">
        <v>0.21137945785444825</v>
      </c>
      <c r="M605" s="50" t="s">
        <v>137</v>
      </c>
      <c r="N605" s="50" t="s">
        <v>135</v>
      </c>
      <c r="O605" s="46">
        <v>0.78862054214555166</v>
      </c>
      <c r="P605" s="46" t="s">
        <v>137</v>
      </c>
      <c r="Q605" s="46" t="s">
        <v>135</v>
      </c>
      <c r="R605" s="46">
        <v>0.50403676694771571</v>
      </c>
      <c r="S605" s="46" t="s">
        <v>137</v>
      </c>
      <c r="T605" s="46" t="s">
        <v>137</v>
      </c>
      <c r="U605" s="47">
        <v>2286.9352890453038</v>
      </c>
      <c r="V605" s="47">
        <v>493.85886533278239</v>
      </c>
      <c r="W605" s="49">
        <v>0.21594789660137129</v>
      </c>
      <c r="X605" s="35">
        <v>3</v>
      </c>
      <c r="Y605" s="44" t="s">
        <v>144</v>
      </c>
      <c r="Z605" s="46">
        <v>7.0141035385270292E-2</v>
      </c>
      <c r="AA605" s="46">
        <v>0.92985896461472994</v>
      </c>
      <c r="AB605" s="46">
        <v>0.91926306660328649</v>
      </c>
      <c r="AC605" s="47">
        <v>1470.0957000833805</v>
      </c>
      <c r="AD605" s="48">
        <v>1062.1133606319786</v>
      </c>
      <c r="AE605" s="49">
        <v>0.72247906076572965</v>
      </c>
    </row>
    <row r="606" spans="1:31" x14ac:dyDescent="0.25">
      <c r="A606" t="s">
        <v>854</v>
      </c>
      <c r="B606" s="35">
        <v>4</v>
      </c>
      <c r="C606" s="44" t="s">
        <v>160</v>
      </c>
      <c r="D606" s="45">
        <v>0.6112541385472493</v>
      </c>
      <c r="E606" s="46">
        <v>0.38874586145275059</v>
      </c>
      <c r="F606" s="45">
        <v>6.4223714407729865E-2</v>
      </c>
      <c r="G606" s="47">
        <v>553.37264235731061</v>
      </c>
      <c r="H606" s="48">
        <v>177.40714666232921</v>
      </c>
      <c r="I606" s="49">
        <v>0.32059255026882605</v>
      </c>
      <c r="J606" s="35">
        <v>4</v>
      </c>
      <c r="K606" s="42" t="s">
        <v>152</v>
      </c>
      <c r="L606" s="46">
        <v>0.22030100814740888</v>
      </c>
      <c r="M606" s="50" t="s">
        <v>137</v>
      </c>
      <c r="N606" s="50" t="s">
        <v>135</v>
      </c>
      <c r="O606" s="46">
        <v>0.77969899185259117</v>
      </c>
      <c r="P606" s="46" t="s">
        <v>137</v>
      </c>
      <c r="Q606" s="46" t="s">
        <v>135</v>
      </c>
      <c r="R606" s="46">
        <v>0.33033773098451952</v>
      </c>
      <c r="S606" s="46" t="s">
        <v>1</v>
      </c>
      <c r="T606" s="46" t="s">
        <v>137</v>
      </c>
      <c r="U606" s="47">
        <v>606.65344339261549</v>
      </c>
      <c r="V606" s="47">
        <v>209.69765892542506</v>
      </c>
      <c r="W606" s="49">
        <v>0.34566301602562965</v>
      </c>
      <c r="X606" s="35">
        <v>4</v>
      </c>
      <c r="Y606" s="44" t="s">
        <v>191</v>
      </c>
      <c r="Z606" s="46">
        <v>5.8321944216499465E-2</v>
      </c>
      <c r="AA606" s="46">
        <v>0.94167805578350028</v>
      </c>
      <c r="AB606" s="46">
        <v>0.93171041989081627</v>
      </c>
      <c r="AC606" s="47">
        <v>1303.4436381936441</v>
      </c>
      <c r="AD606" s="48">
        <v>797.15228032601237</v>
      </c>
      <c r="AE606" s="49">
        <v>0.61157403125671983</v>
      </c>
    </row>
    <row r="607" spans="1:31" x14ac:dyDescent="0.25">
      <c r="A607" t="s">
        <v>855</v>
      </c>
      <c r="B607" s="35">
        <v>5</v>
      </c>
      <c r="C607" s="44" t="s">
        <v>2228</v>
      </c>
      <c r="D607" s="45">
        <v>0.89602147871471405</v>
      </c>
      <c r="E607" s="46">
        <v>0.10397852128528599</v>
      </c>
      <c r="F607" s="45">
        <v>6.5576559772633578E-3</v>
      </c>
      <c r="G607" s="47">
        <v>92.673895425204805</v>
      </c>
      <c r="H607" s="48">
        <v>21.200594011500119</v>
      </c>
      <c r="I607" s="49">
        <v>0.22876554302835669</v>
      </c>
      <c r="J607" s="35">
        <v>5</v>
      </c>
      <c r="K607" s="42" t="s">
        <v>153</v>
      </c>
      <c r="L607" s="46">
        <v>0.35700558148819572</v>
      </c>
      <c r="M607" s="50" t="s">
        <v>137</v>
      </c>
      <c r="N607" s="50" t="s">
        <v>135</v>
      </c>
      <c r="O607" s="46">
        <v>0.64299441851180417</v>
      </c>
      <c r="P607" s="46" t="s">
        <v>137</v>
      </c>
      <c r="Q607" s="46" t="s">
        <v>135</v>
      </c>
      <c r="R607" s="46">
        <v>1.5022150471166359E-2</v>
      </c>
      <c r="S607" s="46" t="s">
        <v>1</v>
      </c>
      <c r="T607" s="46" t="s">
        <v>137</v>
      </c>
      <c r="U607" s="47">
        <v>2310.1699248977529</v>
      </c>
      <c r="V607" s="47">
        <v>572.22617090049062</v>
      </c>
      <c r="W607" s="49">
        <v>0.24769873624158495</v>
      </c>
      <c r="X607" s="35">
        <v>5</v>
      </c>
      <c r="Y607" s="44" t="s">
        <v>192</v>
      </c>
      <c r="Z607" s="46">
        <v>0.20411517453203207</v>
      </c>
      <c r="AA607" s="46">
        <v>0.79588482546796779</v>
      </c>
      <c r="AB607" s="46">
        <v>0.72584248640085958</v>
      </c>
      <c r="AC607" s="47">
        <v>1215.3099476614905</v>
      </c>
      <c r="AD607" s="48">
        <v>595.83040590585381</v>
      </c>
      <c r="AE607" s="49">
        <v>0.49027032737809451</v>
      </c>
    </row>
    <row r="608" spans="1:31" x14ac:dyDescent="0.25">
      <c r="A608" t="s">
        <v>856</v>
      </c>
      <c r="B608" s="35">
        <v>6</v>
      </c>
      <c r="C608" s="44" t="s">
        <v>169</v>
      </c>
      <c r="D608" s="45">
        <v>0.74503264600002961</v>
      </c>
      <c r="E608" s="46">
        <v>0.25496735399997034</v>
      </c>
      <c r="F608" s="45">
        <v>1.8223161543010333E-2</v>
      </c>
      <c r="G608" s="47">
        <v>494.74971018604782</v>
      </c>
      <c r="H608" s="48">
        <v>186.93626371555683</v>
      </c>
      <c r="I608" s="49">
        <v>0.37784006714275892</v>
      </c>
      <c r="J608" s="35">
        <v>6</v>
      </c>
      <c r="K608" s="42" t="s">
        <v>154</v>
      </c>
      <c r="L608" s="46">
        <v>0.50427625597142456</v>
      </c>
      <c r="M608" s="50" t="s">
        <v>137</v>
      </c>
      <c r="N608" s="50" t="s">
        <v>137</v>
      </c>
      <c r="O608" s="46">
        <v>0.49572374402857561</v>
      </c>
      <c r="P608" s="46" t="s">
        <v>137</v>
      </c>
      <c r="Q608" s="46" t="s">
        <v>137</v>
      </c>
      <c r="R608" s="46">
        <v>4.9842819949374707E-2</v>
      </c>
      <c r="S608" s="46" t="s">
        <v>1</v>
      </c>
      <c r="T608" s="46" t="s">
        <v>137</v>
      </c>
      <c r="U608" s="47">
        <v>275.75157143228734</v>
      </c>
      <c r="V608" s="47">
        <v>73.022472238829593</v>
      </c>
      <c r="W608" s="49">
        <v>0.26481253346822997</v>
      </c>
      <c r="X608" s="35" t="s">
        <v>136</v>
      </c>
      <c r="Y608" s="44" t="s">
        <v>136</v>
      </c>
      <c r="Z608" s="46" t="s">
        <v>136</v>
      </c>
      <c r="AA608" s="46" t="s">
        <v>136</v>
      </c>
      <c r="AB608" s="46" t="s">
        <v>136</v>
      </c>
      <c r="AC608" s="47" t="s">
        <v>136</v>
      </c>
      <c r="AD608" s="48" t="s">
        <v>136</v>
      </c>
      <c r="AE608" s="49" t="s">
        <v>136</v>
      </c>
    </row>
    <row r="609" spans="1:31" x14ac:dyDescent="0.25">
      <c r="A609" t="s">
        <v>857</v>
      </c>
      <c r="B609" s="35">
        <v>7</v>
      </c>
      <c r="C609" s="44" t="s">
        <v>2230</v>
      </c>
      <c r="D609" s="45">
        <v>0.7113125619642342</v>
      </c>
      <c r="E609" s="46">
        <v>0.28868743803576569</v>
      </c>
      <c r="F609" s="45">
        <v>0.21664618276750985</v>
      </c>
      <c r="G609" s="47">
        <v>783.32141196693703</v>
      </c>
      <c r="H609" s="48">
        <v>391.54676537674305</v>
      </c>
      <c r="I609" s="49">
        <v>0.49985454169261201</v>
      </c>
      <c r="J609" s="35">
        <v>7</v>
      </c>
      <c r="K609" s="42" t="s">
        <v>155</v>
      </c>
      <c r="L609" s="46">
        <v>0.22489008912837427</v>
      </c>
      <c r="M609" s="50" t="s">
        <v>137</v>
      </c>
      <c r="N609" s="50" t="s">
        <v>135</v>
      </c>
      <c r="O609" s="46">
        <v>0.77510991087162562</v>
      </c>
      <c r="P609" s="46" t="s">
        <v>137</v>
      </c>
      <c r="Q609" s="46" t="s">
        <v>135</v>
      </c>
      <c r="R609" s="46">
        <v>3.8396810141459015E-2</v>
      </c>
      <c r="S609" s="46" t="s">
        <v>1</v>
      </c>
      <c r="T609" s="46" t="s">
        <v>137</v>
      </c>
      <c r="U609" s="47">
        <v>299.65518150311505</v>
      </c>
      <c r="V609" s="47">
        <v>99.051678898872836</v>
      </c>
      <c r="W609" s="49">
        <v>0.33055219803647262</v>
      </c>
      <c r="X609" s="35" t="s">
        <v>136</v>
      </c>
      <c r="Y609" s="44" t="s">
        <v>136</v>
      </c>
      <c r="Z609" s="46" t="s">
        <v>136</v>
      </c>
      <c r="AA609" s="46" t="s">
        <v>136</v>
      </c>
      <c r="AB609" s="46" t="s">
        <v>136</v>
      </c>
      <c r="AC609" s="47" t="s">
        <v>136</v>
      </c>
      <c r="AD609" s="48" t="s">
        <v>136</v>
      </c>
      <c r="AE609" s="49" t="s">
        <v>136</v>
      </c>
    </row>
    <row r="610" spans="1:31" x14ac:dyDescent="0.25">
      <c r="A610" t="s">
        <v>858</v>
      </c>
      <c r="B610" s="35">
        <v>8</v>
      </c>
      <c r="C610" s="44" t="s">
        <v>2229</v>
      </c>
      <c r="D610" s="45">
        <v>0.68820138253959828</v>
      </c>
      <c r="E610" s="46">
        <v>0.31179861746040177</v>
      </c>
      <c r="F610" s="45">
        <v>0.12886826863257447</v>
      </c>
      <c r="G610" s="47">
        <v>2479.2262592470724</v>
      </c>
      <c r="H610" s="48">
        <v>792.0312827427947</v>
      </c>
      <c r="I610" s="49">
        <v>0.31946712398219368</v>
      </c>
      <c r="J610" s="35">
        <v>8</v>
      </c>
      <c r="K610" s="42" t="s">
        <v>157</v>
      </c>
      <c r="L610" s="46">
        <v>0.5647448874270159</v>
      </c>
      <c r="M610" s="50" t="s">
        <v>137</v>
      </c>
      <c r="N610" s="50" t="s">
        <v>137</v>
      </c>
      <c r="O610" s="46">
        <v>0.4352551125729841</v>
      </c>
      <c r="P610" s="46" t="s">
        <v>137</v>
      </c>
      <c r="Q610" s="46" t="s">
        <v>137</v>
      </c>
      <c r="R610" s="46">
        <v>6.3379495936889504E-2</v>
      </c>
      <c r="S610" s="46" t="s">
        <v>1</v>
      </c>
      <c r="T610" s="46" t="s">
        <v>137</v>
      </c>
      <c r="U610" s="47">
        <v>666.07690562077801</v>
      </c>
      <c r="V610" s="47">
        <v>120.59482122386538</v>
      </c>
      <c r="W610" s="49">
        <v>0.18105239831348308</v>
      </c>
      <c r="X610" s="35" t="s">
        <v>136</v>
      </c>
      <c r="Y610" s="44" t="s">
        <v>136</v>
      </c>
      <c r="Z610" s="46" t="s">
        <v>136</v>
      </c>
      <c r="AA610" s="46" t="s">
        <v>136</v>
      </c>
      <c r="AB610" s="46" t="s">
        <v>136</v>
      </c>
      <c r="AC610" s="47" t="s">
        <v>136</v>
      </c>
      <c r="AD610" s="48" t="s">
        <v>136</v>
      </c>
      <c r="AE610" s="49" t="s">
        <v>136</v>
      </c>
    </row>
    <row r="611" spans="1:31" x14ac:dyDescent="0.25">
      <c r="A611" t="s">
        <v>859</v>
      </c>
      <c r="B611" s="35">
        <v>9</v>
      </c>
      <c r="C611" s="44" t="s">
        <v>178</v>
      </c>
      <c r="D611" s="45">
        <v>0.71392110611022286</v>
      </c>
      <c r="E611" s="46">
        <v>0.28607889388977703</v>
      </c>
      <c r="F611" s="45">
        <v>0.15717945857199428</v>
      </c>
      <c r="G611" s="47">
        <v>145.55409912300092</v>
      </c>
      <c r="H611" s="48">
        <v>75.01074866359528</v>
      </c>
      <c r="I611" s="49">
        <v>0.51534617791977966</v>
      </c>
      <c r="J611" s="35">
        <v>9</v>
      </c>
      <c r="K611" s="42" t="s">
        <v>158</v>
      </c>
      <c r="L611" s="46">
        <v>0.35239008262117361</v>
      </c>
      <c r="M611" s="50" t="s">
        <v>137</v>
      </c>
      <c r="N611" s="50" t="s">
        <v>135</v>
      </c>
      <c r="O611" s="46">
        <v>0.64760991737882634</v>
      </c>
      <c r="P611" s="46" t="s">
        <v>137</v>
      </c>
      <c r="Q611" s="46" t="s">
        <v>135</v>
      </c>
      <c r="R611" s="46">
        <v>0.44232495104908054</v>
      </c>
      <c r="S611" s="46" t="s">
        <v>137</v>
      </c>
      <c r="T611" s="46" t="s">
        <v>137</v>
      </c>
      <c r="U611" s="47">
        <v>55.150313835177251</v>
      </c>
      <c r="V611" s="47">
        <v>14.631064447765917</v>
      </c>
      <c r="W611" s="49">
        <v>0.26529430986544256</v>
      </c>
      <c r="X611" s="35" t="s">
        <v>136</v>
      </c>
      <c r="Y611" s="44" t="s">
        <v>136</v>
      </c>
      <c r="Z611" s="46" t="s">
        <v>136</v>
      </c>
      <c r="AA611" s="46" t="s">
        <v>136</v>
      </c>
      <c r="AB611" s="46" t="s">
        <v>136</v>
      </c>
      <c r="AC611" s="47" t="s">
        <v>136</v>
      </c>
      <c r="AD611" s="48" t="s">
        <v>136</v>
      </c>
      <c r="AE611" s="49" t="s">
        <v>136</v>
      </c>
    </row>
    <row r="612" spans="1:31" x14ac:dyDescent="0.25">
      <c r="A612" t="s">
        <v>860</v>
      </c>
      <c r="B612" s="35">
        <v>10</v>
      </c>
      <c r="C612" s="44" t="s">
        <v>183</v>
      </c>
      <c r="D612" s="45">
        <v>0.60349045655545841</v>
      </c>
      <c r="E612" s="46">
        <v>0.39650954344454165</v>
      </c>
      <c r="F612" s="45">
        <v>0.30616521109169315</v>
      </c>
      <c r="G612" s="47">
        <v>994.30876597562792</v>
      </c>
      <c r="H612" s="48">
        <v>695.92767637412294</v>
      </c>
      <c r="I612" s="49">
        <v>0.6999110338640836</v>
      </c>
      <c r="J612" s="35">
        <v>10</v>
      </c>
      <c r="K612" s="42" t="s">
        <v>159</v>
      </c>
      <c r="L612" s="46">
        <v>0.5112011132689519</v>
      </c>
      <c r="M612" s="50" t="s">
        <v>137</v>
      </c>
      <c r="N612" s="50" t="s">
        <v>137</v>
      </c>
      <c r="O612" s="46">
        <v>0.48879888673104821</v>
      </c>
      <c r="P612" s="46" t="s">
        <v>137</v>
      </c>
      <c r="Q612" s="46" t="s">
        <v>137</v>
      </c>
      <c r="R612" s="46">
        <v>6.0642592756040531E-2</v>
      </c>
      <c r="S612" s="46" t="s">
        <v>1</v>
      </c>
      <c r="T612" s="46" t="s">
        <v>137</v>
      </c>
      <c r="U612" s="47">
        <v>463.77006106301963</v>
      </c>
      <c r="V612" s="47">
        <v>130.44942766850127</v>
      </c>
      <c r="W612" s="49">
        <v>0.28128039867320176</v>
      </c>
      <c r="X612" s="35" t="s">
        <v>136</v>
      </c>
      <c r="Y612" s="44" t="s">
        <v>136</v>
      </c>
      <c r="Z612" s="46" t="s">
        <v>136</v>
      </c>
      <c r="AA612" s="46" t="s">
        <v>136</v>
      </c>
      <c r="AB612" s="46" t="s">
        <v>136</v>
      </c>
      <c r="AC612" s="47" t="s">
        <v>136</v>
      </c>
      <c r="AD612" s="48" t="s">
        <v>136</v>
      </c>
      <c r="AE612" s="49" t="s">
        <v>136</v>
      </c>
    </row>
    <row r="613" spans="1:31" x14ac:dyDescent="0.25">
      <c r="A613" t="s">
        <v>861</v>
      </c>
      <c r="B613" s="35">
        <v>11</v>
      </c>
      <c r="C613" s="44" t="s">
        <v>185</v>
      </c>
      <c r="D613" s="45">
        <v>0.73178627953223119</v>
      </c>
      <c r="E613" s="46">
        <v>0.26821372046776887</v>
      </c>
      <c r="F613" s="45">
        <v>9.5908845804094672E-2</v>
      </c>
      <c r="G613" s="47">
        <v>214.99274799840066</v>
      </c>
      <c r="H613" s="48">
        <v>86.393951237053571</v>
      </c>
      <c r="I613" s="49">
        <v>0.4018458856932991</v>
      </c>
      <c r="J613" s="35">
        <v>11</v>
      </c>
      <c r="K613" s="42" t="s">
        <v>162</v>
      </c>
      <c r="L613" s="46">
        <v>0.43555222248394188</v>
      </c>
      <c r="M613" s="50" t="s">
        <v>137</v>
      </c>
      <c r="N613" s="50" t="s">
        <v>137</v>
      </c>
      <c r="O613" s="46">
        <v>0.56444777751605801</v>
      </c>
      <c r="P613" s="46" t="s">
        <v>137</v>
      </c>
      <c r="Q613" s="46" t="s">
        <v>137</v>
      </c>
      <c r="R613" s="46">
        <v>2.6361015700615286E-2</v>
      </c>
      <c r="S613" s="46" t="s">
        <v>1</v>
      </c>
      <c r="T613" s="46" t="s">
        <v>137</v>
      </c>
      <c r="U613" s="47">
        <v>1402.3936857885096</v>
      </c>
      <c r="V613" s="47">
        <v>396.18781024319043</v>
      </c>
      <c r="W613" s="49">
        <v>0.28250826729901451</v>
      </c>
      <c r="X613" s="35" t="s">
        <v>136</v>
      </c>
      <c r="Y613" s="44" t="s">
        <v>136</v>
      </c>
      <c r="Z613" s="46" t="s">
        <v>136</v>
      </c>
      <c r="AA613" s="46" t="s">
        <v>136</v>
      </c>
      <c r="AB613" s="46" t="s">
        <v>136</v>
      </c>
      <c r="AC613" s="47" t="s">
        <v>136</v>
      </c>
      <c r="AD613" s="48" t="s">
        <v>136</v>
      </c>
      <c r="AE613" s="49" t="s">
        <v>136</v>
      </c>
    </row>
    <row r="614" spans="1:31" x14ac:dyDescent="0.25">
      <c r="A614" t="s">
        <v>862</v>
      </c>
      <c r="B614" s="35">
        <v>12</v>
      </c>
      <c r="C614" s="44" t="s">
        <v>186</v>
      </c>
      <c r="D614" s="45">
        <v>0.78446146168209063</v>
      </c>
      <c r="E614" s="46">
        <v>0.21553853831790939</v>
      </c>
      <c r="F614" s="45">
        <v>3.0049439303219884E-2</v>
      </c>
      <c r="G614" s="47">
        <v>833.93218089930849</v>
      </c>
      <c r="H614" s="48">
        <v>504.99559610350104</v>
      </c>
      <c r="I614" s="49">
        <v>0.60555954988919625</v>
      </c>
      <c r="J614" s="35">
        <v>12</v>
      </c>
      <c r="K614" s="42" t="s">
        <v>163</v>
      </c>
      <c r="L614" s="46">
        <v>0.29776212959707371</v>
      </c>
      <c r="M614" s="50" t="s">
        <v>137</v>
      </c>
      <c r="N614" s="50" t="s">
        <v>135</v>
      </c>
      <c r="O614" s="46">
        <v>0.70223787040292629</v>
      </c>
      <c r="P614" s="46" t="s">
        <v>137</v>
      </c>
      <c r="Q614" s="46" t="s">
        <v>135</v>
      </c>
      <c r="R614" s="46">
        <v>2.1168186541090244E-2</v>
      </c>
      <c r="S614" s="46" t="s">
        <v>1</v>
      </c>
      <c r="T614" s="46" t="s">
        <v>137</v>
      </c>
      <c r="U614" s="47">
        <v>2410.455306902807</v>
      </c>
      <c r="V614" s="47">
        <v>257.75390952100435</v>
      </c>
      <c r="W614" s="49">
        <v>0.10693162772314257</v>
      </c>
      <c r="X614" s="35" t="s">
        <v>136</v>
      </c>
      <c r="Y614" s="44" t="s">
        <v>136</v>
      </c>
      <c r="Z614" s="46" t="s">
        <v>136</v>
      </c>
      <c r="AA614" s="46" t="s">
        <v>136</v>
      </c>
      <c r="AB614" s="46" t="s">
        <v>136</v>
      </c>
      <c r="AC614" s="47" t="s">
        <v>136</v>
      </c>
      <c r="AD614" s="48" t="s">
        <v>136</v>
      </c>
      <c r="AE614" s="49" t="s">
        <v>136</v>
      </c>
    </row>
    <row r="615" spans="1:31" x14ac:dyDescent="0.25">
      <c r="A615" t="s">
        <v>863</v>
      </c>
      <c r="B615" s="35">
        <v>13</v>
      </c>
      <c r="C615" s="44" t="s">
        <v>187</v>
      </c>
      <c r="D615" s="45">
        <v>0.80769302640880813</v>
      </c>
      <c r="E615" s="46">
        <v>0.19230697359119192</v>
      </c>
      <c r="F615" s="45">
        <v>5.6567301525642183E-2</v>
      </c>
      <c r="G615" s="47">
        <v>421.30635291749343</v>
      </c>
      <c r="H615" s="48">
        <v>219.90575677275842</v>
      </c>
      <c r="I615" s="49">
        <v>0.52196164441845883</v>
      </c>
      <c r="J615" s="35">
        <v>13</v>
      </c>
      <c r="K615" s="42" t="s">
        <v>164</v>
      </c>
      <c r="L615" s="46">
        <v>0.39218173523163968</v>
      </c>
      <c r="M615" s="50" t="s">
        <v>137</v>
      </c>
      <c r="N615" s="50" t="s">
        <v>135</v>
      </c>
      <c r="O615" s="46">
        <v>0.60781826476836021</v>
      </c>
      <c r="P615" s="46" t="s">
        <v>137</v>
      </c>
      <c r="Q615" s="46" t="s">
        <v>135</v>
      </c>
      <c r="R615" s="46">
        <v>7.2581812347774458E-2</v>
      </c>
      <c r="S615" s="46" t="s">
        <v>1</v>
      </c>
      <c r="T615" s="46" t="s">
        <v>137</v>
      </c>
      <c r="U615" s="47">
        <v>785.32445449731802</v>
      </c>
      <c r="V615" s="47">
        <v>238.24815343174666</v>
      </c>
      <c r="W615" s="49">
        <v>0.30337544191750404</v>
      </c>
      <c r="X615" s="35" t="s">
        <v>136</v>
      </c>
      <c r="Y615" s="44" t="s">
        <v>136</v>
      </c>
      <c r="Z615" s="46" t="s">
        <v>136</v>
      </c>
      <c r="AA615" s="46" t="s">
        <v>136</v>
      </c>
      <c r="AB615" s="46" t="s">
        <v>136</v>
      </c>
      <c r="AC615" s="47" t="s">
        <v>136</v>
      </c>
      <c r="AD615" s="48" t="s">
        <v>136</v>
      </c>
      <c r="AE615" s="49" t="s">
        <v>136</v>
      </c>
    </row>
    <row r="616" spans="1:31" x14ac:dyDescent="0.25">
      <c r="A616" t="s">
        <v>864</v>
      </c>
      <c r="B616" s="35">
        <v>14</v>
      </c>
      <c r="C616" s="44" t="s">
        <v>13</v>
      </c>
      <c r="D616" s="45">
        <v>0.76563391701851968</v>
      </c>
      <c r="E616" s="46">
        <v>0.23436608298148046</v>
      </c>
      <c r="F616" s="45">
        <v>9.896259657350583E-3</v>
      </c>
      <c r="G616" s="47">
        <v>475.12130680527332</v>
      </c>
      <c r="H616" s="48">
        <v>159.86826251718864</v>
      </c>
      <c r="I616" s="49">
        <v>0.33647883230526232</v>
      </c>
      <c r="J616" s="35">
        <v>14</v>
      </c>
      <c r="K616" s="42" t="s">
        <v>165</v>
      </c>
      <c r="L616" s="46">
        <v>0.34989617932528089</v>
      </c>
      <c r="M616" s="50" t="s">
        <v>137</v>
      </c>
      <c r="N616" s="50" t="s">
        <v>135</v>
      </c>
      <c r="O616" s="46">
        <v>0.65010382067471917</v>
      </c>
      <c r="P616" s="46" t="s">
        <v>137</v>
      </c>
      <c r="Q616" s="46" t="s">
        <v>135</v>
      </c>
      <c r="R616" s="46">
        <v>1.5975678099197095E-2</v>
      </c>
      <c r="S616" s="46" t="s">
        <v>1</v>
      </c>
      <c r="T616" s="46" t="s">
        <v>137</v>
      </c>
      <c r="U616" s="47">
        <v>457.49389645727382</v>
      </c>
      <c r="V616" s="47">
        <v>143.83504176282332</v>
      </c>
      <c r="W616" s="49">
        <v>0.31439772831211166</v>
      </c>
      <c r="X616" s="35" t="s">
        <v>136</v>
      </c>
      <c r="Y616" s="44" t="s">
        <v>136</v>
      </c>
      <c r="Z616" s="46" t="s">
        <v>136</v>
      </c>
      <c r="AA616" s="46" t="s">
        <v>136</v>
      </c>
      <c r="AB616" s="46" t="s">
        <v>136</v>
      </c>
      <c r="AC616" s="47" t="s">
        <v>136</v>
      </c>
      <c r="AD616" s="48" t="s">
        <v>136</v>
      </c>
      <c r="AE616" s="49" t="s">
        <v>136</v>
      </c>
    </row>
    <row r="617" spans="1:31" x14ac:dyDescent="0.25">
      <c r="A617" t="s">
        <v>865</v>
      </c>
      <c r="B617" s="35">
        <v>15</v>
      </c>
      <c r="C617" s="44" t="s">
        <v>189</v>
      </c>
      <c r="D617" s="45">
        <v>0.60832335573925567</v>
      </c>
      <c r="E617" s="46">
        <v>0.39167664426074439</v>
      </c>
      <c r="F617" s="45">
        <v>0.14768690792629804</v>
      </c>
      <c r="G617" s="47">
        <v>183.21120992155613</v>
      </c>
      <c r="H617" s="48">
        <v>80.518164097663032</v>
      </c>
      <c r="I617" s="49">
        <v>0.4394827376127135</v>
      </c>
      <c r="J617" s="35">
        <v>15</v>
      </c>
      <c r="K617" s="42" t="s">
        <v>166</v>
      </c>
      <c r="L617" s="46">
        <v>0.23231228326094519</v>
      </c>
      <c r="M617" s="50" t="s">
        <v>137</v>
      </c>
      <c r="N617" s="50" t="s">
        <v>135</v>
      </c>
      <c r="O617" s="46">
        <v>0.76768771673905478</v>
      </c>
      <c r="P617" s="46" t="s">
        <v>137</v>
      </c>
      <c r="Q617" s="46" t="s">
        <v>135</v>
      </c>
      <c r="R617" s="46">
        <v>0.12592909419440518</v>
      </c>
      <c r="S617" s="46" t="s">
        <v>1</v>
      </c>
      <c r="T617" s="46" t="s">
        <v>137</v>
      </c>
      <c r="U617" s="47">
        <v>414.09473978354708</v>
      </c>
      <c r="V617" s="47">
        <v>125.01313390441189</v>
      </c>
      <c r="W617" s="49">
        <v>0.30189500588623258</v>
      </c>
      <c r="X617" s="35" t="s">
        <v>136</v>
      </c>
      <c r="Y617" s="44" t="s">
        <v>136</v>
      </c>
      <c r="Z617" s="46" t="s">
        <v>136</v>
      </c>
      <c r="AA617" s="46" t="s">
        <v>136</v>
      </c>
      <c r="AB617" s="46" t="s">
        <v>136</v>
      </c>
      <c r="AC617" s="47" t="s">
        <v>136</v>
      </c>
      <c r="AD617" s="48" t="s">
        <v>136</v>
      </c>
      <c r="AE617" s="49" t="s">
        <v>136</v>
      </c>
    </row>
    <row r="618" spans="1:31" x14ac:dyDescent="0.25">
      <c r="A618" t="s">
        <v>866</v>
      </c>
      <c r="B618" s="35">
        <v>16</v>
      </c>
      <c r="C618" s="44" t="s">
        <v>2227</v>
      </c>
      <c r="D618" s="45">
        <v>0.66161912801326672</v>
      </c>
      <c r="E618" s="46">
        <v>0.33838087198673333</v>
      </c>
      <c r="F618" s="45">
        <v>0.10695970806623337</v>
      </c>
      <c r="G618" s="47">
        <v>1683.6202325861013</v>
      </c>
      <c r="H618" s="48">
        <v>917.20860316569656</v>
      </c>
      <c r="I618" s="49">
        <v>0.54478354762750214</v>
      </c>
      <c r="J618" s="35">
        <v>16</v>
      </c>
      <c r="K618" s="42" t="s">
        <v>167</v>
      </c>
      <c r="L618" s="46">
        <v>0.11471394966205618</v>
      </c>
      <c r="M618" s="50" t="s">
        <v>137</v>
      </c>
      <c r="N618" s="50" t="s">
        <v>135</v>
      </c>
      <c r="O618" s="46">
        <v>0.88528605033794372</v>
      </c>
      <c r="P618" s="46" t="s">
        <v>137</v>
      </c>
      <c r="Q618" s="46" t="s">
        <v>135</v>
      </c>
      <c r="R618" s="46">
        <v>5.3934865378439771E-2</v>
      </c>
      <c r="S618" s="46" t="s">
        <v>1</v>
      </c>
      <c r="T618" s="46" t="s">
        <v>137</v>
      </c>
      <c r="U618" s="47">
        <v>89.736103640258477</v>
      </c>
      <c r="V618" s="47">
        <v>26.499504864161494</v>
      </c>
      <c r="W618" s="49">
        <v>0.29530483037680022</v>
      </c>
      <c r="X618" s="35" t="s">
        <v>136</v>
      </c>
      <c r="Y618" s="44" t="s">
        <v>136</v>
      </c>
      <c r="Z618" s="46" t="s">
        <v>136</v>
      </c>
      <c r="AA618" s="46" t="s">
        <v>136</v>
      </c>
      <c r="AB618" s="46" t="s">
        <v>136</v>
      </c>
      <c r="AC618" s="47" t="s">
        <v>136</v>
      </c>
      <c r="AD618" s="48" t="s">
        <v>136</v>
      </c>
      <c r="AE618" s="49" t="s">
        <v>136</v>
      </c>
    </row>
    <row r="619" spans="1:31" x14ac:dyDescent="0.25">
      <c r="A619" t="s">
        <v>867</v>
      </c>
      <c r="B619" s="35">
        <v>17</v>
      </c>
      <c r="C619" s="44" t="s">
        <v>193</v>
      </c>
      <c r="D619" s="45">
        <v>0.99755366126740763</v>
      </c>
      <c r="E619" s="46">
        <v>2.4463387325925311E-3</v>
      </c>
      <c r="F619" s="45">
        <v>1.6166653397859602E-3</v>
      </c>
      <c r="G619" s="47">
        <v>2</v>
      </c>
      <c r="H619" s="48">
        <v>0</v>
      </c>
      <c r="I619" s="49">
        <v>0</v>
      </c>
      <c r="J619" s="35">
        <v>17</v>
      </c>
      <c r="K619" s="42" t="s">
        <v>168</v>
      </c>
      <c r="L619" s="46">
        <v>0.1704481966613354</v>
      </c>
      <c r="M619" s="50" t="s">
        <v>137</v>
      </c>
      <c r="N619" s="50" t="s">
        <v>135</v>
      </c>
      <c r="O619" s="46">
        <v>0.82955180333866463</v>
      </c>
      <c r="P619" s="46" t="s">
        <v>137</v>
      </c>
      <c r="Q619" s="46" t="s">
        <v>135</v>
      </c>
      <c r="R619" s="46">
        <v>0.12821647502444558</v>
      </c>
      <c r="S619" s="46" t="s">
        <v>1</v>
      </c>
      <c r="T619" s="46" t="s">
        <v>137</v>
      </c>
      <c r="U619" s="47">
        <v>819.50963177455208</v>
      </c>
      <c r="V619" s="47">
        <v>252.63868623714146</v>
      </c>
      <c r="W619" s="49">
        <v>0.30828031354565288</v>
      </c>
      <c r="X619" s="35" t="s">
        <v>136</v>
      </c>
      <c r="Y619" s="44" t="s">
        <v>136</v>
      </c>
      <c r="Z619" s="46" t="s">
        <v>136</v>
      </c>
      <c r="AA619" s="46" t="s">
        <v>136</v>
      </c>
      <c r="AB619" s="46" t="s">
        <v>136</v>
      </c>
      <c r="AC619" s="47" t="s">
        <v>136</v>
      </c>
      <c r="AD619" s="48" t="s">
        <v>136</v>
      </c>
      <c r="AE619" s="49" t="s">
        <v>136</v>
      </c>
    </row>
    <row r="620" spans="1:31" x14ac:dyDescent="0.25">
      <c r="A620" t="s">
        <v>868</v>
      </c>
      <c r="B620" s="35" t="s">
        <v>136</v>
      </c>
      <c r="C620" s="44" t="s">
        <v>136</v>
      </c>
      <c r="D620" s="45" t="s">
        <v>136</v>
      </c>
      <c r="E620" s="46" t="s">
        <v>136</v>
      </c>
      <c r="F620" s="45" t="s">
        <v>136</v>
      </c>
      <c r="G620" s="47" t="s">
        <v>136</v>
      </c>
      <c r="H620" s="48" t="s">
        <v>136</v>
      </c>
      <c r="I620" s="49" t="s">
        <v>136</v>
      </c>
      <c r="J620" s="35">
        <v>18</v>
      </c>
      <c r="K620" s="42" t="s">
        <v>170</v>
      </c>
      <c r="L620" s="46">
        <v>0.55792676593634849</v>
      </c>
      <c r="M620" s="50" t="s">
        <v>137</v>
      </c>
      <c r="N620" s="50" t="s">
        <v>137</v>
      </c>
      <c r="O620" s="46">
        <v>0.44207323406365151</v>
      </c>
      <c r="P620" s="46" t="s">
        <v>137</v>
      </c>
      <c r="Q620" s="46" t="s">
        <v>137</v>
      </c>
      <c r="R620" s="46">
        <v>0.25303426603648321</v>
      </c>
      <c r="S620" s="46" t="s">
        <v>1</v>
      </c>
      <c r="T620" s="46" t="s">
        <v>137</v>
      </c>
      <c r="U620" s="47">
        <v>1949.8907633047922</v>
      </c>
      <c r="V620" s="47">
        <v>828.76962861084235</v>
      </c>
      <c r="W620" s="49">
        <v>0.42503387584963664</v>
      </c>
      <c r="X620" s="35" t="s">
        <v>136</v>
      </c>
      <c r="Y620" s="44" t="s">
        <v>136</v>
      </c>
      <c r="Z620" s="46" t="s">
        <v>136</v>
      </c>
      <c r="AA620" s="46" t="s">
        <v>136</v>
      </c>
      <c r="AB620" s="46" t="s">
        <v>136</v>
      </c>
      <c r="AC620" s="47" t="s">
        <v>136</v>
      </c>
      <c r="AD620" s="48" t="s">
        <v>136</v>
      </c>
      <c r="AE620" s="49" t="s">
        <v>136</v>
      </c>
    </row>
    <row r="621" spans="1:31" x14ac:dyDescent="0.25">
      <c r="A621" t="s">
        <v>869</v>
      </c>
      <c r="B621" s="35" t="s">
        <v>136</v>
      </c>
      <c r="C621" s="44" t="s">
        <v>136</v>
      </c>
      <c r="D621" s="45" t="s">
        <v>136</v>
      </c>
      <c r="E621" s="46" t="s">
        <v>136</v>
      </c>
      <c r="F621" s="45" t="s">
        <v>136</v>
      </c>
      <c r="G621" s="47" t="s">
        <v>136</v>
      </c>
      <c r="H621" s="48" t="s">
        <v>136</v>
      </c>
      <c r="I621" s="49" t="s">
        <v>136</v>
      </c>
      <c r="J621" s="35">
        <v>19</v>
      </c>
      <c r="K621" s="42" t="s">
        <v>171</v>
      </c>
      <c r="L621" s="46">
        <v>0.44545980316958578</v>
      </c>
      <c r="M621" s="50" t="s">
        <v>137</v>
      </c>
      <c r="N621" s="50" t="s">
        <v>137</v>
      </c>
      <c r="O621" s="46">
        <v>0.554540196830414</v>
      </c>
      <c r="P621" s="46" t="s">
        <v>137</v>
      </c>
      <c r="Q621" s="46" t="s">
        <v>137</v>
      </c>
      <c r="R621" s="46">
        <v>0.53284881701274267</v>
      </c>
      <c r="S621" s="46" t="s">
        <v>137</v>
      </c>
      <c r="T621" s="46" t="s">
        <v>137</v>
      </c>
      <c r="U621" s="47">
        <v>152.89856972127552</v>
      </c>
      <c r="V621" s="47">
        <v>104.67402153194183</v>
      </c>
      <c r="W621" s="49">
        <v>0.68459778088674073</v>
      </c>
      <c r="X621" s="35" t="s">
        <v>136</v>
      </c>
      <c r="Y621" s="44" t="s">
        <v>136</v>
      </c>
      <c r="Z621" s="46" t="s">
        <v>136</v>
      </c>
      <c r="AA621" s="46" t="s">
        <v>136</v>
      </c>
      <c r="AB621" s="46" t="s">
        <v>136</v>
      </c>
      <c r="AC621" s="47" t="s">
        <v>136</v>
      </c>
      <c r="AD621" s="48" t="s">
        <v>136</v>
      </c>
      <c r="AE621" s="49" t="s">
        <v>136</v>
      </c>
    </row>
    <row r="622" spans="1:31" x14ac:dyDescent="0.25">
      <c r="A622" t="s">
        <v>870</v>
      </c>
      <c r="B622" s="35" t="s">
        <v>136</v>
      </c>
      <c r="C622" s="44" t="s">
        <v>136</v>
      </c>
      <c r="D622" s="45" t="s">
        <v>136</v>
      </c>
      <c r="E622" s="46" t="s">
        <v>136</v>
      </c>
      <c r="F622" s="45" t="s">
        <v>136</v>
      </c>
      <c r="G622" s="47" t="s">
        <v>136</v>
      </c>
      <c r="H622" s="48" t="s">
        <v>136</v>
      </c>
      <c r="I622" s="49" t="s">
        <v>136</v>
      </c>
      <c r="J622" s="35">
        <v>20</v>
      </c>
      <c r="K622" s="42" t="s">
        <v>172</v>
      </c>
      <c r="L622" s="46">
        <v>0.31183466217427402</v>
      </c>
      <c r="M622" s="50" t="s">
        <v>137</v>
      </c>
      <c r="N622" s="50" t="s">
        <v>135</v>
      </c>
      <c r="O622" s="46">
        <v>0.68816533782572598</v>
      </c>
      <c r="P622" s="46" t="s">
        <v>137</v>
      </c>
      <c r="Q622" s="46" t="s">
        <v>135</v>
      </c>
      <c r="R622" s="46">
        <v>5.576734448551323E-2</v>
      </c>
      <c r="S622" s="46" t="s">
        <v>1</v>
      </c>
      <c r="T622" s="46" t="s">
        <v>137</v>
      </c>
      <c r="U622" s="47">
        <v>393.7972774467807</v>
      </c>
      <c r="V622" s="47">
        <v>81.732631613708705</v>
      </c>
      <c r="W622" s="49">
        <v>0.20755001696210146</v>
      </c>
      <c r="X622" s="35" t="s">
        <v>136</v>
      </c>
      <c r="Y622" s="44" t="s">
        <v>136</v>
      </c>
      <c r="Z622" s="46" t="s">
        <v>136</v>
      </c>
      <c r="AA622" s="46" t="s">
        <v>136</v>
      </c>
      <c r="AB622" s="46" t="s">
        <v>136</v>
      </c>
      <c r="AC622" s="47" t="s">
        <v>136</v>
      </c>
      <c r="AD622" s="48" t="s">
        <v>136</v>
      </c>
      <c r="AE622" s="49" t="s">
        <v>136</v>
      </c>
    </row>
    <row r="623" spans="1:31" x14ac:dyDescent="0.25">
      <c r="A623" t="s">
        <v>871</v>
      </c>
      <c r="B623" s="35" t="s">
        <v>136</v>
      </c>
      <c r="C623" s="44" t="s">
        <v>136</v>
      </c>
      <c r="D623" s="45" t="s">
        <v>136</v>
      </c>
      <c r="E623" s="46" t="s">
        <v>136</v>
      </c>
      <c r="F623" s="45" t="s">
        <v>136</v>
      </c>
      <c r="G623" s="47" t="s">
        <v>136</v>
      </c>
      <c r="H623" s="48" t="s">
        <v>136</v>
      </c>
      <c r="I623" s="49" t="s">
        <v>136</v>
      </c>
      <c r="J623" s="35">
        <v>21</v>
      </c>
      <c r="K623" s="42" t="s">
        <v>139</v>
      </c>
      <c r="L623" s="46">
        <v>0.18333457154573038</v>
      </c>
      <c r="M623" s="50" t="s">
        <v>137</v>
      </c>
      <c r="N623" s="50" t="s">
        <v>135</v>
      </c>
      <c r="O623" s="46">
        <v>0.81666542845426948</v>
      </c>
      <c r="P623" s="46" t="s">
        <v>137</v>
      </c>
      <c r="Q623" s="46" t="s">
        <v>135</v>
      </c>
      <c r="R623" s="46">
        <v>1.1251954481608617E-2</v>
      </c>
      <c r="S623" s="46" t="s">
        <v>1</v>
      </c>
      <c r="T623" s="46" t="s">
        <v>137</v>
      </c>
      <c r="U623" s="47">
        <v>4119.4480917198453</v>
      </c>
      <c r="V623" s="47">
        <v>1530.6001139204134</v>
      </c>
      <c r="W623" s="49">
        <v>0.37155465485702888</v>
      </c>
      <c r="X623" s="35" t="s">
        <v>136</v>
      </c>
      <c r="Y623" s="44" t="s">
        <v>136</v>
      </c>
      <c r="Z623" s="46" t="s">
        <v>136</v>
      </c>
      <c r="AA623" s="46" t="s">
        <v>136</v>
      </c>
      <c r="AB623" s="46" t="s">
        <v>136</v>
      </c>
      <c r="AC623" s="47" t="s">
        <v>136</v>
      </c>
      <c r="AD623" s="48" t="s">
        <v>136</v>
      </c>
      <c r="AE623" s="49" t="s">
        <v>136</v>
      </c>
    </row>
    <row r="624" spans="1:31" x14ac:dyDescent="0.25">
      <c r="A624" t="s">
        <v>872</v>
      </c>
      <c r="B624" s="35" t="s">
        <v>136</v>
      </c>
      <c r="C624" s="44" t="s">
        <v>136</v>
      </c>
      <c r="D624" s="45" t="s">
        <v>136</v>
      </c>
      <c r="E624" s="46" t="s">
        <v>136</v>
      </c>
      <c r="F624" s="45" t="s">
        <v>136</v>
      </c>
      <c r="G624" s="47" t="s">
        <v>136</v>
      </c>
      <c r="H624" s="48" t="s">
        <v>136</v>
      </c>
      <c r="I624" s="49" t="s">
        <v>136</v>
      </c>
      <c r="J624" s="35">
        <v>22</v>
      </c>
      <c r="K624" s="42" t="s">
        <v>174</v>
      </c>
      <c r="L624" s="46">
        <v>0.39894840952660526</v>
      </c>
      <c r="M624" s="50" t="s">
        <v>137</v>
      </c>
      <c r="N624" s="50" t="s">
        <v>135</v>
      </c>
      <c r="O624" s="46">
        <v>0.60105159047339474</v>
      </c>
      <c r="P624" s="46" t="s">
        <v>137</v>
      </c>
      <c r="Q624" s="46" t="s">
        <v>135</v>
      </c>
      <c r="R624" s="46">
        <v>0.37116063801440652</v>
      </c>
      <c r="S624" s="46" t="s">
        <v>1</v>
      </c>
      <c r="T624" s="46" t="s">
        <v>137</v>
      </c>
      <c r="U624" s="47">
        <v>2658.2985571927429</v>
      </c>
      <c r="V624" s="47">
        <v>1358.0956207304507</v>
      </c>
      <c r="W624" s="49">
        <v>0.51088904858175432</v>
      </c>
      <c r="X624" s="35" t="s">
        <v>136</v>
      </c>
      <c r="Y624" s="44" t="s">
        <v>136</v>
      </c>
      <c r="Z624" s="46" t="s">
        <v>136</v>
      </c>
      <c r="AA624" s="46" t="s">
        <v>136</v>
      </c>
      <c r="AB624" s="46" t="s">
        <v>136</v>
      </c>
      <c r="AC624" s="47" t="s">
        <v>136</v>
      </c>
      <c r="AD624" s="48" t="s">
        <v>136</v>
      </c>
      <c r="AE624" s="49" t="s">
        <v>136</v>
      </c>
    </row>
    <row r="625" spans="1:31" x14ac:dyDescent="0.25">
      <c r="A625" t="s">
        <v>873</v>
      </c>
      <c r="B625" s="35" t="s">
        <v>136</v>
      </c>
      <c r="C625" s="44" t="s">
        <v>136</v>
      </c>
      <c r="D625" s="45" t="s">
        <v>136</v>
      </c>
      <c r="E625" s="46" t="s">
        <v>136</v>
      </c>
      <c r="F625" s="45" t="s">
        <v>136</v>
      </c>
      <c r="G625" s="47" t="s">
        <v>136</v>
      </c>
      <c r="H625" s="48" t="s">
        <v>136</v>
      </c>
      <c r="I625" s="49" t="s">
        <v>136</v>
      </c>
      <c r="J625" s="35">
        <v>23</v>
      </c>
      <c r="K625" s="42" t="s">
        <v>175</v>
      </c>
      <c r="L625" s="46">
        <v>0.33600252515479573</v>
      </c>
      <c r="M625" s="50" t="s">
        <v>137</v>
      </c>
      <c r="N625" s="50" t="s">
        <v>135</v>
      </c>
      <c r="O625" s="46">
        <v>0.66399747484520433</v>
      </c>
      <c r="P625" s="46" t="s">
        <v>137</v>
      </c>
      <c r="Q625" s="46" t="s">
        <v>135</v>
      </c>
      <c r="R625" s="46">
        <v>0.41851454715648906</v>
      </c>
      <c r="S625" s="46" t="s">
        <v>137</v>
      </c>
      <c r="T625" s="46" t="s">
        <v>137</v>
      </c>
      <c r="U625" s="47">
        <v>2034.0183057750789</v>
      </c>
      <c r="V625" s="47">
        <v>1101.4113769209939</v>
      </c>
      <c r="W625" s="49">
        <v>0.54149531191229483</v>
      </c>
      <c r="X625" s="35" t="s">
        <v>136</v>
      </c>
      <c r="Y625" s="44" t="s">
        <v>136</v>
      </c>
      <c r="Z625" s="46" t="s">
        <v>136</v>
      </c>
      <c r="AA625" s="46" t="s">
        <v>136</v>
      </c>
      <c r="AB625" s="46" t="s">
        <v>136</v>
      </c>
      <c r="AC625" s="47" t="s">
        <v>136</v>
      </c>
      <c r="AD625" s="48" t="s">
        <v>136</v>
      </c>
      <c r="AE625" s="49" t="s">
        <v>136</v>
      </c>
    </row>
    <row r="626" spans="1:31" x14ac:dyDescent="0.25">
      <c r="A626" t="s">
        <v>874</v>
      </c>
      <c r="B626" s="35" t="s">
        <v>136</v>
      </c>
      <c r="C626" s="44" t="s">
        <v>136</v>
      </c>
      <c r="D626" s="45" t="s">
        <v>136</v>
      </c>
      <c r="E626" s="46" t="s">
        <v>136</v>
      </c>
      <c r="F626" s="45" t="s">
        <v>136</v>
      </c>
      <c r="G626" s="47" t="s">
        <v>136</v>
      </c>
      <c r="H626" s="48" t="s">
        <v>136</v>
      </c>
      <c r="I626" s="49" t="s">
        <v>136</v>
      </c>
      <c r="J626" s="35">
        <v>24</v>
      </c>
      <c r="K626" s="42" t="s">
        <v>140</v>
      </c>
      <c r="L626" s="46">
        <v>0.44001991549693015</v>
      </c>
      <c r="M626" s="50" t="s">
        <v>137</v>
      </c>
      <c r="N626" s="50" t="s">
        <v>137</v>
      </c>
      <c r="O626" s="46">
        <v>0.55998008450306991</v>
      </c>
      <c r="P626" s="46" t="s">
        <v>137</v>
      </c>
      <c r="Q626" s="46" t="s">
        <v>137</v>
      </c>
      <c r="R626" s="46">
        <v>9.8116593568204513E-2</v>
      </c>
      <c r="S626" s="46" t="s">
        <v>1</v>
      </c>
      <c r="T626" s="46" t="s">
        <v>137</v>
      </c>
      <c r="U626" s="47">
        <v>656.99648354657324</v>
      </c>
      <c r="V626" s="47">
        <v>67.939582041182319</v>
      </c>
      <c r="W626" s="49">
        <v>0.10340935414818885</v>
      </c>
      <c r="X626" s="35" t="s">
        <v>136</v>
      </c>
      <c r="Y626" s="44" t="s">
        <v>136</v>
      </c>
      <c r="Z626" s="46" t="s">
        <v>136</v>
      </c>
      <c r="AA626" s="46" t="s">
        <v>136</v>
      </c>
      <c r="AB626" s="46" t="s">
        <v>136</v>
      </c>
      <c r="AC626" s="47" t="s">
        <v>136</v>
      </c>
      <c r="AD626" s="48" t="s">
        <v>136</v>
      </c>
      <c r="AE626" s="49" t="s">
        <v>136</v>
      </c>
    </row>
    <row r="627" spans="1:31" x14ac:dyDescent="0.25">
      <c r="A627" t="s">
        <v>875</v>
      </c>
      <c r="B627" s="35" t="s">
        <v>136</v>
      </c>
      <c r="C627" s="44" t="s">
        <v>136</v>
      </c>
      <c r="D627" s="45" t="s">
        <v>136</v>
      </c>
      <c r="E627" s="46" t="s">
        <v>136</v>
      </c>
      <c r="F627" s="45" t="s">
        <v>136</v>
      </c>
      <c r="G627" s="47" t="s">
        <v>136</v>
      </c>
      <c r="H627" s="48" t="s">
        <v>136</v>
      </c>
      <c r="I627" s="49" t="s">
        <v>136</v>
      </c>
      <c r="J627" s="35">
        <v>25</v>
      </c>
      <c r="K627" s="42" t="s">
        <v>141</v>
      </c>
      <c r="L627" s="46">
        <v>0.55960221238017049</v>
      </c>
      <c r="M627" s="50" t="s">
        <v>137</v>
      </c>
      <c r="N627" s="50" t="s">
        <v>137</v>
      </c>
      <c r="O627" s="46">
        <v>0.44039778761982945</v>
      </c>
      <c r="P627" s="46" t="s">
        <v>137</v>
      </c>
      <c r="Q627" s="46" t="s">
        <v>137</v>
      </c>
      <c r="R627" s="46">
        <v>0.10553312586412797</v>
      </c>
      <c r="S627" s="46" t="s">
        <v>1</v>
      </c>
      <c r="T627" s="46" t="s">
        <v>137</v>
      </c>
      <c r="U627" s="47">
        <v>175.46613460222375</v>
      </c>
      <c r="V627" s="47">
        <v>18.304583618315785</v>
      </c>
      <c r="W627" s="49">
        <v>0.10431975184164001</v>
      </c>
      <c r="X627" s="35" t="s">
        <v>136</v>
      </c>
      <c r="Y627" s="44" t="s">
        <v>136</v>
      </c>
      <c r="Z627" s="46" t="s">
        <v>136</v>
      </c>
      <c r="AA627" s="46" t="s">
        <v>136</v>
      </c>
      <c r="AB627" s="46" t="s">
        <v>136</v>
      </c>
      <c r="AC627" s="47" t="s">
        <v>136</v>
      </c>
      <c r="AD627" s="48" t="s">
        <v>136</v>
      </c>
      <c r="AE627" s="49" t="s">
        <v>136</v>
      </c>
    </row>
    <row r="628" spans="1:31" x14ac:dyDescent="0.25">
      <c r="A628" t="s">
        <v>876</v>
      </c>
      <c r="B628" s="35" t="s">
        <v>136</v>
      </c>
      <c r="C628" s="44" t="s">
        <v>136</v>
      </c>
      <c r="D628" s="45" t="s">
        <v>136</v>
      </c>
      <c r="E628" s="46" t="s">
        <v>136</v>
      </c>
      <c r="F628" s="45" t="s">
        <v>136</v>
      </c>
      <c r="G628" s="47" t="s">
        <v>136</v>
      </c>
      <c r="H628" s="48" t="s">
        <v>136</v>
      </c>
      <c r="I628" s="49" t="s">
        <v>136</v>
      </c>
      <c r="J628" s="35">
        <v>26</v>
      </c>
      <c r="K628" s="42" t="s">
        <v>177</v>
      </c>
      <c r="L628" s="46">
        <v>0.54872629664274941</v>
      </c>
      <c r="M628" s="50" t="s">
        <v>137</v>
      </c>
      <c r="N628" s="50" t="s">
        <v>137</v>
      </c>
      <c r="O628" s="46">
        <v>0.45127370335725042</v>
      </c>
      <c r="P628" s="46" t="s">
        <v>137</v>
      </c>
      <c r="Q628" s="46" t="s">
        <v>137</v>
      </c>
      <c r="R628" s="46">
        <v>1.246523665612894E-2</v>
      </c>
      <c r="S628" s="46" t="s">
        <v>1</v>
      </c>
      <c r="T628" s="46" t="s">
        <v>137</v>
      </c>
      <c r="U628" s="47">
        <v>3065.4493739692161</v>
      </c>
      <c r="V628" s="47">
        <v>1097.2766893775167</v>
      </c>
      <c r="W628" s="49">
        <v>0.35794970182682778</v>
      </c>
      <c r="X628" s="35" t="s">
        <v>136</v>
      </c>
      <c r="Y628" s="44" t="s">
        <v>136</v>
      </c>
      <c r="Z628" s="46" t="s">
        <v>136</v>
      </c>
      <c r="AA628" s="46" t="s">
        <v>136</v>
      </c>
      <c r="AB628" s="46" t="s">
        <v>136</v>
      </c>
      <c r="AC628" s="47" t="s">
        <v>136</v>
      </c>
      <c r="AD628" s="48" t="s">
        <v>136</v>
      </c>
      <c r="AE628" s="49" t="s">
        <v>136</v>
      </c>
    </row>
    <row r="629" spans="1:31" x14ac:dyDescent="0.25">
      <c r="A629" t="s">
        <v>877</v>
      </c>
      <c r="B629" s="35" t="s">
        <v>136</v>
      </c>
      <c r="C629" s="44" t="s">
        <v>136</v>
      </c>
      <c r="D629" s="45" t="s">
        <v>136</v>
      </c>
      <c r="E629" s="46" t="s">
        <v>136</v>
      </c>
      <c r="F629" s="45" t="s">
        <v>136</v>
      </c>
      <c r="G629" s="47" t="s">
        <v>136</v>
      </c>
      <c r="H629" s="48" t="s">
        <v>136</v>
      </c>
      <c r="I629" s="49" t="s">
        <v>136</v>
      </c>
      <c r="J629" s="35">
        <v>27</v>
      </c>
      <c r="K629" s="42" t="s">
        <v>180</v>
      </c>
      <c r="L629" s="46">
        <v>0.53538762151566843</v>
      </c>
      <c r="M629" s="50" t="s">
        <v>137</v>
      </c>
      <c r="N629" s="50" t="s">
        <v>137</v>
      </c>
      <c r="O629" s="46">
        <v>0.46461237848433157</v>
      </c>
      <c r="P629" s="46" t="s">
        <v>137</v>
      </c>
      <c r="Q629" s="46" t="s">
        <v>137</v>
      </c>
      <c r="R629" s="46">
        <v>0.20373413135765614</v>
      </c>
      <c r="S629" s="46" t="s">
        <v>1</v>
      </c>
      <c r="T629" s="46" t="s">
        <v>137</v>
      </c>
      <c r="U629" s="47">
        <v>180.80756799393572</v>
      </c>
      <c r="V629" s="47">
        <v>82.764268431658735</v>
      </c>
      <c r="W629" s="49">
        <v>0.45774781083518939</v>
      </c>
      <c r="X629" s="35" t="s">
        <v>136</v>
      </c>
      <c r="Y629" s="44" t="s">
        <v>136</v>
      </c>
      <c r="Z629" s="46" t="s">
        <v>136</v>
      </c>
      <c r="AA629" s="46" t="s">
        <v>136</v>
      </c>
      <c r="AB629" s="46" t="s">
        <v>136</v>
      </c>
      <c r="AC629" s="47" t="s">
        <v>136</v>
      </c>
      <c r="AD629" s="48" t="s">
        <v>136</v>
      </c>
      <c r="AE629" s="49" t="s">
        <v>136</v>
      </c>
    </row>
    <row r="630" spans="1:31" x14ac:dyDescent="0.25">
      <c r="A630" t="s">
        <v>878</v>
      </c>
      <c r="B630" s="35" t="s">
        <v>136</v>
      </c>
      <c r="C630" s="44" t="s">
        <v>136</v>
      </c>
      <c r="D630" s="45" t="s">
        <v>136</v>
      </c>
      <c r="E630" s="46" t="s">
        <v>136</v>
      </c>
      <c r="F630" s="45" t="s">
        <v>136</v>
      </c>
      <c r="G630" s="47" t="s">
        <v>136</v>
      </c>
      <c r="H630" s="48" t="s">
        <v>136</v>
      </c>
      <c r="I630" s="49" t="s">
        <v>136</v>
      </c>
      <c r="J630" s="35">
        <v>28</v>
      </c>
      <c r="K630" s="42" t="s">
        <v>181</v>
      </c>
      <c r="L630" s="46">
        <v>0.49692526495908085</v>
      </c>
      <c r="M630" s="50" t="s">
        <v>137</v>
      </c>
      <c r="N630" s="50" t="s">
        <v>137</v>
      </c>
      <c r="O630" s="46">
        <v>0.50307473504091904</v>
      </c>
      <c r="P630" s="46" t="s">
        <v>137</v>
      </c>
      <c r="Q630" s="46" t="s">
        <v>137</v>
      </c>
      <c r="R630" s="46">
        <v>0.26096456015816055</v>
      </c>
      <c r="S630" s="46" t="s">
        <v>1</v>
      </c>
      <c r="T630" s="46" t="s">
        <v>137</v>
      </c>
      <c r="U630" s="47">
        <v>233.02009037813838</v>
      </c>
      <c r="V630" s="47">
        <v>100.96719373208602</v>
      </c>
      <c r="W630" s="49">
        <v>0.43329823436356635</v>
      </c>
      <c r="X630" s="35" t="s">
        <v>136</v>
      </c>
      <c r="Y630" s="44" t="s">
        <v>136</v>
      </c>
      <c r="Z630" s="46" t="s">
        <v>136</v>
      </c>
      <c r="AA630" s="46" t="s">
        <v>136</v>
      </c>
      <c r="AB630" s="46" t="s">
        <v>136</v>
      </c>
      <c r="AC630" s="47" t="s">
        <v>136</v>
      </c>
      <c r="AD630" s="48" t="s">
        <v>136</v>
      </c>
      <c r="AE630" s="49" t="s">
        <v>136</v>
      </c>
    </row>
    <row r="631" spans="1:31" x14ac:dyDescent="0.25">
      <c r="A631" t="s">
        <v>879</v>
      </c>
      <c r="B631" s="35" t="s">
        <v>136</v>
      </c>
      <c r="C631" s="44" t="s">
        <v>136</v>
      </c>
      <c r="D631" s="45" t="s">
        <v>136</v>
      </c>
      <c r="E631" s="46" t="s">
        <v>136</v>
      </c>
      <c r="F631" s="45" t="s">
        <v>136</v>
      </c>
      <c r="G631" s="47" t="s">
        <v>136</v>
      </c>
      <c r="H631" s="48" t="s">
        <v>136</v>
      </c>
      <c r="I631" s="49" t="s">
        <v>136</v>
      </c>
      <c r="J631" s="35">
        <v>29</v>
      </c>
      <c r="K631" s="42" t="s">
        <v>142</v>
      </c>
      <c r="L631" s="46">
        <v>0.55315113763738755</v>
      </c>
      <c r="M631" s="50" t="s">
        <v>137</v>
      </c>
      <c r="N631" s="50" t="s">
        <v>137</v>
      </c>
      <c r="O631" s="46">
        <v>0.44684886236261262</v>
      </c>
      <c r="P631" s="46" t="s">
        <v>137</v>
      </c>
      <c r="Q631" s="46" t="s">
        <v>137</v>
      </c>
      <c r="R631" s="46">
        <v>0.29480308709363601</v>
      </c>
      <c r="S631" s="46" t="s">
        <v>1</v>
      </c>
      <c r="T631" s="46" t="s">
        <v>137</v>
      </c>
      <c r="U631" s="47">
        <v>735.51557161994219</v>
      </c>
      <c r="V631" s="47">
        <v>323.68057379732369</v>
      </c>
      <c r="W631" s="49">
        <v>0.44007304030889627</v>
      </c>
      <c r="X631" s="35" t="s">
        <v>136</v>
      </c>
      <c r="Y631" s="44" t="s">
        <v>136</v>
      </c>
      <c r="Z631" s="46" t="s">
        <v>136</v>
      </c>
      <c r="AA631" s="46" t="s">
        <v>136</v>
      </c>
      <c r="AB631" s="46" t="s">
        <v>136</v>
      </c>
      <c r="AC631" s="47" t="s">
        <v>136</v>
      </c>
      <c r="AD631" s="48" t="s">
        <v>136</v>
      </c>
      <c r="AE631" s="49" t="s">
        <v>136</v>
      </c>
    </row>
    <row r="632" spans="1:31" x14ac:dyDescent="0.25">
      <c r="A632" t="s">
        <v>880</v>
      </c>
      <c r="B632" s="35" t="s">
        <v>136</v>
      </c>
      <c r="C632" s="44" t="s">
        <v>136</v>
      </c>
      <c r="D632" s="45" t="s">
        <v>136</v>
      </c>
      <c r="E632" s="46" t="s">
        <v>136</v>
      </c>
      <c r="F632" s="45" t="s">
        <v>136</v>
      </c>
      <c r="G632" s="47" t="s">
        <v>136</v>
      </c>
      <c r="H632" s="48" t="s">
        <v>136</v>
      </c>
      <c r="I632" s="49" t="s">
        <v>136</v>
      </c>
      <c r="J632" s="35">
        <v>30</v>
      </c>
      <c r="K632" s="42" t="s">
        <v>182</v>
      </c>
      <c r="L632" s="46">
        <v>0.37732950955249422</v>
      </c>
      <c r="M632" s="50" t="s">
        <v>137</v>
      </c>
      <c r="N632" s="50" t="s">
        <v>135</v>
      </c>
      <c r="O632" s="46">
        <v>0.62267049044750578</v>
      </c>
      <c r="P632" s="46" t="s">
        <v>137</v>
      </c>
      <c r="Q632" s="46" t="s">
        <v>135</v>
      </c>
      <c r="R632" s="46">
        <v>3.9212468683801106E-2</v>
      </c>
      <c r="S632" s="46" t="s">
        <v>1</v>
      </c>
      <c r="T632" s="46" t="s">
        <v>137</v>
      </c>
      <c r="U632" s="47">
        <v>1112.0867249295179</v>
      </c>
      <c r="V632" s="47">
        <v>722.96907813800135</v>
      </c>
      <c r="W632" s="49">
        <v>0.65010134725223145</v>
      </c>
      <c r="X632" s="35" t="s">
        <v>136</v>
      </c>
      <c r="Y632" s="44" t="s">
        <v>136</v>
      </c>
      <c r="Z632" s="46" t="s">
        <v>136</v>
      </c>
      <c r="AA632" s="46" t="s">
        <v>136</v>
      </c>
      <c r="AB632" s="46" t="s">
        <v>136</v>
      </c>
      <c r="AC632" s="47" t="s">
        <v>136</v>
      </c>
      <c r="AD632" s="48" t="s">
        <v>136</v>
      </c>
      <c r="AE632" s="49" t="s">
        <v>136</v>
      </c>
    </row>
    <row r="633" spans="1:31" x14ac:dyDescent="0.25">
      <c r="A633" t="s">
        <v>881</v>
      </c>
      <c r="B633" s="35" t="s">
        <v>136</v>
      </c>
      <c r="C633" s="44" t="s">
        <v>136</v>
      </c>
      <c r="D633" s="45" t="s">
        <v>136</v>
      </c>
      <c r="E633" s="46" t="s">
        <v>136</v>
      </c>
      <c r="F633" s="45" t="s">
        <v>136</v>
      </c>
      <c r="G633" s="47" t="s">
        <v>136</v>
      </c>
      <c r="H633" s="48" t="s">
        <v>136</v>
      </c>
      <c r="I633" s="49" t="s">
        <v>136</v>
      </c>
      <c r="J633" s="35">
        <v>31</v>
      </c>
      <c r="K633" s="42" t="s">
        <v>184</v>
      </c>
      <c r="L633" s="46">
        <v>0.44760067345287713</v>
      </c>
      <c r="M633" s="50" t="s">
        <v>137</v>
      </c>
      <c r="N633" s="50" t="s">
        <v>137</v>
      </c>
      <c r="O633" s="46">
        <v>0.55239932654712298</v>
      </c>
      <c r="P633" s="46" t="s">
        <v>137</v>
      </c>
      <c r="Q633" s="46" t="s">
        <v>137</v>
      </c>
      <c r="R633" s="46">
        <v>0.51666634495266173</v>
      </c>
      <c r="S633" s="46" t="s">
        <v>137</v>
      </c>
      <c r="T633" s="46" t="s">
        <v>137</v>
      </c>
      <c r="U633" s="47">
        <v>243.43520318597507</v>
      </c>
      <c r="V633" s="47">
        <v>104.60695574777118</v>
      </c>
      <c r="W633" s="49">
        <v>0.42971170306808715</v>
      </c>
      <c r="X633" s="35" t="s">
        <v>136</v>
      </c>
      <c r="Y633" s="44" t="s">
        <v>136</v>
      </c>
      <c r="Z633" s="46" t="s">
        <v>136</v>
      </c>
      <c r="AA633" s="46" t="s">
        <v>136</v>
      </c>
      <c r="AB633" s="46" t="s">
        <v>136</v>
      </c>
      <c r="AC633" s="47" t="s">
        <v>136</v>
      </c>
      <c r="AD633" s="48" t="s">
        <v>136</v>
      </c>
      <c r="AE633" s="49" t="s">
        <v>136</v>
      </c>
    </row>
    <row r="634" spans="1:31" x14ac:dyDescent="0.25">
      <c r="A634" t="s">
        <v>882</v>
      </c>
      <c r="B634" s="35" t="s">
        <v>136</v>
      </c>
      <c r="C634" s="44" t="s">
        <v>136</v>
      </c>
      <c r="D634" s="45" t="s">
        <v>136</v>
      </c>
      <c r="E634" s="46" t="s">
        <v>136</v>
      </c>
      <c r="F634" s="45" t="s">
        <v>136</v>
      </c>
      <c r="G634" s="47" t="s">
        <v>136</v>
      </c>
      <c r="H634" s="48" t="s">
        <v>136</v>
      </c>
      <c r="I634" s="49" t="s">
        <v>136</v>
      </c>
      <c r="J634" s="35">
        <v>32</v>
      </c>
      <c r="K634" s="42" t="s">
        <v>143</v>
      </c>
      <c r="L634" s="46">
        <v>0.4145766239938265</v>
      </c>
      <c r="M634" s="50" t="s">
        <v>137</v>
      </c>
      <c r="N634" s="50" t="s">
        <v>137</v>
      </c>
      <c r="O634" s="46">
        <v>0.58542337600617345</v>
      </c>
      <c r="P634" s="46" t="s">
        <v>137</v>
      </c>
      <c r="Q634" s="46" t="s">
        <v>137</v>
      </c>
      <c r="R634" s="46">
        <v>0.53174340714920476</v>
      </c>
      <c r="S634" s="46" t="s">
        <v>137</v>
      </c>
      <c r="T634" s="46" t="s">
        <v>137</v>
      </c>
      <c r="U634" s="47">
        <v>3217.5467836446924</v>
      </c>
      <c r="V634" s="47">
        <v>2343.6594956874569</v>
      </c>
      <c r="W634" s="49">
        <v>0.72839950847044554</v>
      </c>
      <c r="X634" s="35" t="s">
        <v>136</v>
      </c>
      <c r="Y634" s="44" t="s">
        <v>136</v>
      </c>
      <c r="Z634" s="46" t="s">
        <v>136</v>
      </c>
      <c r="AA634" s="46" t="s">
        <v>136</v>
      </c>
      <c r="AB634" s="46" t="s">
        <v>136</v>
      </c>
      <c r="AC634" s="47" t="s">
        <v>136</v>
      </c>
      <c r="AD634" s="48" t="s">
        <v>136</v>
      </c>
      <c r="AE634" s="49" t="s">
        <v>136</v>
      </c>
    </row>
    <row r="635" spans="1:31" x14ac:dyDescent="0.25">
      <c r="A635" t="s">
        <v>883</v>
      </c>
      <c r="B635" s="35" t="s">
        <v>136</v>
      </c>
      <c r="C635" s="44" t="s">
        <v>136</v>
      </c>
      <c r="D635" s="45" t="s">
        <v>136</v>
      </c>
      <c r="E635" s="46" t="s">
        <v>136</v>
      </c>
      <c r="F635" s="45" t="s">
        <v>136</v>
      </c>
      <c r="G635" s="47" t="s">
        <v>136</v>
      </c>
      <c r="H635" s="48" t="s">
        <v>136</v>
      </c>
      <c r="I635" s="49" t="s">
        <v>136</v>
      </c>
      <c r="J635" s="35">
        <v>33</v>
      </c>
      <c r="K635" s="42" t="s">
        <v>188</v>
      </c>
      <c r="L635" s="46">
        <v>5.3603037867020496E-2</v>
      </c>
      <c r="M635" s="50" t="s">
        <v>137</v>
      </c>
      <c r="N635" s="50" t="s">
        <v>135</v>
      </c>
      <c r="O635" s="46">
        <v>0.94639696213297941</v>
      </c>
      <c r="P635" s="46" t="s">
        <v>137</v>
      </c>
      <c r="Q635" s="46" t="s">
        <v>135</v>
      </c>
      <c r="R635" s="46">
        <v>0.26322370690843711</v>
      </c>
      <c r="S635" s="46" t="s">
        <v>1</v>
      </c>
      <c r="T635" s="46" t="s">
        <v>137</v>
      </c>
      <c r="U635" s="47">
        <v>361.34806450349049</v>
      </c>
      <c r="V635" s="47">
        <v>264.23471512265024</v>
      </c>
      <c r="W635" s="49">
        <v>0.73124707471651018</v>
      </c>
      <c r="X635" s="35" t="s">
        <v>136</v>
      </c>
      <c r="Y635" s="44" t="s">
        <v>136</v>
      </c>
      <c r="Z635" s="46" t="s">
        <v>136</v>
      </c>
      <c r="AA635" s="46" t="s">
        <v>136</v>
      </c>
      <c r="AB635" s="46" t="s">
        <v>136</v>
      </c>
      <c r="AC635" s="47" t="s">
        <v>136</v>
      </c>
      <c r="AD635" s="48" t="s">
        <v>136</v>
      </c>
      <c r="AE635" s="49" t="s">
        <v>136</v>
      </c>
    </row>
    <row r="636" spans="1:31" x14ac:dyDescent="0.25">
      <c r="A636" t="s">
        <v>884</v>
      </c>
      <c r="B636" s="35" t="s">
        <v>136</v>
      </c>
      <c r="C636" s="44" t="s">
        <v>136</v>
      </c>
      <c r="D636" s="45" t="s">
        <v>136</v>
      </c>
      <c r="E636" s="46" t="s">
        <v>136</v>
      </c>
      <c r="F636" s="45" t="s">
        <v>136</v>
      </c>
      <c r="G636" s="47" t="s">
        <v>136</v>
      </c>
      <c r="H636" s="48" t="s">
        <v>136</v>
      </c>
      <c r="I636" s="49" t="s">
        <v>136</v>
      </c>
      <c r="J636" s="35" t="s">
        <v>136</v>
      </c>
      <c r="K636" s="42" t="s">
        <v>136</v>
      </c>
      <c r="L636" s="46" t="s">
        <v>136</v>
      </c>
      <c r="M636" s="50" t="s">
        <v>136</v>
      </c>
      <c r="N636" s="50" t="s">
        <v>136</v>
      </c>
      <c r="O636" s="46" t="s">
        <v>136</v>
      </c>
      <c r="P636" s="46" t="s">
        <v>136</v>
      </c>
      <c r="Q636" s="46" t="s">
        <v>136</v>
      </c>
      <c r="R636" s="46" t="s">
        <v>136</v>
      </c>
      <c r="S636" s="46" t="s">
        <v>136</v>
      </c>
      <c r="T636" s="46" t="s">
        <v>136</v>
      </c>
      <c r="U636" s="47" t="s">
        <v>136</v>
      </c>
      <c r="V636" s="47" t="s">
        <v>136</v>
      </c>
      <c r="W636" s="49" t="s">
        <v>136</v>
      </c>
      <c r="X636" s="35" t="s">
        <v>136</v>
      </c>
      <c r="Y636" s="44" t="s">
        <v>136</v>
      </c>
      <c r="Z636" s="46" t="s">
        <v>136</v>
      </c>
      <c r="AA636" s="46" t="s">
        <v>136</v>
      </c>
      <c r="AB636" s="46" t="s">
        <v>136</v>
      </c>
      <c r="AC636" s="47" t="s">
        <v>136</v>
      </c>
      <c r="AD636" s="48" t="s">
        <v>136</v>
      </c>
      <c r="AE636" s="49" t="s">
        <v>136</v>
      </c>
    </row>
    <row r="637" spans="1:31" x14ac:dyDescent="0.25">
      <c r="A637" t="s">
        <v>885</v>
      </c>
      <c r="B637" s="35" t="s">
        <v>136</v>
      </c>
      <c r="C637" s="44" t="s">
        <v>136</v>
      </c>
      <c r="D637" s="45" t="s">
        <v>136</v>
      </c>
      <c r="E637" s="46" t="s">
        <v>136</v>
      </c>
      <c r="F637" s="45" t="s">
        <v>136</v>
      </c>
      <c r="G637" s="47" t="s">
        <v>136</v>
      </c>
      <c r="H637" s="48" t="s">
        <v>136</v>
      </c>
      <c r="I637" s="49" t="s">
        <v>136</v>
      </c>
      <c r="J637" s="35" t="s">
        <v>136</v>
      </c>
      <c r="K637" s="42" t="s">
        <v>136</v>
      </c>
      <c r="L637" s="46" t="s">
        <v>136</v>
      </c>
      <c r="M637" s="50" t="s">
        <v>136</v>
      </c>
      <c r="N637" s="50" t="s">
        <v>136</v>
      </c>
      <c r="O637" s="46" t="s">
        <v>136</v>
      </c>
      <c r="P637" s="46" t="s">
        <v>136</v>
      </c>
      <c r="Q637" s="46" t="s">
        <v>136</v>
      </c>
      <c r="R637" s="46" t="s">
        <v>136</v>
      </c>
      <c r="S637" s="46" t="s">
        <v>136</v>
      </c>
      <c r="T637" s="46" t="s">
        <v>136</v>
      </c>
      <c r="U637" s="47" t="s">
        <v>136</v>
      </c>
      <c r="V637" s="47" t="s">
        <v>136</v>
      </c>
      <c r="W637" s="49" t="s">
        <v>136</v>
      </c>
      <c r="X637" s="35" t="s">
        <v>136</v>
      </c>
      <c r="Y637" s="44" t="s">
        <v>136</v>
      </c>
      <c r="Z637" s="46" t="s">
        <v>136</v>
      </c>
      <c r="AA637" s="46" t="s">
        <v>136</v>
      </c>
      <c r="AB637" s="46" t="s">
        <v>136</v>
      </c>
      <c r="AC637" s="47" t="s">
        <v>136</v>
      </c>
      <c r="AD637" s="48" t="s">
        <v>136</v>
      </c>
      <c r="AE637" s="49" t="s">
        <v>136</v>
      </c>
    </row>
    <row r="638" spans="1:31" x14ac:dyDescent="0.25">
      <c r="A638" t="s">
        <v>886</v>
      </c>
      <c r="B638" s="35" t="s">
        <v>136</v>
      </c>
      <c r="C638" s="44" t="s">
        <v>136</v>
      </c>
      <c r="D638" s="45" t="s">
        <v>136</v>
      </c>
      <c r="E638" s="46" t="s">
        <v>136</v>
      </c>
      <c r="F638" s="45" t="s">
        <v>136</v>
      </c>
      <c r="G638" s="47" t="s">
        <v>136</v>
      </c>
      <c r="H638" s="48" t="s">
        <v>136</v>
      </c>
      <c r="I638" s="49" t="s">
        <v>136</v>
      </c>
      <c r="J638" s="35" t="s">
        <v>136</v>
      </c>
      <c r="K638" s="42" t="s">
        <v>136</v>
      </c>
      <c r="L638" s="46" t="s">
        <v>136</v>
      </c>
      <c r="M638" s="50" t="s">
        <v>136</v>
      </c>
      <c r="N638" s="50" t="s">
        <v>136</v>
      </c>
      <c r="O638" s="46" t="s">
        <v>136</v>
      </c>
      <c r="P638" s="46" t="s">
        <v>136</v>
      </c>
      <c r="Q638" s="46" t="s">
        <v>136</v>
      </c>
      <c r="R638" s="46" t="s">
        <v>136</v>
      </c>
      <c r="S638" s="46" t="s">
        <v>136</v>
      </c>
      <c r="T638" s="46" t="s">
        <v>136</v>
      </c>
      <c r="U638" s="47" t="s">
        <v>136</v>
      </c>
      <c r="V638" s="47" t="s">
        <v>136</v>
      </c>
      <c r="W638" s="49" t="s">
        <v>136</v>
      </c>
      <c r="X638" s="35" t="s">
        <v>136</v>
      </c>
      <c r="Y638" s="44" t="s">
        <v>136</v>
      </c>
      <c r="Z638" s="46" t="s">
        <v>136</v>
      </c>
      <c r="AA638" s="46" t="s">
        <v>136</v>
      </c>
      <c r="AB638" s="46" t="s">
        <v>136</v>
      </c>
      <c r="AC638" s="47" t="s">
        <v>136</v>
      </c>
      <c r="AD638" s="48" t="s">
        <v>136</v>
      </c>
      <c r="AE638" s="49" t="s">
        <v>136</v>
      </c>
    </row>
    <row r="639" spans="1:31" x14ac:dyDescent="0.25">
      <c r="A639" t="s">
        <v>887</v>
      </c>
      <c r="B639" s="35" t="s">
        <v>136</v>
      </c>
      <c r="C639" s="44" t="s">
        <v>136</v>
      </c>
      <c r="D639" s="45" t="s">
        <v>136</v>
      </c>
      <c r="E639" s="46" t="s">
        <v>136</v>
      </c>
      <c r="F639" s="45" t="s">
        <v>136</v>
      </c>
      <c r="G639" s="47" t="s">
        <v>136</v>
      </c>
      <c r="H639" s="48" t="s">
        <v>136</v>
      </c>
      <c r="I639" s="49" t="s">
        <v>136</v>
      </c>
      <c r="J639" s="35" t="s">
        <v>136</v>
      </c>
      <c r="K639" s="42" t="s">
        <v>136</v>
      </c>
      <c r="L639" s="46" t="s">
        <v>136</v>
      </c>
      <c r="M639" s="50" t="s">
        <v>136</v>
      </c>
      <c r="N639" s="50" t="s">
        <v>136</v>
      </c>
      <c r="O639" s="46" t="s">
        <v>136</v>
      </c>
      <c r="P639" s="46" t="s">
        <v>136</v>
      </c>
      <c r="Q639" s="46" t="s">
        <v>136</v>
      </c>
      <c r="R639" s="46" t="s">
        <v>136</v>
      </c>
      <c r="S639" s="46" t="s">
        <v>136</v>
      </c>
      <c r="T639" s="46" t="s">
        <v>136</v>
      </c>
      <c r="U639" s="47" t="s">
        <v>136</v>
      </c>
      <c r="V639" s="47" t="s">
        <v>136</v>
      </c>
      <c r="W639" s="49" t="s">
        <v>136</v>
      </c>
      <c r="X639" s="35" t="s">
        <v>136</v>
      </c>
      <c r="Y639" s="44" t="s">
        <v>136</v>
      </c>
      <c r="Z639" s="46" t="s">
        <v>136</v>
      </c>
      <c r="AA639" s="46" t="s">
        <v>136</v>
      </c>
      <c r="AB639" s="46" t="s">
        <v>136</v>
      </c>
      <c r="AC639" s="47" t="s">
        <v>136</v>
      </c>
      <c r="AD639" s="48" t="s">
        <v>136</v>
      </c>
      <c r="AE639" s="49" t="s">
        <v>136</v>
      </c>
    </row>
    <row r="640" spans="1:31" x14ac:dyDescent="0.25">
      <c r="A640" t="s">
        <v>888</v>
      </c>
      <c r="B640" s="35" t="s">
        <v>136</v>
      </c>
      <c r="C640" s="44" t="s">
        <v>136</v>
      </c>
      <c r="D640" s="45" t="s">
        <v>136</v>
      </c>
      <c r="E640" s="46" t="s">
        <v>136</v>
      </c>
      <c r="F640" s="45" t="s">
        <v>136</v>
      </c>
      <c r="G640" s="47" t="s">
        <v>136</v>
      </c>
      <c r="H640" s="48" t="s">
        <v>136</v>
      </c>
      <c r="I640" s="49" t="s">
        <v>136</v>
      </c>
      <c r="J640" s="35" t="s">
        <v>136</v>
      </c>
      <c r="K640" s="42" t="s">
        <v>136</v>
      </c>
      <c r="L640" s="46" t="s">
        <v>136</v>
      </c>
      <c r="M640" s="50" t="s">
        <v>136</v>
      </c>
      <c r="N640" s="50" t="s">
        <v>136</v>
      </c>
      <c r="O640" s="46" t="s">
        <v>136</v>
      </c>
      <c r="P640" s="46" t="s">
        <v>136</v>
      </c>
      <c r="Q640" s="46" t="s">
        <v>136</v>
      </c>
      <c r="R640" s="46" t="s">
        <v>136</v>
      </c>
      <c r="S640" s="46" t="s">
        <v>136</v>
      </c>
      <c r="T640" s="46" t="s">
        <v>136</v>
      </c>
      <c r="U640" s="47" t="s">
        <v>136</v>
      </c>
      <c r="V640" s="47" t="s">
        <v>136</v>
      </c>
      <c r="W640" s="49" t="s">
        <v>136</v>
      </c>
      <c r="X640" s="35" t="s">
        <v>136</v>
      </c>
      <c r="Y640" s="44" t="s">
        <v>136</v>
      </c>
      <c r="Z640" s="46" t="s">
        <v>136</v>
      </c>
      <c r="AA640" s="46" t="s">
        <v>136</v>
      </c>
      <c r="AB640" s="46" t="s">
        <v>136</v>
      </c>
      <c r="AC640" s="47" t="s">
        <v>136</v>
      </c>
      <c r="AD640" s="48" t="s">
        <v>136</v>
      </c>
      <c r="AE640" s="49" t="s">
        <v>136</v>
      </c>
    </row>
    <row r="641" spans="1:31" ht="15.75" thickBot="1" x14ac:dyDescent="0.3">
      <c r="A641" t="s">
        <v>889</v>
      </c>
      <c r="B641" s="35" t="s">
        <v>136</v>
      </c>
      <c r="C641" s="51" t="s">
        <v>136</v>
      </c>
      <c r="D641" s="52" t="s">
        <v>136</v>
      </c>
      <c r="E641" s="53" t="s">
        <v>136</v>
      </c>
      <c r="F641" s="52" t="s">
        <v>136</v>
      </c>
      <c r="G641" s="54" t="s">
        <v>136</v>
      </c>
      <c r="H641" s="55" t="s">
        <v>136</v>
      </c>
      <c r="I641" s="56" t="s">
        <v>136</v>
      </c>
      <c r="J641" s="35" t="s">
        <v>136</v>
      </c>
      <c r="K641" s="42" t="s">
        <v>136</v>
      </c>
      <c r="L641" s="25" t="s">
        <v>136</v>
      </c>
      <c r="M641" s="57" t="s">
        <v>136</v>
      </c>
      <c r="N641" s="57" t="s">
        <v>136</v>
      </c>
      <c r="O641" s="53" t="s">
        <v>136</v>
      </c>
      <c r="P641" s="25" t="s">
        <v>136</v>
      </c>
      <c r="Q641" s="25" t="s">
        <v>136</v>
      </c>
      <c r="R641" s="53" t="s">
        <v>136</v>
      </c>
      <c r="S641" s="46" t="s">
        <v>136</v>
      </c>
      <c r="T641" s="25" t="s">
        <v>136</v>
      </c>
      <c r="U641" s="54" t="s">
        <v>136</v>
      </c>
      <c r="V641" s="54" t="s">
        <v>136</v>
      </c>
      <c r="W641" s="56" t="s">
        <v>136</v>
      </c>
      <c r="X641" s="35" t="s">
        <v>136</v>
      </c>
      <c r="Y641" s="51" t="s">
        <v>136</v>
      </c>
      <c r="Z641" s="53" t="s">
        <v>136</v>
      </c>
      <c r="AA641" s="53" t="s">
        <v>136</v>
      </c>
      <c r="AB641" s="53" t="s">
        <v>136</v>
      </c>
      <c r="AC641" s="54" t="s">
        <v>136</v>
      </c>
      <c r="AD641" s="55" t="s">
        <v>136</v>
      </c>
      <c r="AE641" s="56" t="s">
        <v>136</v>
      </c>
    </row>
    <row r="642" spans="1:31" x14ac:dyDescent="0.25">
      <c r="A642" t="s">
        <v>890</v>
      </c>
      <c r="B642" s="293" t="s">
        <v>2237</v>
      </c>
      <c r="C642" s="294"/>
      <c r="D642" s="58">
        <v>0.60349045655545841</v>
      </c>
      <c r="E642" s="58">
        <v>0.39650954344454165</v>
      </c>
      <c r="F642" s="58">
        <v>0.30616521109169315</v>
      </c>
      <c r="G642" s="59"/>
      <c r="H642" s="60"/>
      <c r="I642" s="61"/>
      <c r="J642" s="62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 t="s">
        <v>136</v>
      </c>
      <c r="V642" s="37" t="s">
        <v>136</v>
      </c>
      <c r="W642" s="63" t="s">
        <v>136</v>
      </c>
      <c r="X642" s="293" t="s">
        <v>2237</v>
      </c>
      <c r="Y642" s="294">
        <v>0</v>
      </c>
      <c r="Z642" s="58">
        <v>0.20411517453203207</v>
      </c>
      <c r="AA642" s="58">
        <v>0.79588482546796779</v>
      </c>
      <c r="AB642" s="58">
        <v>0.72584248640085958</v>
      </c>
      <c r="AC642" s="59"/>
      <c r="AD642" s="60"/>
      <c r="AE642" s="61"/>
    </row>
    <row r="643" spans="1:31" ht="15.75" thickBot="1" x14ac:dyDescent="0.3">
      <c r="A643" t="s">
        <v>891</v>
      </c>
      <c r="B643" s="295" t="s">
        <v>5</v>
      </c>
      <c r="C643" s="296"/>
      <c r="D643" s="25"/>
      <c r="E643" s="25"/>
      <c r="F643" s="25"/>
      <c r="G643" s="26">
        <v>11057.837280364565</v>
      </c>
      <c r="H643" s="26">
        <v>5130.7273701385639</v>
      </c>
      <c r="I643" s="27">
        <v>0.46399013116689752</v>
      </c>
      <c r="J643" s="33" t="s">
        <v>5</v>
      </c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6">
        <v>35965.347918082647</v>
      </c>
      <c r="V643" s="26">
        <v>13795.605821071058</v>
      </c>
      <c r="W643" s="27">
        <v>0.38358049121317989</v>
      </c>
      <c r="X643" s="295" t="s">
        <v>5</v>
      </c>
      <c r="Y643" s="296">
        <v>0</v>
      </c>
      <c r="Z643" s="25"/>
      <c r="AA643" s="25"/>
      <c r="AB643" s="25"/>
      <c r="AC643" s="26">
        <v>7462.116542511234</v>
      </c>
      <c r="AD643" s="26">
        <v>4467.4118983697617</v>
      </c>
      <c r="AE643" s="27">
        <v>0.59867892345545426</v>
      </c>
    </row>
    <row r="644" spans="1:31" ht="15.75" thickBot="1" x14ac:dyDescent="0.3">
      <c r="A644" t="s">
        <v>892</v>
      </c>
      <c r="B644" s="29" t="s">
        <v>2238</v>
      </c>
      <c r="C644" s="30"/>
      <c r="D644" s="30"/>
      <c r="E644" s="30"/>
      <c r="F644" s="30"/>
      <c r="G644" s="31">
        <v>5.021456228598181</v>
      </c>
      <c r="H644" s="32">
        <v>5.2516295488595643</v>
      </c>
      <c r="I644" s="64"/>
      <c r="J644" s="29" t="s">
        <v>2240</v>
      </c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1">
        <v>4.5315625425130124</v>
      </c>
      <c r="V644" s="32">
        <v>4.3815076235486385</v>
      </c>
      <c r="W644" s="64"/>
      <c r="X644" s="29" t="s">
        <v>2239</v>
      </c>
      <c r="Y644" s="30"/>
      <c r="Z644" s="30"/>
      <c r="AA644" s="30"/>
      <c r="AB644" s="30"/>
      <c r="AC644" s="31">
        <v>4.5253779588842136</v>
      </c>
      <c r="AD644" s="32">
        <v>4.7437431501207392</v>
      </c>
      <c r="AE644" s="64"/>
    </row>
    <row r="645" spans="1:31" ht="15.75" thickBot="1" x14ac:dyDescent="0.3">
      <c r="A645" t="s">
        <v>893</v>
      </c>
      <c r="B645" s="358" t="s">
        <v>2231</v>
      </c>
      <c r="C645" s="358"/>
      <c r="D645" s="358"/>
      <c r="E645" s="358"/>
      <c r="F645" s="358"/>
      <c r="G645" s="358"/>
      <c r="H645" s="358"/>
      <c r="I645" s="20"/>
      <c r="J645" s="20"/>
      <c r="K645" s="20"/>
      <c r="L645" s="20" t="s">
        <v>2255</v>
      </c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</row>
    <row r="646" spans="1:31" x14ac:dyDescent="0.25">
      <c r="A646" t="s">
        <v>894</v>
      </c>
      <c r="B646" s="301" t="s">
        <v>6</v>
      </c>
      <c r="C646" s="302"/>
      <c r="D646" s="302"/>
      <c r="E646" s="302"/>
      <c r="F646" s="302"/>
      <c r="G646" s="302"/>
      <c r="H646" s="302"/>
      <c r="I646" s="303"/>
      <c r="J646" s="301" t="s">
        <v>73</v>
      </c>
      <c r="K646" s="302"/>
      <c r="L646" s="302"/>
      <c r="M646" s="302"/>
      <c r="N646" s="302"/>
      <c r="O646" s="302"/>
      <c r="P646" s="302"/>
      <c r="Q646" s="302"/>
      <c r="R646" s="302"/>
      <c r="S646" s="302"/>
      <c r="T646" s="302"/>
      <c r="U646" s="302"/>
      <c r="V646" s="302"/>
      <c r="W646" s="303"/>
      <c r="X646" s="301" t="s">
        <v>7</v>
      </c>
      <c r="Y646" s="302"/>
      <c r="Z646" s="302"/>
      <c r="AA646" s="302"/>
      <c r="AB646" s="302"/>
      <c r="AC646" s="302"/>
      <c r="AD646" s="302"/>
      <c r="AE646" s="303"/>
    </row>
    <row r="647" spans="1:31" ht="75" x14ac:dyDescent="0.25">
      <c r="A647" t="s">
        <v>895</v>
      </c>
      <c r="B647" s="305"/>
      <c r="C647" s="306"/>
      <c r="D647" s="34" t="s">
        <v>2232</v>
      </c>
      <c r="E647" s="34" t="s">
        <v>2233</v>
      </c>
      <c r="F647" s="34" t="s">
        <v>2234</v>
      </c>
      <c r="G647" s="269" t="s">
        <v>196</v>
      </c>
      <c r="H647" s="34" t="s">
        <v>197</v>
      </c>
      <c r="I647" s="21" t="s">
        <v>5</v>
      </c>
      <c r="J647" s="305"/>
      <c r="K647" s="306"/>
      <c r="L647" s="307" t="s">
        <v>2232</v>
      </c>
      <c r="M647" s="308"/>
      <c r="N647" s="309"/>
      <c r="O647" s="307" t="s">
        <v>2233</v>
      </c>
      <c r="P647" s="308"/>
      <c r="Q647" s="309"/>
      <c r="R647" s="307" t="s">
        <v>2234</v>
      </c>
      <c r="S647" s="308"/>
      <c r="T647" s="309"/>
      <c r="U647" s="269" t="s">
        <v>196</v>
      </c>
      <c r="V647" s="34" t="s">
        <v>197</v>
      </c>
      <c r="W647" s="21" t="s">
        <v>5</v>
      </c>
      <c r="X647" s="305"/>
      <c r="Y647" s="306"/>
      <c r="Z647" s="34" t="s">
        <v>2232</v>
      </c>
      <c r="AA647" s="34" t="s">
        <v>2233</v>
      </c>
      <c r="AB647" s="34" t="s">
        <v>2234</v>
      </c>
      <c r="AC647" s="269" t="s">
        <v>196</v>
      </c>
      <c r="AD647" s="34" t="s">
        <v>197</v>
      </c>
      <c r="AE647" s="21" t="s">
        <v>5</v>
      </c>
    </row>
    <row r="648" spans="1:31" ht="15.75" thickBot="1" x14ac:dyDescent="0.3">
      <c r="A648" t="s">
        <v>896</v>
      </c>
      <c r="B648" s="291" t="s">
        <v>2236</v>
      </c>
      <c r="C648" s="292"/>
      <c r="D648" s="22" t="s">
        <v>11</v>
      </c>
      <c r="E648" s="22" t="s">
        <v>12</v>
      </c>
      <c r="F648" s="22" t="s">
        <v>12</v>
      </c>
      <c r="G648" s="23"/>
      <c r="H648" s="23"/>
      <c r="I648" s="24"/>
      <c r="J648" s="297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9"/>
      <c r="X648" s="291" t="s">
        <v>2236</v>
      </c>
      <c r="Y648" s="292"/>
      <c r="Z648" s="22" t="s">
        <v>12</v>
      </c>
      <c r="AA648" s="22" t="s">
        <v>11</v>
      </c>
      <c r="AB648" s="22" t="s">
        <v>11</v>
      </c>
      <c r="AC648" s="23"/>
      <c r="AD648" s="23"/>
      <c r="AE648" s="24"/>
    </row>
    <row r="649" spans="1:31" x14ac:dyDescent="0.25">
      <c r="A649" t="s">
        <v>897</v>
      </c>
      <c r="B649" s="35">
        <v>1</v>
      </c>
      <c r="C649" s="36" t="s">
        <v>147</v>
      </c>
      <c r="D649" s="37">
        <v>0.64827231132160412</v>
      </c>
      <c r="E649" s="38">
        <v>0.35172768867839588</v>
      </c>
      <c r="F649" s="37">
        <v>0.2093897206273902</v>
      </c>
      <c r="G649" s="39">
        <v>6459.1670560062712</v>
      </c>
      <c r="H649" s="40">
        <v>2044.5615000000005</v>
      </c>
      <c r="I649" s="41">
        <v>0.31653640202706895</v>
      </c>
      <c r="J649" s="35">
        <v>1</v>
      </c>
      <c r="K649" s="42" t="s">
        <v>149</v>
      </c>
      <c r="L649" s="38">
        <v>0.57830805572320865</v>
      </c>
      <c r="M649" s="43" t="s">
        <v>137</v>
      </c>
      <c r="N649" s="43" t="s">
        <v>137</v>
      </c>
      <c r="O649" s="38">
        <v>0.42169194427679135</v>
      </c>
      <c r="P649" s="38" t="s">
        <v>137</v>
      </c>
      <c r="Q649" s="38" t="s">
        <v>137</v>
      </c>
      <c r="R649" s="38">
        <v>0.3347919868464645</v>
      </c>
      <c r="S649" s="38" t="s">
        <v>1</v>
      </c>
      <c r="T649" s="38" t="s">
        <v>137</v>
      </c>
      <c r="U649" s="39">
        <v>241.78700250969854</v>
      </c>
      <c r="V649" s="39">
        <v>151.44899999999998</v>
      </c>
      <c r="W649" s="41">
        <v>0.62637361987199902</v>
      </c>
      <c r="X649" s="35">
        <v>1</v>
      </c>
      <c r="Y649" s="36" t="s">
        <v>175</v>
      </c>
      <c r="Z649" s="38">
        <v>0.1757316070319197</v>
      </c>
      <c r="AA649" s="38">
        <v>0.8242683929680803</v>
      </c>
      <c r="AB649" s="38">
        <v>0.74313490378986291</v>
      </c>
      <c r="AC649" s="39">
        <v>15564.705936367245</v>
      </c>
      <c r="AD649" s="40">
        <v>8576.7960000000003</v>
      </c>
      <c r="AE649" s="41">
        <v>0.55104131328046135</v>
      </c>
    </row>
    <row r="650" spans="1:31" x14ac:dyDescent="0.25">
      <c r="A650" t="s">
        <v>898</v>
      </c>
      <c r="B650" s="35">
        <v>2</v>
      </c>
      <c r="C650" s="44" t="s">
        <v>148</v>
      </c>
      <c r="D650" s="45">
        <v>0.76842130377430573</v>
      </c>
      <c r="E650" s="46">
        <v>0.23157869622569424</v>
      </c>
      <c r="F650" s="45">
        <v>9.4148665217389377E-2</v>
      </c>
      <c r="G650" s="47">
        <v>6250.5925849533178</v>
      </c>
      <c r="H650" s="48">
        <v>4461.1030000000001</v>
      </c>
      <c r="I650" s="49">
        <v>0.71370881070363623</v>
      </c>
      <c r="J650" s="35">
        <v>2</v>
      </c>
      <c r="K650" s="42" t="s">
        <v>151</v>
      </c>
      <c r="L650" s="46">
        <v>0.44757441990002972</v>
      </c>
      <c r="M650" s="50" t="s">
        <v>137</v>
      </c>
      <c r="N650" s="50" t="s">
        <v>137</v>
      </c>
      <c r="O650" s="46">
        <v>0.55242558009997023</v>
      </c>
      <c r="P650" s="46" t="s">
        <v>137</v>
      </c>
      <c r="Q650" s="46" t="s">
        <v>137</v>
      </c>
      <c r="R650" s="46">
        <v>0.41885119072291627</v>
      </c>
      <c r="S650" s="46" t="s">
        <v>137</v>
      </c>
      <c r="T650" s="46" t="s">
        <v>137</v>
      </c>
      <c r="U650" s="47">
        <v>14885.842705355913</v>
      </c>
      <c r="V650" s="47">
        <v>3423.544499999995</v>
      </c>
      <c r="W650" s="49">
        <v>0.22998660994638931</v>
      </c>
      <c r="X650" s="35">
        <v>2</v>
      </c>
      <c r="Y650" s="44" t="s">
        <v>179</v>
      </c>
      <c r="Z650" s="46">
        <v>0.30528599051250105</v>
      </c>
      <c r="AA650" s="46">
        <v>0.69471400948749895</v>
      </c>
      <c r="AB650" s="46">
        <v>0.67159130077488582</v>
      </c>
      <c r="AC650" s="47">
        <v>9618.340091979484</v>
      </c>
      <c r="AD650" s="48">
        <v>3749.027000000001</v>
      </c>
      <c r="AE650" s="49">
        <v>0.3897790017974338</v>
      </c>
    </row>
    <row r="651" spans="1:31" x14ac:dyDescent="0.25">
      <c r="A651" t="s">
        <v>899</v>
      </c>
      <c r="B651" s="35">
        <v>3</v>
      </c>
      <c r="C651" s="44" t="s">
        <v>150</v>
      </c>
      <c r="D651" s="45">
        <v>0.91919967719371964</v>
      </c>
      <c r="E651" s="46">
        <v>8.0800322806280384E-2</v>
      </c>
      <c r="F651" s="45">
        <v>2.6573752439277452E-3</v>
      </c>
      <c r="G651" s="47">
        <v>2447.0970257598569</v>
      </c>
      <c r="H651" s="48">
        <v>817.02750000000026</v>
      </c>
      <c r="I651" s="49">
        <v>0.33387621798375655</v>
      </c>
      <c r="J651" s="35">
        <v>3</v>
      </c>
      <c r="K651" s="42" t="s">
        <v>152</v>
      </c>
      <c r="L651" s="46">
        <v>0.28876306533736373</v>
      </c>
      <c r="M651" s="50" t="s">
        <v>137</v>
      </c>
      <c r="N651" s="50" t="s">
        <v>135</v>
      </c>
      <c r="O651" s="46">
        <v>0.71123693466263638</v>
      </c>
      <c r="P651" s="46" t="s">
        <v>137</v>
      </c>
      <c r="Q651" s="46" t="s">
        <v>135</v>
      </c>
      <c r="R651" s="46">
        <v>0.4609148077003537</v>
      </c>
      <c r="S651" s="46" t="s">
        <v>137</v>
      </c>
      <c r="T651" s="46" t="s">
        <v>137</v>
      </c>
      <c r="U651" s="47">
        <v>1572.9439969796031</v>
      </c>
      <c r="V651" s="47">
        <v>498.18750000000011</v>
      </c>
      <c r="W651" s="49">
        <v>0.31672297358115054</v>
      </c>
      <c r="X651" s="35">
        <v>3</v>
      </c>
      <c r="Y651" s="44" t="s">
        <v>184</v>
      </c>
      <c r="Z651" s="46">
        <v>0.27511736368108153</v>
      </c>
      <c r="AA651" s="46">
        <v>0.72488263631891847</v>
      </c>
      <c r="AB651" s="46">
        <v>0.62036808006655952</v>
      </c>
      <c r="AC651" s="47">
        <v>3715.8144928209808</v>
      </c>
      <c r="AD651" s="48">
        <v>2126.9284999999995</v>
      </c>
      <c r="AE651" s="49">
        <v>0.57239900003330713</v>
      </c>
    </row>
    <row r="652" spans="1:31" x14ac:dyDescent="0.25">
      <c r="A652" t="s">
        <v>900</v>
      </c>
      <c r="B652" s="35">
        <v>4</v>
      </c>
      <c r="C652" s="44" t="s">
        <v>155</v>
      </c>
      <c r="D652" s="45">
        <v>0.73844411165121815</v>
      </c>
      <c r="E652" s="46">
        <v>0.2615558883487818</v>
      </c>
      <c r="F652" s="45">
        <v>1.009676962228357E-2</v>
      </c>
      <c r="G652" s="47">
        <v>1711.1080344759851</v>
      </c>
      <c r="H652" s="48">
        <v>662.92149999999992</v>
      </c>
      <c r="I652" s="49">
        <v>0.38742235244253004</v>
      </c>
      <c r="J652" s="35">
        <v>4</v>
      </c>
      <c r="K652" s="42" t="s">
        <v>153</v>
      </c>
      <c r="L652" s="46">
        <v>0.56358060817820532</v>
      </c>
      <c r="M652" s="50" t="s">
        <v>137</v>
      </c>
      <c r="N652" s="50" t="s">
        <v>137</v>
      </c>
      <c r="O652" s="46">
        <v>0.43641939182179473</v>
      </c>
      <c r="P652" s="46" t="s">
        <v>137</v>
      </c>
      <c r="Q652" s="46" t="s">
        <v>137</v>
      </c>
      <c r="R652" s="46">
        <v>1.0043678365390645E-2</v>
      </c>
      <c r="S652" s="46" t="s">
        <v>1</v>
      </c>
      <c r="T652" s="46" t="s">
        <v>137</v>
      </c>
      <c r="U652" s="47">
        <v>7650.8317589025846</v>
      </c>
      <c r="V652" s="47">
        <v>1567.6299999999987</v>
      </c>
      <c r="W652" s="49">
        <v>0.2048966765183261</v>
      </c>
      <c r="X652" s="35">
        <v>4</v>
      </c>
      <c r="Y652" s="44" t="s">
        <v>143</v>
      </c>
      <c r="Z652" s="46">
        <v>0.26539950646815863</v>
      </c>
      <c r="AA652" s="46">
        <v>0.73460049353184143</v>
      </c>
      <c r="AB652" s="46">
        <v>0.71997710983078944</v>
      </c>
      <c r="AC652" s="47">
        <v>42882.650918848914</v>
      </c>
      <c r="AD652" s="48">
        <v>28815.164999999997</v>
      </c>
      <c r="AE652" s="49">
        <v>0.67195391102405932</v>
      </c>
    </row>
    <row r="653" spans="1:31" x14ac:dyDescent="0.25">
      <c r="A653" t="s">
        <v>901</v>
      </c>
      <c r="B653" s="35">
        <v>5</v>
      </c>
      <c r="C653" s="44" t="s">
        <v>157</v>
      </c>
      <c r="D653" s="45">
        <v>0.6216966993039249</v>
      </c>
      <c r="E653" s="46">
        <v>0.3783033006960751</v>
      </c>
      <c r="F653" s="45">
        <v>6.9834536553955454E-2</v>
      </c>
      <c r="G653" s="47">
        <v>9870.755013367303</v>
      </c>
      <c r="H653" s="48">
        <v>2419.1985000000022</v>
      </c>
      <c r="I653" s="49">
        <v>0.2450874828444069</v>
      </c>
      <c r="J653" s="35">
        <v>5</v>
      </c>
      <c r="K653" s="42" t="s">
        <v>154</v>
      </c>
      <c r="L653" s="46">
        <v>0.26283167610379976</v>
      </c>
      <c r="M653" s="50" t="s">
        <v>137</v>
      </c>
      <c r="N653" s="50" t="s">
        <v>135</v>
      </c>
      <c r="O653" s="46">
        <v>0.73716832389620013</v>
      </c>
      <c r="P653" s="46" t="s">
        <v>137</v>
      </c>
      <c r="Q653" s="46" t="s">
        <v>135</v>
      </c>
      <c r="R653" s="46">
        <v>1.6767003899706413E-2</v>
      </c>
      <c r="S653" s="46" t="s">
        <v>1</v>
      </c>
      <c r="T653" s="46" t="s">
        <v>137</v>
      </c>
      <c r="U653" s="47">
        <v>17340.911014382982</v>
      </c>
      <c r="V653" s="47">
        <v>3768.9545000000021</v>
      </c>
      <c r="W653" s="49">
        <v>0.21734466527588647</v>
      </c>
      <c r="X653" s="35">
        <v>5</v>
      </c>
      <c r="Y653" s="44" t="s">
        <v>201</v>
      </c>
      <c r="Z653" s="46">
        <v>0.20582915504699995</v>
      </c>
      <c r="AA653" s="46">
        <v>0.79417084495299994</v>
      </c>
      <c r="AB653" s="46">
        <v>0.77511502735023652</v>
      </c>
      <c r="AC653" s="47">
        <v>26822.414900951262</v>
      </c>
      <c r="AD653" s="48">
        <v>14849.973</v>
      </c>
      <c r="AE653" s="49">
        <v>0.55364041809200937</v>
      </c>
    </row>
    <row r="654" spans="1:31" x14ac:dyDescent="0.25">
      <c r="A654" t="s">
        <v>902</v>
      </c>
      <c r="B654" s="35">
        <v>6</v>
      </c>
      <c r="C654" s="44" t="s">
        <v>160</v>
      </c>
      <c r="D654" s="45">
        <v>0.73090617524014112</v>
      </c>
      <c r="E654" s="46">
        <v>0.26909382475985899</v>
      </c>
      <c r="F654" s="45">
        <v>4.6736007394057207E-2</v>
      </c>
      <c r="G654" s="47">
        <v>3992.1424931884603</v>
      </c>
      <c r="H654" s="48">
        <v>1421.4950000000003</v>
      </c>
      <c r="I654" s="49">
        <v>0.35607321192202113</v>
      </c>
      <c r="J654" s="35">
        <v>6</v>
      </c>
      <c r="K654" s="42" t="s">
        <v>156</v>
      </c>
      <c r="L654" s="46">
        <v>0.43543931799728652</v>
      </c>
      <c r="M654" s="50" t="s">
        <v>137</v>
      </c>
      <c r="N654" s="50" t="s">
        <v>137</v>
      </c>
      <c r="O654" s="46">
        <v>0.56456068200271359</v>
      </c>
      <c r="P654" s="46" t="s">
        <v>137</v>
      </c>
      <c r="Q654" s="46" t="s">
        <v>137</v>
      </c>
      <c r="R654" s="46">
        <v>9.7643466220880173E-2</v>
      </c>
      <c r="S654" s="46" t="s">
        <v>1</v>
      </c>
      <c r="T654" s="46" t="s">
        <v>137</v>
      </c>
      <c r="U654" s="47">
        <v>12786.812893168908</v>
      </c>
      <c r="V654" s="47">
        <v>474.27449999999516</v>
      </c>
      <c r="W654" s="49">
        <v>3.7090907950437485E-2</v>
      </c>
      <c r="X654" s="35">
        <v>6</v>
      </c>
      <c r="Y654" s="44" t="s">
        <v>144</v>
      </c>
      <c r="Z654" s="46">
        <v>8.7208265942312332E-2</v>
      </c>
      <c r="AA654" s="46">
        <v>0.91279173405768754</v>
      </c>
      <c r="AB654" s="46">
        <v>0.82379805875725121</v>
      </c>
      <c r="AC654" s="47">
        <v>18649.483022910747</v>
      </c>
      <c r="AD654" s="48">
        <v>13536.086500000001</v>
      </c>
      <c r="AE654" s="49">
        <v>0.72581564236236595</v>
      </c>
    </row>
    <row r="655" spans="1:31" x14ac:dyDescent="0.25">
      <c r="A655" t="s">
        <v>903</v>
      </c>
      <c r="B655" s="35">
        <v>7</v>
      </c>
      <c r="C655" s="44" t="s">
        <v>162</v>
      </c>
      <c r="D655" s="45">
        <v>0.6948853271325377</v>
      </c>
      <c r="E655" s="46">
        <v>0.30511467286746236</v>
      </c>
      <c r="F655" s="45">
        <v>3.4306023595584115E-2</v>
      </c>
      <c r="G655" s="47">
        <v>8781.3849270551655</v>
      </c>
      <c r="H655" s="48">
        <v>3268.1099999999997</v>
      </c>
      <c r="I655" s="49">
        <v>0.37216339189631209</v>
      </c>
      <c r="J655" s="35">
        <v>7</v>
      </c>
      <c r="K655" s="42" t="s">
        <v>158</v>
      </c>
      <c r="L655" s="46">
        <v>0.330139629984113</v>
      </c>
      <c r="M655" s="50" t="s">
        <v>137</v>
      </c>
      <c r="N655" s="50" t="s">
        <v>135</v>
      </c>
      <c r="O655" s="46">
        <v>0.66986037001588694</v>
      </c>
      <c r="P655" s="46" t="s">
        <v>137</v>
      </c>
      <c r="Q655" s="46" t="s">
        <v>135</v>
      </c>
      <c r="R655" s="46">
        <v>0.36500528788064296</v>
      </c>
      <c r="S655" s="46" t="s">
        <v>1</v>
      </c>
      <c r="T655" s="46" t="s">
        <v>137</v>
      </c>
      <c r="U655" s="47">
        <v>2445.7685068214914</v>
      </c>
      <c r="V655" s="47">
        <v>1719.0790000000006</v>
      </c>
      <c r="W655" s="49">
        <v>0.70287886821885159</v>
      </c>
      <c r="X655" s="35">
        <v>7</v>
      </c>
      <c r="Y655" s="44" t="s">
        <v>191</v>
      </c>
      <c r="Z655" s="46">
        <v>0.10304364681626255</v>
      </c>
      <c r="AA655" s="46">
        <v>0.89695635318373768</v>
      </c>
      <c r="AB655" s="46">
        <v>0.89462269256263971</v>
      </c>
      <c r="AC655" s="47">
        <v>37811.767072492461</v>
      </c>
      <c r="AD655" s="48">
        <v>23478.580499999996</v>
      </c>
      <c r="AE655" s="49">
        <v>0.62093317286618799</v>
      </c>
    </row>
    <row r="656" spans="1:31" x14ac:dyDescent="0.25">
      <c r="A656" t="s">
        <v>904</v>
      </c>
      <c r="B656" s="35">
        <v>8</v>
      </c>
      <c r="C656" s="44" t="s">
        <v>169</v>
      </c>
      <c r="D656" s="45">
        <v>0.69110381690324296</v>
      </c>
      <c r="E656" s="46">
        <v>0.30889618309675693</v>
      </c>
      <c r="F656" s="45">
        <v>3.498866755137945E-2</v>
      </c>
      <c r="G656" s="47">
        <v>3649.3894694039891</v>
      </c>
      <c r="H656" s="48">
        <v>1728.3785000000003</v>
      </c>
      <c r="I656" s="49">
        <v>0.47360757586727942</v>
      </c>
      <c r="J656" s="35">
        <v>8</v>
      </c>
      <c r="K656" s="42" t="s">
        <v>159</v>
      </c>
      <c r="L656" s="46">
        <v>0.55680281479312244</v>
      </c>
      <c r="M656" s="50" t="s">
        <v>137</v>
      </c>
      <c r="N656" s="50" t="s">
        <v>137</v>
      </c>
      <c r="O656" s="46">
        <v>0.44319718520687756</v>
      </c>
      <c r="P656" s="46" t="s">
        <v>137</v>
      </c>
      <c r="Q656" s="46" t="s">
        <v>137</v>
      </c>
      <c r="R656" s="46">
        <v>7.0968775752440233E-2</v>
      </c>
      <c r="S656" s="46" t="s">
        <v>1</v>
      </c>
      <c r="T656" s="46" t="s">
        <v>137</v>
      </c>
      <c r="U656" s="47">
        <v>3909.7755257134022</v>
      </c>
      <c r="V656" s="47">
        <v>1295.2874999999997</v>
      </c>
      <c r="W656" s="49">
        <v>0.33129459517081955</v>
      </c>
      <c r="X656" s="35">
        <v>8</v>
      </c>
      <c r="Y656" s="44" t="s">
        <v>192</v>
      </c>
      <c r="Z656" s="46">
        <v>0.15711459710267667</v>
      </c>
      <c r="AA656" s="46">
        <v>0.84288540289732339</v>
      </c>
      <c r="AB656" s="46">
        <v>0.82750000598231632</v>
      </c>
      <c r="AC656" s="47">
        <v>14242.84856033554</v>
      </c>
      <c r="AD656" s="48">
        <v>7074.2625000000007</v>
      </c>
      <c r="AE656" s="49">
        <v>0.49668873961778204</v>
      </c>
    </row>
    <row r="657" spans="1:31" x14ac:dyDescent="0.25">
      <c r="A657" t="s">
        <v>905</v>
      </c>
      <c r="B657" s="35">
        <v>9</v>
      </c>
      <c r="C657" s="44" t="s">
        <v>170</v>
      </c>
      <c r="D657" s="45">
        <v>0.78467581269955899</v>
      </c>
      <c r="E657" s="46">
        <v>0.21532418730044112</v>
      </c>
      <c r="F657" s="45">
        <v>0.16996838136707992</v>
      </c>
      <c r="G657" s="47">
        <v>11414.471946546962</v>
      </c>
      <c r="H657" s="48">
        <v>5275.4735000000001</v>
      </c>
      <c r="I657" s="49">
        <v>0.46217411762056193</v>
      </c>
      <c r="J657" s="35">
        <v>9</v>
      </c>
      <c r="K657" s="42" t="s">
        <v>2228</v>
      </c>
      <c r="L657" s="46">
        <v>0.52276765153668592</v>
      </c>
      <c r="M657" s="50" t="s">
        <v>137</v>
      </c>
      <c r="N657" s="50" t="s">
        <v>137</v>
      </c>
      <c r="O657" s="46">
        <v>0.47723234846331414</v>
      </c>
      <c r="P657" s="46" t="s">
        <v>137</v>
      </c>
      <c r="Q657" s="46" t="s">
        <v>137</v>
      </c>
      <c r="R657" s="46">
        <v>9.8281253250635837E-3</v>
      </c>
      <c r="S657" s="46" t="s">
        <v>1</v>
      </c>
      <c r="T657" s="46" t="s">
        <v>137</v>
      </c>
      <c r="U657" s="47">
        <v>12018.939593733825</v>
      </c>
      <c r="V657" s="47">
        <v>1676.5670000000023</v>
      </c>
      <c r="W657" s="49">
        <v>0.13949375374796746</v>
      </c>
      <c r="X657" s="35">
        <v>9</v>
      </c>
      <c r="Y657" s="44" t="s">
        <v>193</v>
      </c>
      <c r="Z657" s="46">
        <v>4.0380894462524229E-3</v>
      </c>
      <c r="AA657" s="46">
        <v>0.9959619105537475</v>
      </c>
      <c r="AB657" s="46">
        <v>0.99590057689268474</v>
      </c>
      <c r="AC657" s="47">
        <v>273.34249999999997</v>
      </c>
      <c r="AD657" s="48">
        <v>272.34249999999997</v>
      </c>
      <c r="AE657" s="49">
        <v>0.99634158610534407</v>
      </c>
    </row>
    <row r="658" spans="1:31" x14ac:dyDescent="0.25">
      <c r="A658" t="s">
        <v>906</v>
      </c>
      <c r="B658" s="35">
        <v>10</v>
      </c>
      <c r="C658" s="44" t="s">
        <v>172</v>
      </c>
      <c r="D658" s="45">
        <v>0.83356154218337974</v>
      </c>
      <c r="E658" s="46">
        <v>0.16643845781662034</v>
      </c>
      <c r="F658" s="45">
        <v>4.5361648608376423E-2</v>
      </c>
      <c r="G658" s="47">
        <v>3682.6020168759646</v>
      </c>
      <c r="H658" s="48">
        <v>1762.9195000000002</v>
      </c>
      <c r="I658" s="49">
        <v>0.47871572652195665</v>
      </c>
      <c r="J658" s="35">
        <v>10</v>
      </c>
      <c r="K658" s="42" t="s">
        <v>163</v>
      </c>
      <c r="L658" s="46">
        <v>0.40219239470553753</v>
      </c>
      <c r="M658" s="50" t="s">
        <v>137</v>
      </c>
      <c r="N658" s="50" t="s">
        <v>137</v>
      </c>
      <c r="O658" s="46">
        <v>0.59780760529446253</v>
      </c>
      <c r="P658" s="46" t="s">
        <v>137</v>
      </c>
      <c r="Q658" s="46" t="s">
        <v>137</v>
      </c>
      <c r="R658" s="46">
        <v>8.4682905556320284E-2</v>
      </c>
      <c r="S658" s="46" t="s">
        <v>1</v>
      </c>
      <c r="T658" s="46" t="s">
        <v>137</v>
      </c>
      <c r="U658" s="47">
        <v>14471.350533846955</v>
      </c>
      <c r="V658" s="47">
        <v>5614.2409999999982</v>
      </c>
      <c r="W658" s="49">
        <v>0.38795556688844512</v>
      </c>
      <c r="X658" s="35" t="s">
        <v>136</v>
      </c>
      <c r="Y658" s="44" t="s">
        <v>136</v>
      </c>
      <c r="Z658" s="46" t="s">
        <v>136</v>
      </c>
      <c r="AA658" s="46" t="s">
        <v>136</v>
      </c>
      <c r="AB658" s="46" t="s">
        <v>136</v>
      </c>
      <c r="AC658" s="47" t="s">
        <v>136</v>
      </c>
      <c r="AD658" s="48" t="s">
        <v>136</v>
      </c>
      <c r="AE658" s="49" t="s">
        <v>136</v>
      </c>
    </row>
    <row r="659" spans="1:31" x14ac:dyDescent="0.25">
      <c r="A659" t="s">
        <v>907</v>
      </c>
      <c r="B659" s="35">
        <v>11</v>
      </c>
      <c r="C659" s="44" t="s">
        <v>174</v>
      </c>
      <c r="D659" s="45">
        <v>0.61604799235338747</v>
      </c>
      <c r="E659" s="46">
        <v>0.38395200764661258</v>
      </c>
      <c r="F659" s="45">
        <v>0.26261958357947379</v>
      </c>
      <c r="G659" s="47">
        <v>19785.350415915709</v>
      </c>
      <c r="H659" s="48">
        <v>10394.184000000001</v>
      </c>
      <c r="I659" s="49">
        <v>0.52534748091389494</v>
      </c>
      <c r="J659" s="35">
        <v>11</v>
      </c>
      <c r="K659" s="42" t="s">
        <v>164</v>
      </c>
      <c r="L659" s="46">
        <v>0.34107257636416949</v>
      </c>
      <c r="M659" s="50" t="s">
        <v>137</v>
      </c>
      <c r="N659" s="50" t="s">
        <v>135</v>
      </c>
      <c r="O659" s="46">
        <v>0.65892742363583057</v>
      </c>
      <c r="P659" s="46" t="s">
        <v>137</v>
      </c>
      <c r="Q659" s="46" t="s">
        <v>135</v>
      </c>
      <c r="R659" s="46">
        <v>7.7812100067271114E-2</v>
      </c>
      <c r="S659" s="46" t="s">
        <v>1</v>
      </c>
      <c r="T659" s="46" t="s">
        <v>137</v>
      </c>
      <c r="U659" s="47">
        <v>5794.9171098641291</v>
      </c>
      <c r="V659" s="47">
        <v>2166.7834999999991</v>
      </c>
      <c r="W659" s="49">
        <v>0.37391104288820498</v>
      </c>
      <c r="X659" s="35" t="s">
        <v>136</v>
      </c>
      <c r="Y659" s="44" t="s">
        <v>136</v>
      </c>
      <c r="Z659" s="46" t="s">
        <v>136</v>
      </c>
      <c r="AA659" s="46" t="s">
        <v>136</v>
      </c>
      <c r="AB659" s="46" t="s">
        <v>136</v>
      </c>
      <c r="AC659" s="47" t="s">
        <v>136</v>
      </c>
      <c r="AD659" s="48" t="s">
        <v>136</v>
      </c>
      <c r="AE659" s="49" t="s">
        <v>136</v>
      </c>
    </row>
    <row r="660" spans="1:31" x14ac:dyDescent="0.25">
      <c r="A660" t="s">
        <v>908</v>
      </c>
      <c r="B660" s="35">
        <v>12</v>
      </c>
      <c r="C660" s="44" t="s">
        <v>2229</v>
      </c>
      <c r="D660" s="45">
        <v>0.7572169542747933</v>
      </c>
      <c r="E660" s="46">
        <v>0.24278304572520665</v>
      </c>
      <c r="F660" s="45">
        <v>0.15638902410827257</v>
      </c>
      <c r="G660" s="47">
        <v>12758.914012282759</v>
      </c>
      <c r="H660" s="48">
        <v>6085.8584999999985</v>
      </c>
      <c r="I660" s="49">
        <v>0.47698875422635972</v>
      </c>
      <c r="J660" s="35">
        <v>12</v>
      </c>
      <c r="K660" s="42" t="s">
        <v>165</v>
      </c>
      <c r="L660" s="46">
        <v>0.3382379816448533</v>
      </c>
      <c r="M660" s="50" t="s">
        <v>137</v>
      </c>
      <c r="N660" s="50" t="s">
        <v>135</v>
      </c>
      <c r="O660" s="46">
        <v>0.6617620183551467</v>
      </c>
      <c r="P660" s="46" t="s">
        <v>137</v>
      </c>
      <c r="Q660" s="46" t="s">
        <v>135</v>
      </c>
      <c r="R660" s="46">
        <v>3.2138114360452004E-2</v>
      </c>
      <c r="S660" s="46" t="s">
        <v>1</v>
      </c>
      <c r="T660" s="46" t="s">
        <v>137</v>
      </c>
      <c r="U660" s="47">
        <v>19099.844385450346</v>
      </c>
      <c r="V660" s="47">
        <v>5648.7819999999974</v>
      </c>
      <c r="W660" s="49">
        <v>0.29575015827370094</v>
      </c>
      <c r="X660" s="35" t="s">
        <v>136</v>
      </c>
      <c r="Y660" s="44" t="s">
        <v>136</v>
      </c>
      <c r="Z660" s="46" t="s">
        <v>136</v>
      </c>
      <c r="AA660" s="46" t="s">
        <v>136</v>
      </c>
      <c r="AB660" s="46" t="s">
        <v>136</v>
      </c>
      <c r="AC660" s="47" t="s">
        <v>136</v>
      </c>
      <c r="AD660" s="48" t="s">
        <v>136</v>
      </c>
      <c r="AE660" s="49" t="s">
        <v>136</v>
      </c>
    </row>
    <row r="661" spans="1:31" x14ac:dyDescent="0.25">
      <c r="A661" t="s">
        <v>909</v>
      </c>
      <c r="B661" s="35">
        <v>13</v>
      </c>
      <c r="C661" s="44" t="s">
        <v>177</v>
      </c>
      <c r="D661" s="45">
        <v>0.88835187128428472</v>
      </c>
      <c r="E661" s="46">
        <v>0.11164812871571518</v>
      </c>
      <c r="F661" s="45">
        <v>4.0827922917357144E-2</v>
      </c>
      <c r="G661" s="47">
        <v>8959.4039816440018</v>
      </c>
      <c r="H661" s="48">
        <v>2949.2700000000023</v>
      </c>
      <c r="I661" s="49">
        <v>0.32918149533634794</v>
      </c>
      <c r="J661" s="35">
        <v>13</v>
      </c>
      <c r="K661" s="42" t="s">
        <v>166</v>
      </c>
      <c r="L661" s="46">
        <v>0.25974213358585668</v>
      </c>
      <c r="M661" s="50" t="s">
        <v>137</v>
      </c>
      <c r="N661" s="50" t="s">
        <v>135</v>
      </c>
      <c r="O661" s="46">
        <v>0.74025786641414337</v>
      </c>
      <c r="P661" s="46" t="s">
        <v>137</v>
      </c>
      <c r="Q661" s="46" t="s">
        <v>135</v>
      </c>
      <c r="R661" s="46">
        <v>0.29211063631555673</v>
      </c>
      <c r="S661" s="46" t="s">
        <v>1</v>
      </c>
      <c r="T661" s="46" t="s">
        <v>137</v>
      </c>
      <c r="U661" s="47">
        <v>1964.851514397521</v>
      </c>
      <c r="V661" s="47">
        <v>544.68499999999938</v>
      </c>
      <c r="W661" s="49">
        <v>0.27721433197816742</v>
      </c>
      <c r="X661" s="35" t="s">
        <v>136</v>
      </c>
      <c r="Y661" s="44" t="s">
        <v>136</v>
      </c>
      <c r="Z661" s="46" t="s">
        <v>136</v>
      </c>
      <c r="AA661" s="46" t="s">
        <v>136</v>
      </c>
      <c r="AB661" s="46" t="s">
        <v>136</v>
      </c>
      <c r="AC661" s="47" t="s">
        <v>136</v>
      </c>
      <c r="AD661" s="48" t="s">
        <v>136</v>
      </c>
      <c r="AE661" s="49" t="s">
        <v>136</v>
      </c>
    </row>
    <row r="662" spans="1:31" x14ac:dyDescent="0.25">
      <c r="A662" t="s">
        <v>910</v>
      </c>
      <c r="B662" s="35">
        <v>14</v>
      </c>
      <c r="C662" s="44" t="s">
        <v>178</v>
      </c>
      <c r="D662" s="45">
        <v>0.88727083604685797</v>
      </c>
      <c r="E662" s="46">
        <v>0.11272916395314209</v>
      </c>
      <c r="F662" s="45">
        <v>4.8562929940036421E-2</v>
      </c>
      <c r="G662" s="47">
        <v>2076.4455144723647</v>
      </c>
      <c r="H662" s="48">
        <v>1093.3555000000003</v>
      </c>
      <c r="I662" s="49">
        <v>0.52655149984892691</v>
      </c>
      <c r="J662" s="35">
        <v>14</v>
      </c>
      <c r="K662" s="42" t="s">
        <v>167</v>
      </c>
      <c r="L662" s="46">
        <v>0.22358004008026625</v>
      </c>
      <c r="M662" s="50" t="s">
        <v>137</v>
      </c>
      <c r="N662" s="50" t="s">
        <v>135</v>
      </c>
      <c r="O662" s="46">
        <v>0.77641995991973378</v>
      </c>
      <c r="P662" s="46" t="s">
        <v>137</v>
      </c>
      <c r="Q662" s="46" t="s">
        <v>135</v>
      </c>
      <c r="R662" s="46">
        <v>0.11483152864628388</v>
      </c>
      <c r="S662" s="46" t="s">
        <v>1</v>
      </c>
      <c r="T662" s="46" t="s">
        <v>137</v>
      </c>
      <c r="U662" s="47">
        <v>2141.5420201611987</v>
      </c>
      <c r="V662" s="47">
        <v>635.02299999999968</v>
      </c>
      <c r="W662" s="49">
        <v>0.29652605179897429</v>
      </c>
      <c r="X662" s="35" t="s">
        <v>136</v>
      </c>
      <c r="Y662" s="44" t="s">
        <v>136</v>
      </c>
      <c r="Z662" s="46" t="s">
        <v>136</v>
      </c>
      <c r="AA662" s="46" t="s">
        <v>136</v>
      </c>
      <c r="AB662" s="46" t="s">
        <v>136</v>
      </c>
      <c r="AC662" s="47" t="s">
        <v>136</v>
      </c>
      <c r="AD662" s="48" t="s">
        <v>136</v>
      </c>
      <c r="AE662" s="49" t="s">
        <v>136</v>
      </c>
    </row>
    <row r="663" spans="1:31" x14ac:dyDescent="0.25">
      <c r="A663" t="s">
        <v>911</v>
      </c>
      <c r="B663" s="35">
        <v>15</v>
      </c>
      <c r="C663" s="44" t="s">
        <v>180</v>
      </c>
      <c r="D663" s="45">
        <v>0.66032971952374186</v>
      </c>
      <c r="E663" s="46">
        <v>0.33967028047625808</v>
      </c>
      <c r="F663" s="45">
        <v>0.26164463839960861</v>
      </c>
      <c r="G663" s="47">
        <v>4216.6590146359576</v>
      </c>
      <c r="H663" s="48">
        <v>1862.5570000000005</v>
      </c>
      <c r="I663" s="49">
        <v>0.44171392411269067</v>
      </c>
      <c r="J663" s="35">
        <v>15</v>
      </c>
      <c r="K663" s="42" t="s">
        <v>168</v>
      </c>
      <c r="L663" s="46">
        <v>0.35449005668340505</v>
      </c>
      <c r="M663" s="50" t="s">
        <v>137</v>
      </c>
      <c r="N663" s="50" t="s">
        <v>135</v>
      </c>
      <c r="O663" s="46">
        <v>0.64550994331659495</v>
      </c>
      <c r="P663" s="46" t="s">
        <v>137</v>
      </c>
      <c r="Q663" s="46" t="s">
        <v>135</v>
      </c>
      <c r="R663" s="46">
        <v>0.2907347436433646</v>
      </c>
      <c r="S663" s="46" t="s">
        <v>1</v>
      </c>
      <c r="T663" s="46" t="s">
        <v>137</v>
      </c>
      <c r="U663" s="47">
        <v>2126.9285089710884</v>
      </c>
      <c r="V663" s="47">
        <v>778.50100000000009</v>
      </c>
      <c r="W663" s="49">
        <v>0.366021235183219</v>
      </c>
      <c r="X663" s="35" t="s">
        <v>136</v>
      </c>
      <c r="Y663" s="44" t="s">
        <v>136</v>
      </c>
      <c r="Z663" s="46" t="s">
        <v>136</v>
      </c>
      <c r="AA663" s="46" t="s">
        <v>136</v>
      </c>
      <c r="AB663" s="46" t="s">
        <v>136</v>
      </c>
      <c r="AC663" s="47" t="s">
        <v>136</v>
      </c>
      <c r="AD663" s="48" t="s">
        <v>136</v>
      </c>
      <c r="AE663" s="49" t="s">
        <v>136</v>
      </c>
    </row>
    <row r="664" spans="1:31" x14ac:dyDescent="0.25">
      <c r="A664" t="s">
        <v>912</v>
      </c>
      <c r="B664" s="35">
        <v>16</v>
      </c>
      <c r="C664" s="44" t="s">
        <v>185</v>
      </c>
      <c r="D664" s="45">
        <v>0.76405268158945328</v>
      </c>
      <c r="E664" s="46">
        <v>0.23594731841054667</v>
      </c>
      <c r="F664" s="45">
        <v>0.21888024587085714</v>
      </c>
      <c r="G664" s="47">
        <v>2878.8594955847711</v>
      </c>
      <c r="H664" s="48">
        <v>964.49099999999999</v>
      </c>
      <c r="I664" s="49">
        <v>0.33502538122447922</v>
      </c>
      <c r="J664" s="35">
        <v>16</v>
      </c>
      <c r="K664" s="42" t="s">
        <v>171</v>
      </c>
      <c r="L664" s="46">
        <v>0.55969927044788448</v>
      </c>
      <c r="M664" s="50" t="s">
        <v>137</v>
      </c>
      <c r="N664" s="50" t="s">
        <v>137</v>
      </c>
      <c r="O664" s="46">
        <v>0.44030072955211541</v>
      </c>
      <c r="P664" s="46" t="s">
        <v>137</v>
      </c>
      <c r="Q664" s="46" t="s">
        <v>137</v>
      </c>
      <c r="R664" s="46">
        <v>0.33598135963211134</v>
      </c>
      <c r="S664" s="46" t="s">
        <v>1</v>
      </c>
      <c r="T664" s="46" t="s">
        <v>137</v>
      </c>
      <c r="U664" s="47">
        <v>920.65049901573002</v>
      </c>
      <c r="V664" s="47">
        <v>524.75750000000005</v>
      </c>
      <c r="W664" s="49">
        <v>0.56998557059494315</v>
      </c>
      <c r="X664" s="35" t="s">
        <v>136</v>
      </c>
      <c r="Y664" s="44" t="s">
        <v>136</v>
      </c>
      <c r="Z664" s="46" t="s">
        <v>136</v>
      </c>
      <c r="AA664" s="46" t="s">
        <v>136</v>
      </c>
      <c r="AB664" s="46" t="s">
        <v>136</v>
      </c>
      <c r="AC664" s="47" t="s">
        <v>136</v>
      </c>
      <c r="AD664" s="48" t="s">
        <v>136</v>
      </c>
      <c r="AE664" s="49" t="s">
        <v>136</v>
      </c>
    </row>
    <row r="665" spans="1:31" x14ac:dyDescent="0.25">
      <c r="A665" t="s">
        <v>913</v>
      </c>
      <c r="B665" s="35">
        <v>17</v>
      </c>
      <c r="C665" s="44" t="s">
        <v>186</v>
      </c>
      <c r="D665" s="45">
        <v>0.72354056095647445</v>
      </c>
      <c r="E665" s="46">
        <v>0.27645943904352566</v>
      </c>
      <c r="F665" s="45">
        <v>1.7471950872994E-2</v>
      </c>
      <c r="G665" s="47">
        <v>7313.3924052870389</v>
      </c>
      <c r="H665" s="48">
        <v>4001.442</v>
      </c>
      <c r="I665" s="49">
        <v>0.54713897166344516</v>
      </c>
      <c r="J665" s="35">
        <v>17</v>
      </c>
      <c r="K665" s="42" t="s">
        <v>139</v>
      </c>
      <c r="L665" s="46">
        <v>0.29951343548582399</v>
      </c>
      <c r="M665" s="50" t="s">
        <v>137</v>
      </c>
      <c r="N665" s="50" t="s">
        <v>135</v>
      </c>
      <c r="O665" s="46">
        <v>0.70048656451417612</v>
      </c>
      <c r="P665" s="46" t="s">
        <v>137</v>
      </c>
      <c r="Q665" s="46" t="s">
        <v>135</v>
      </c>
      <c r="R665" s="46">
        <v>1.7821295143202864E-2</v>
      </c>
      <c r="S665" s="46" t="s">
        <v>1</v>
      </c>
      <c r="T665" s="46" t="s">
        <v>137</v>
      </c>
      <c r="U665" s="47">
        <v>38102.708360499513</v>
      </c>
      <c r="V665" s="47">
        <v>14594.900999999989</v>
      </c>
      <c r="W665" s="49">
        <v>0.38304103902310255</v>
      </c>
      <c r="X665" s="35" t="s">
        <v>136</v>
      </c>
      <c r="Y665" s="44" t="s">
        <v>136</v>
      </c>
      <c r="Z665" s="46" t="s">
        <v>136</v>
      </c>
      <c r="AA665" s="46" t="s">
        <v>136</v>
      </c>
      <c r="AB665" s="46" t="s">
        <v>136</v>
      </c>
      <c r="AC665" s="47" t="s">
        <v>136</v>
      </c>
      <c r="AD665" s="48" t="s">
        <v>136</v>
      </c>
      <c r="AE665" s="49" t="s">
        <v>136</v>
      </c>
    </row>
    <row r="666" spans="1:31" x14ac:dyDescent="0.25">
      <c r="A666" t="s">
        <v>914</v>
      </c>
      <c r="B666" s="35">
        <v>18</v>
      </c>
      <c r="C666" s="44" t="s">
        <v>187</v>
      </c>
      <c r="D666" s="45">
        <v>0.75078237693717942</v>
      </c>
      <c r="E666" s="46">
        <v>0.2492176230628205</v>
      </c>
      <c r="F666" s="45">
        <v>0.10500046879056063</v>
      </c>
      <c r="G666" s="47">
        <v>7366.5325578954771</v>
      </c>
      <c r="H666" s="48">
        <v>4079.8235000000004</v>
      </c>
      <c r="I666" s="49">
        <v>0.55383227698182513</v>
      </c>
      <c r="J666" s="35">
        <v>18</v>
      </c>
      <c r="K666" s="42" t="s">
        <v>2230</v>
      </c>
      <c r="L666" s="46">
        <v>0.53201675424506267</v>
      </c>
      <c r="M666" s="50" t="s">
        <v>137</v>
      </c>
      <c r="N666" s="50" t="s">
        <v>137</v>
      </c>
      <c r="O666" s="46">
        <v>0.46798324575493727</v>
      </c>
      <c r="P666" s="46" t="s">
        <v>137</v>
      </c>
      <c r="Q666" s="46" t="s">
        <v>137</v>
      </c>
      <c r="R666" s="46">
        <v>0.41619786084555876</v>
      </c>
      <c r="S666" s="46" t="s">
        <v>137</v>
      </c>
      <c r="T666" s="46" t="s">
        <v>137</v>
      </c>
      <c r="U666" s="47">
        <v>6775.3499938918512</v>
      </c>
      <c r="V666" s="47">
        <v>3577.6505000000006</v>
      </c>
      <c r="W666" s="49">
        <v>0.52803921616231531</v>
      </c>
      <c r="X666" s="35" t="s">
        <v>136</v>
      </c>
      <c r="Y666" s="44" t="s">
        <v>136</v>
      </c>
      <c r="Z666" s="46" t="s">
        <v>136</v>
      </c>
      <c r="AA666" s="46" t="s">
        <v>136</v>
      </c>
      <c r="AB666" s="46" t="s">
        <v>136</v>
      </c>
      <c r="AC666" s="47" t="s">
        <v>136</v>
      </c>
      <c r="AD666" s="48" t="s">
        <v>136</v>
      </c>
      <c r="AE666" s="49" t="s">
        <v>136</v>
      </c>
    </row>
    <row r="667" spans="1:31" x14ac:dyDescent="0.25">
      <c r="A667" t="s">
        <v>915</v>
      </c>
      <c r="B667" s="35">
        <v>19</v>
      </c>
      <c r="C667" s="44" t="s">
        <v>13</v>
      </c>
      <c r="D667" s="45">
        <v>0.95987720871425308</v>
      </c>
      <c r="E667" s="46">
        <v>4.0122791285746882E-2</v>
      </c>
      <c r="F667" s="45">
        <v>8.5997803486816959E-3</v>
      </c>
      <c r="G667" s="47">
        <v>1647.3400015600323</v>
      </c>
      <c r="H667" s="48">
        <v>793.11450000000002</v>
      </c>
      <c r="I667" s="49">
        <v>0.48145161244729073</v>
      </c>
      <c r="J667" s="35">
        <v>19</v>
      </c>
      <c r="K667" s="42" t="s">
        <v>140</v>
      </c>
      <c r="L667" s="46">
        <v>0.41722622657625225</v>
      </c>
      <c r="M667" s="50" t="s">
        <v>137</v>
      </c>
      <c r="N667" s="50" t="s">
        <v>137</v>
      </c>
      <c r="O667" s="46">
        <v>0.58277377342374792</v>
      </c>
      <c r="P667" s="46" t="s">
        <v>137</v>
      </c>
      <c r="Q667" s="46" t="s">
        <v>137</v>
      </c>
      <c r="R667" s="46">
        <v>0.17667979898426495</v>
      </c>
      <c r="S667" s="46" t="s">
        <v>1</v>
      </c>
      <c r="T667" s="46" t="s">
        <v>137</v>
      </c>
      <c r="U667" s="47">
        <v>3379.7040155013756</v>
      </c>
      <c r="V667" s="47">
        <v>955.19149999999911</v>
      </c>
      <c r="W667" s="49">
        <v>0.28262578486722822</v>
      </c>
      <c r="X667" s="35" t="s">
        <v>136</v>
      </c>
      <c r="Y667" s="44" t="s">
        <v>136</v>
      </c>
      <c r="Z667" s="46" t="s">
        <v>136</v>
      </c>
      <c r="AA667" s="46" t="s">
        <v>136</v>
      </c>
      <c r="AB667" s="46" t="s">
        <v>136</v>
      </c>
      <c r="AC667" s="47" t="s">
        <v>136</v>
      </c>
      <c r="AD667" s="48" t="s">
        <v>136</v>
      </c>
      <c r="AE667" s="49" t="s">
        <v>136</v>
      </c>
    </row>
    <row r="668" spans="1:31" x14ac:dyDescent="0.25">
      <c r="A668" t="s">
        <v>916</v>
      </c>
      <c r="B668" s="35">
        <v>20</v>
      </c>
      <c r="C668" s="44" t="s">
        <v>189</v>
      </c>
      <c r="D668" s="45">
        <v>0.8351937217834754</v>
      </c>
      <c r="E668" s="46">
        <v>0.16480627821652458</v>
      </c>
      <c r="F668" s="45">
        <v>0.12370976095924267</v>
      </c>
      <c r="G668" s="47">
        <v>1917.0255103448667</v>
      </c>
      <c r="H668" s="48">
        <v>860.86799999999982</v>
      </c>
      <c r="I668" s="49">
        <v>0.44906444664115736</v>
      </c>
      <c r="J668" s="35">
        <v>20</v>
      </c>
      <c r="K668" s="42" t="s">
        <v>141</v>
      </c>
      <c r="L668" s="46">
        <v>0.49512067907880603</v>
      </c>
      <c r="M668" s="50" t="s">
        <v>137</v>
      </c>
      <c r="N668" s="50" t="s">
        <v>137</v>
      </c>
      <c r="O668" s="46">
        <v>0.50487932092119403</v>
      </c>
      <c r="P668" s="46" t="s">
        <v>137</v>
      </c>
      <c r="Q668" s="46" t="s">
        <v>137</v>
      </c>
      <c r="R668" s="46">
        <v>0.1319545848747849</v>
      </c>
      <c r="S668" s="46" t="s">
        <v>1</v>
      </c>
      <c r="T668" s="46" t="s">
        <v>137</v>
      </c>
      <c r="U668" s="47">
        <v>3706.5149569204177</v>
      </c>
      <c r="V668" s="47">
        <v>759.90200000000118</v>
      </c>
      <c r="W668" s="49">
        <v>0.20501792352980838</v>
      </c>
      <c r="X668" s="35" t="s">
        <v>136</v>
      </c>
      <c r="Y668" s="44" t="s">
        <v>136</v>
      </c>
      <c r="Z668" s="46" t="s">
        <v>136</v>
      </c>
      <c r="AA668" s="46" t="s">
        <v>136</v>
      </c>
      <c r="AB668" s="46" t="s">
        <v>136</v>
      </c>
      <c r="AC668" s="47" t="s">
        <v>136</v>
      </c>
      <c r="AD668" s="48" t="s">
        <v>136</v>
      </c>
      <c r="AE668" s="49" t="s">
        <v>136</v>
      </c>
    </row>
    <row r="669" spans="1:31" x14ac:dyDescent="0.25">
      <c r="A669" t="s">
        <v>917</v>
      </c>
      <c r="B669" s="35">
        <v>21</v>
      </c>
      <c r="C669" s="44" t="s">
        <v>2227</v>
      </c>
      <c r="D669" s="45">
        <v>0.65553372721208791</v>
      </c>
      <c r="E669" s="46">
        <v>0.34446627278791209</v>
      </c>
      <c r="F669" s="45">
        <v>0.15521870044306602</v>
      </c>
      <c r="G669" s="47">
        <v>13667.608026523652</v>
      </c>
      <c r="H669" s="48">
        <v>7807.5944999999983</v>
      </c>
      <c r="I669" s="49">
        <v>0.571248054878982</v>
      </c>
      <c r="J669" s="35">
        <v>21</v>
      </c>
      <c r="K669" s="42" t="s">
        <v>181</v>
      </c>
      <c r="L669" s="46">
        <v>0.45980839843528376</v>
      </c>
      <c r="M669" s="50" t="s">
        <v>137</v>
      </c>
      <c r="N669" s="50" t="s">
        <v>137</v>
      </c>
      <c r="O669" s="46">
        <v>0.54019160156471613</v>
      </c>
      <c r="P669" s="46" t="s">
        <v>137</v>
      </c>
      <c r="Q669" s="46" t="s">
        <v>137</v>
      </c>
      <c r="R669" s="46">
        <v>0.35648385486912487</v>
      </c>
      <c r="S669" s="46" t="s">
        <v>1</v>
      </c>
      <c r="T669" s="46" t="s">
        <v>137</v>
      </c>
      <c r="U669" s="47">
        <v>2359.4160015933685</v>
      </c>
      <c r="V669" s="47">
        <v>1130.5535000000002</v>
      </c>
      <c r="W669" s="49">
        <v>0.47916666634307437</v>
      </c>
      <c r="X669" s="35" t="s">
        <v>136</v>
      </c>
      <c r="Y669" s="44" t="s">
        <v>136</v>
      </c>
      <c r="Z669" s="46" t="s">
        <v>136</v>
      </c>
      <c r="AA669" s="46" t="s">
        <v>136</v>
      </c>
      <c r="AB669" s="46" t="s">
        <v>136</v>
      </c>
      <c r="AC669" s="47" t="s">
        <v>136</v>
      </c>
      <c r="AD669" s="48" t="s">
        <v>136</v>
      </c>
      <c r="AE669" s="49" t="s">
        <v>136</v>
      </c>
    </row>
    <row r="670" spans="1:31" x14ac:dyDescent="0.25">
      <c r="A670" t="s">
        <v>918</v>
      </c>
      <c r="B670" s="35" t="s">
        <v>136</v>
      </c>
      <c r="C670" s="44" t="s">
        <v>136</v>
      </c>
      <c r="D670" s="45" t="s">
        <v>136</v>
      </c>
      <c r="E670" s="46" t="s">
        <v>136</v>
      </c>
      <c r="F670" s="45" t="s">
        <v>136</v>
      </c>
      <c r="G670" s="47" t="s">
        <v>136</v>
      </c>
      <c r="H670" s="48" t="s">
        <v>136</v>
      </c>
      <c r="I670" s="49" t="s">
        <v>136</v>
      </c>
      <c r="J670" s="35">
        <v>22</v>
      </c>
      <c r="K670" s="42" t="s">
        <v>142</v>
      </c>
      <c r="L670" s="46">
        <v>0.5928756171639743</v>
      </c>
      <c r="M670" s="50" t="s">
        <v>137</v>
      </c>
      <c r="N670" s="50" t="s">
        <v>137</v>
      </c>
      <c r="O670" s="46">
        <v>0.40712438283602581</v>
      </c>
      <c r="P670" s="46" t="s">
        <v>137</v>
      </c>
      <c r="Q670" s="46" t="s">
        <v>137</v>
      </c>
      <c r="R670" s="46">
        <v>0.36481433602419283</v>
      </c>
      <c r="S670" s="46" t="s">
        <v>1</v>
      </c>
      <c r="T670" s="46" t="s">
        <v>137</v>
      </c>
      <c r="U670" s="47">
        <v>5481.391023717415</v>
      </c>
      <c r="V670" s="47">
        <v>2850.9609999999998</v>
      </c>
      <c r="W670" s="49">
        <v>0.52011633318334427</v>
      </c>
      <c r="X670" s="35" t="s">
        <v>136</v>
      </c>
      <c r="Y670" s="44" t="s">
        <v>136</v>
      </c>
      <c r="Z670" s="46" t="s">
        <v>136</v>
      </c>
      <c r="AA670" s="46" t="s">
        <v>136</v>
      </c>
      <c r="AB670" s="46" t="s">
        <v>136</v>
      </c>
      <c r="AC670" s="47" t="s">
        <v>136</v>
      </c>
      <c r="AD670" s="48" t="s">
        <v>136</v>
      </c>
      <c r="AE670" s="49" t="s">
        <v>136</v>
      </c>
    </row>
    <row r="671" spans="1:31" x14ac:dyDescent="0.25">
      <c r="A671" t="s">
        <v>919</v>
      </c>
      <c r="B671" s="35" t="s">
        <v>136</v>
      </c>
      <c r="C671" s="44" t="s">
        <v>136</v>
      </c>
      <c r="D671" s="45" t="s">
        <v>136</v>
      </c>
      <c r="E671" s="46" t="s">
        <v>136</v>
      </c>
      <c r="F671" s="45" t="s">
        <v>136</v>
      </c>
      <c r="G671" s="47" t="s">
        <v>136</v>
      </c>
      <c r="H671" s="48" t="s">
        <v>136</v>
      </c>
      <c r="I671" s="49" t="s">
        <v>136</v>
      </c>
      <c r="J671" s="35">
        <v>23</v>
      </c>
      <c r="K671" s="42" t="s">
        <v>182</v>
      </c>
      <c r="L671" s="46">
        <v>0.50044893710220806</v>
      </c>
      <c r="M671" s="50" t="s">
        <v>137</v>
      </c>
      <c r="N671" s="50" t="s">
        <v>137</v>
      </c>
      <c r="O671" s="46">
        <v>0.49955106289779194</v>
      </c>
      <c r="P671" s="46" t="s">
        <v>137</v>
      </c>
      <c r="Q671" s="46" t="s">
        <v>137</v>
      </c>
      <c r="R671" s="46">
        <v>0.10992565300082112</v>
      </c>
      <c r="S671" s="46" t="s">
        <v>1</v>
      </c>
      <c r="T671" s="46" t="s">
        <v>137</v>
      </c>
      <c r="U671" s="47">
        <v>13274.372006850084</v>
      </c>
      <c r="V671" s="47">
        <v>7168.5859999999984</v>
      </c>
      <c r="W671" s="49">
        <v>0.54003202534181904</v>
      </c>
      <c r="X671" s="35" t="s">
        <v>136</v>
      </c>
      <c r="Y671" s="44" t="s">
        <v>136</v>
      </c>
      <c r="Z671" s="46" t="s">
        <v>136</v>
      </c>
      <c r="AA671" s="46" t="s">
        <v>136</v>
      </c>
      <c r="AB671" s="46" t="s">
        <v>136</v>
      </c>
      <c r="AC671" s="47" t="s">
        <v>136</v>
      </c>
      <c r="AD671" s="48" t="s">
        <v>136</v>
      </c>
      <c r="AE671" s="49" t="s">
        <v>136</v>
      </c>
    </row>
    <row r="672" spans="1:31" x14ac:dyDescent="0.25">
      <c r="A672" t="s">
        <v>920</v>
      </c>
      <c r="B672" s="35" t="s">
        <v>136</v>
      </c>
      <c r="C672" s="44" t="s">
        <v>136</v>
      </c>
      <c r="D672" s="45" t="s">
        <v>136</v>
      </c>
      <c r="E672" s="46" t="s">
        <v>136</v>
      </c>
      <c r="F672" s="45" t="s">
        <v>136</v>
      </c>
      <c r="G672" s="47" t="s">
        <v>136</v>
      </c>
      <c r="H672" s="48" t="s">
        <v>136</v>
      </c>
      <c r="I672" s="49" t="s">
        <v>136</v>
      </c>
      <c r="J672" s="35">
        <v>24</v>
      </c>
      <c r="K672" s="42" t="s">
        <v>183</v>
      </c>
      <c r="L672" s="46">
        <v>0.54699101032880404</v>
      </c>
      <c r="M672" s="50" t="s">
        <v>137</v>
      </c>
      <c r="N672" s="50" t="s">
        <v>137</v>
      </c>
      <c r="O672" s="46">
        <v>0.45300898967119602</v>
      </c>
      <c r="P672" s="46" t="s">
        <v>137</v>
      </c>
      <c r="Q672" s="46" t="s">
        <v>137</v>
      </c>
      <c r="R672" s="46">
        <v>0.33999899982747017</v>
      </c>
      <c r="S672" s="46" t="s">
        <v>1</v>
      </c>
      <c r="T672" s="46" t="s">
        <v>137</v>
      </c>
      <c r="U672" s="47">
        <v>7904.574965472133</v>
      </c>
      <c r="V672" s="47">
        <v>3877.8914999999979</v>
      </c>
      <c r="W672" s="49">
        <v>0.49058823743704921</v>
      </c>
      <c r="X672" s="35" t="s">
        <v>136</v>
      </c>
      <c r="Y672" s="44" t="s">
        <v>136</v>
      </c>
      <c r="Z672" s="46" t="s">
        <v>136</v>
      </c>
      <c r="AA672" s="46" t="s">
        <v>136</v>
      </c>
      <c r="AB672" s="46" t="s">
        <v>136</v>
      </c>
      <c r="AC672" s="47" t="s">
        <v>136</v>
      </c>
      <c r="AD672" s="48" t="s">
        <v>136</v>
      </c>
      <c r="AE672" s="49" t="s">
        <v>136</v>
      </c>
    </row>
    <row r="673" spans="1:31" x14ac:dyDescent="0.25">
      <c r="A673" t="s">
        <v>921</v>
      </c>
      <c r="B673" s="35" t="s">
        <v>136</v>
      </c>
      <c r="C673" s="44" t="s">
        <v>136</v>
      </c>
      <c r="D673" s="45" t="s">
        <v>136</v>
      </c>
      <c r="E673" s="46" t="s">
        <v>136</v>
      </c>
      <c r="F673" s="45" t="s">
        <v>136</v>
      </c>
      <c r="G673" s="47" t="s">
        <v>136</v>
      </c>
      <c r="H673" s="48" t="s">
        <v>136</v>
      </c>
      <c r="I673" s="49" t="s">
        <v>136</v>
      </c>
      <c r="J673" s="35">
        <v>25</v>
      </c>
      <c r="K673" s="42" t="s">
        <v>188</v>
      </c>
      <c r="L673" s="46">
        <v>0.18863041297606156</v>
      </c>
      <c r="M673" s="50" t="s">
        <v>137</v>
      </c>
      <c r="N673" s="50" t="s">
        <v>135</v>
      </c>
      <c r="O673" s="46">
        <v>0.81136958702393869</v>
      </c>
      <c r="P673" s="46" t="s">
        <v>137</v>
      </c>
      <c r="Q673" s="46" t="s">
        <v>135</v>
      </c>
      <c r="R673" s="46">
        <v>9.1676165412789237E-2</v>
      </c>
      <c r="S673" s="46" t="s">
        <v>1</v>
      </c>
      <c r="T673" s="46" t="s">
        <v>137</v>
      </c>
      <c r="U673" s="47">
        <v>2873.5455025692836</v>
      </c>
      <c r="V673" s="47">
        <v>2095.0445</v>
      </c>
      <c r="W673" s="49">
        <v>0.72907998085528369</v>
      </c>
      <c r="X673" s="35" t="s">
        <v>136</v>
      </c>
      <c r="Y673" s="44" t="s">
        <v>136</v>
      </c>
      <c r="Z673" s="46" t="s">
        <v>136</v>
      </c>
      <c r="AA673" s="46" t="s">
        <v>136</v>
      </c>
      <c r="AB673" s="46" t="s">
        <v>136</v>
      </c>
      <c r="AC673" s="47" t="s">
        <v>136</v>
      </c>
      <c r="AD673" s="48" t="s">
        <v>136</v>
      </c>
      <c r="AE673" s="49" t="s">
        <v>136</v>
      </c>
    </row>
    <row r="674" spans="1:31" x14ac:dyDescent="0.25">
      <c r="A674" t="s">
        <v>922</v>
      </c>
      <c r="B674" s="35" t="s">
        <v>136</v>
      </c>
      <c r="C674" s="44" t="s">
        <v>136</v>
      </c>
      <c r="D674" s="45" t="s">
        <v>136</v>
      </c>
      <c r="E674" s="46" t="s">
        <v>136</v>
      </c>
      <c r="F674" s="45" t="s">
        <v>136</v>
      </c>
      <c r="G674" s="47" t="s">
        <v>136</v>
      </c>
      <c r="H674" s="48" t="s">
        <v>136</v>
      </c>
      <c r="I674" s="49" t="s">
        <v>136</v>
      </c>
      <c r="J674" s="35" t="s">
        <v>136</v>
      </c>
      <c r="K674" s="42" t="s">
        <v>136</v>
      </c>
      <c r="L674" s="46" t="s">
        <v>136</v>
      </c>
      <c r="M674" s="50" t="s">
        <v>136</v>
      </c>
      <c r="N674" s="50" t="s">
        <v>136</v>
      </c>
      <c r="O674" s="46" t="s">
        <v>136</v>
      </c>
      <c r="P674" s="46" t="s">
        <v>136</v>
      </c>
      <c r="Q674" s="46" t="s">
        <v>136</v>
      </c>
      <c r="R674" s="46" t="s">
        <v>136</v>
      </c>
      <c r="S674" s="46" t="s">
        <v>136</v>
      </c>
      <c r="T674" s="46" t="s">
        <v>136</v>
      </c>
      <c r="U674" s="47" t="s">
        <v>136</v>
      </c>
      <c r="V674" s="47" t="s">
        <v>136</v>
      </c>
      <c r="W674" s="49" t="s">
        <v>136</v>
      </c>
      <c r="X674" s="35" t="s">
        <v>136</v>
      </c>
      <c r="Y674" s="44" t="s">
        <v>136</v>
      </c>
      <c r="Z674" s="46" t="s">
        <v>136</v>
      </c>
      <c r="AA674" s="46" t="s">
        <v>136</v>
      </c>
      <c r="AB674" s="46" t="s">
        <v>136</v>
      </c>
      <c r="AC674" s="47" t="s">
        <v>136</v>
      </c>
      <c r="AD674" s="48" t="s">
        <v>136</v>
      </c>
      <c r="AE674" s="49" t="s">
        <v>136</v>
      </c>
    </row>
    <row r="675" spans="1:31" x14ac:dyDescent="0.25">
      <c r="A675" t="s">
        <v>923</v>
      </c>
      <c r="B675" s="35" t="s">
        <v>136</v>
      </c>
      <c r="C675" s="44" t="s">
        <v>136</v>
      </c>
      <c r="D675" s="45" t="s">
        <v>136</v>
      </c>
      <c r="E675" s="46" t="s">
        <v>136</v>
      </c>
      <c r="F675" s="45" t="s">
        <v>136</v>
      </c>
      <c r="G675" s="47" t="s">
        <v>136</v>
      </c>
      <c r="H675" s="48" t="s">
        <v>136</v>
      </c>
      <c r="I675" s="49" t="s">
        <v>136</v>
      </c>
      <c r="J675" s="35" t="s">
        <v>136</v>
      </c>
      <c r="K675" s="42" t="s">
        <v>136</v>
      </c>
      <c r="L675" s="46" t="s">
        <v>136</v>
      </c>
      <c r="M675" s="50" t="s">
        <v>136</v>
      </c>
      <c r="N675" s="50" t="s">
        <v>136</v>
      </c>
      <c r="O675" s="46" t="s">
        <v>136</v>
      </c>
      <c r="P675" s="46" t="s">
        <v>136</v>
      </c>
      <c r="Q675" s="46" t="s">
        <v>136</v>
      </c>
      <c r="R675" s="46" t="s">
        <v>136</v>
      </c>
      <c r="S675" s="46" t="s">
        <v>136</v>
      </c>
      <c r="T675" s="46" t="s">
        <v>136</v>
      </c>
      <c r="U675" s="47" t="s">
        <v>136</v>
      </c>
      <c r="V675" s="47" t="s">
        <v>136</v>
      </c>
      <c r="W675" s="49" t="s">
        <v>136</v>
      </c>
      <c r="X675" s="35" t="s">
        <v>136</v>
      </c>
      <c r="Y675" s="44" t="s">
        <v>136</v>
      </c>
      <c r="Z675" s="46" t="s">
        <v>136</v>
      </c>
      <c r="AA675" s="46" t="s">
        <v>136</v>
      </c>
      <c r="AB675" s="46" t="s">
        <v>136</v>
      </c>
      <c r="AC675" s="47" t="s">
        <v>136</v>
      </c>
      <c r="AD675" s="48" t="s">
        <v>136</v>
      </c>
      <c r="AE675" s="49" t="s">
        <v>136</v>
      </c>
    </row>
    <row r="676" spans="1:31" x14ac:dyDescent="0.25">
      <c r="A676" t="s">
        <v>924</v>
      </c>
      <c r="B676" s="35" t="s">
        <v>136</v>
      </c>
      <c r="C676" s="44" t="s">
        <v>136</v>
      </c>
      <c r="D676" s="45" t="s">
        <v>136</v>
      </c>
      <c r="E676" s="46" t="s">
        <v>136</v>
      </c>
      <c r="F676" s="45" t="s">
        <v>136</v>
      </c>
      <c r="G676" s="47" t="s">
        <v>136</v>
      </c>
      <c r="H676" s="48" t="s">
        <v>136</v>
      </c>
      <c r="I676" s="49" t="s">
        <v>136</v>
      </c>
      <c r="J676" s="35" t="s">
        <v>136</v>
      </c>
      <c r="K676" s="42" t="s">
        <v>136</v>
      </c>
      <c r="L676" s="46" t="s">
        <v>136</v>
      </c>
      <c r="M676" s="50" t="s">
        <v>136</v>
      </c>
      <c r="N676" s="50" t="s">
        <v>136</v>
      </c>
      <c r="O676" s="46" t="s">
        <v>136</v>
      </c>
      <c r="P676" s="46" t="s">
        <v>136</v>
      </c>
      <c r="Q676" s="46" t="s">
        <v>136</v>
      </c>
      <c r="R676" s="46" t="s">
        <v>136</v>
      </c>
      <c r="S676" s="46" t="s">
        <v>136</v>
      </c>
      <c r="T676" s="46" t="s">
        <v>136</v>
      </c>
      <c r="U676" s="47" t="s">
        <v>136</v>
      </c>
      <c r="V676" s="47" t="s">
        <v>136</v>
      </c>
      <c r="W676" s="49" t="s">
        <v>136</v>
      </c>
      <c r="X676" s="35" t="s">
        <v>136</v>
      </c>
      <c r="Y676" s="44" t="s">
        <v>136</v>
      </c>
      <c r="Z676" s="46" t="s">
        <v>136</v>
      </c>
      <c r="AA676" s="46" t="s">
        <v>136</v>
      </c>
      <c r="AB676" s="46" t="s">
        <v>136</v>
      </c>
      <c r="AC676" s="47" t="s">
        <v>136</v>
      </c>
      <c r="AD676" s="48" t="s">
        <v>136</v>
      </c>
      <c r="AE676" s="49" t="s">
        <v>136</v>
      </c>
    </row>
    <row r="677" spans="1:31" x14ac:dyDescent="0.25">
      <c r="A677" t="s">
        <v>925</v>
      </c>
      <c r="B677" s="35" t="s">
        <v>136</v>
      </c>
      <c r="C677" s="44" t="s">
        <v>136</v>
      </c>
      <c r="D677" s="45" t="s">
        <v>136</v>
      </c>
      <c r="E677" s="46" t="s">
        <v>136</v>
      </c>
      <c r="F677" s="45" t="s">
        <v>136</v>
      </c>
      <c r="G677" s="47" t="s">
        <v>136</v>
      </c>
      <c r="H677" s="48" t="s">
        <v>136</v>
      </c>
      <c r="I677" s="49" t="s">
        <v>136</v>
      </c>
      <c r="J677" s="35" t="s">
        <v>136</v>
      </c>
      <c r="K677" s="42" t="s">
        <v>136</v>
      </c>
      <c r="L677" s="46" t="s">
        <v>136</v>
      </c>
      <c r="M677" s="50" t="s">
        <v>136</v>
      </c>
      <c r="N677" s="50" t="s">
        <v>136</v>
      </c>
      <c r="O677" s="46" t="s">
        <v>136</v>
      </c>
      <c r="P677" s="46" t="s">
        <v>136</v>
      </c>
      <c r="Q677" s="46" t="s">
        <v>136</v>
      </c>
      <c r="R677" s="46" t="s">
        <v>136</v>
      </c>
      <c r="S677" s="46" t="s">
        <v>136</v>
      </c>
      <c r="T677" s="46" t="s">
        <v>136</v>
      </c>
      <c r="U677" s="47" t="s">
        <v>136</v>
      </c>
      <c r="V677" s="47" t="s">
        <v>136</v>
      </c>
      <c r="W677" s="49" t="s">
        <v>136</v>
      </c>
      <c r="X677" s="35" t="s">
        <v>136</v>
      </c>
      <c r="Y677" s="44" t="s">
        <v>136</v>
      </c>
      <c r="Z677" s="46" t="s">
        <v>136</v>
      </c>
      <c r="AA677" s="46" t="s">
        <v>136</v>
      </c>
      <c r="AB677" s="46" t="s">
        <v>136</v>
      </c>
      <c r="AC677" s="47" t="s">
        <v>136</v>
      </c>
      <c r="AD677" s="48" t="s">
        <v>136</v>
      </c>
      <c r="AE677" s="49" t="s">
        <v>136</v>
      </c>
    </row>
    <row r="678" spans="1:31" x14ac:dyDescent="0.25">
      <c r="A678" t="s">
        <v>926</v>
      </c>
      <c r="B678" s="35" t="s">
        <v>136</v>
      </c>
      <c r="C678" s="44" t="s">
        <v>136</v>
      </c>
      <c r="D678" s="45" t="s">
        <v>136</v>
      </c>
      <c r="E678" s="46" t="s">
        <v>136</v>
      </c>
      <c r="F678" s="45" t="s">
        <v>136</v>
      </c>
      <c r="G678" s="47" t="s">
        <v>136</v>
      </c>
      <c r="H678" s="48" t="s">
        <v>136</v>
      </c>
      <c r="I678" s="49" t="s">
        <v>136</v>
      </c>
      <c r="J678" s="35" t="s">
        <v>136</v>
      </c>
      <c r="K678" s="42" t="s">
        <v>136</v>
      </c>
      <c r="L678" s="46" t="s">
        <v>136</v>
      </c>
      <c r="M678" s="50" t="s">
        <v>136</v>
      </c>
      <c r="N678" s="50" t="s">
        <v>136</v>
      </c>
      <c r="O678" s="46" t="s">
        <v>136</v>
      </c>
      <c r="P678" s="46" t="s">
        <v>136</v>
      </c>
      <c r="Q678" s="46" t="s">
        <v>136</v>
      </c>
      <c r="R678" s="46" t="s">
        <v>136</v>
      </c>
      <c r="S678" s="46" t="s">
        <v>136</v>
      </c>
      <c r="T678" s="46" t="s">
        <v>136</v>
      </c>
      <c r="U678" s="47" t="s">
        <v>136</v>
      </c>
      <c r="V678" s="47" t="s">
        <v>136</v>
      </c>
      <c r="W678" s="49" t="s">
        <v>136</v>
      </c>
      <c r="X678" s="35" t="s">
        <v>136</v>
      </c>
      <c r="Y678" s="44" t="s">
        <v>136</v>
      </c>
      <c r="Z678" s="46" t="s">
        <v>136</v>
      </c>
      <c r="AA678" s="46" t="s">
        <v>136</v>
      </c>
      <c r="AB678" s="46" t="s">
        <v>136</v>
      </c>
      <c r="AC678" s="47" t="s">
        <v>136</v>
      </c>
      <c r="AD678" s="48" t="s">
        <v>136</v>
      </c>
      <c r="AE678" s="49" t="s">
        <v>136</v>
      </c>
    </row>
    <row r="679" spans="1:31" x14ac:dyDescent="0.25">
      <c r="A679" t="s">
        <v>927</v>
      </c>
      <c r="B679" s="35" t="s">
        <v>136</v>
      </c>
      <c r="C679" s="44" t="s">
        <v>136</v>
      </c>
      <c r="D679" s="45" t="s">
        <v>136</v>
      </c>
      <c r="E679" s="46" t="s">
        <v>136</v>
      </c>
      <c r="F679" s="45" t="s">
        <v>136</v>
      </c>
      <c r="G679" s="47" t="s">
        <v>136</v>
      </c>
      <c r="H679" s="48" t="s">
        <v>136</v>
      </c>
      <c r="I679" s="49" t="s">
        <v>136</v>
      </c>
      <c r="J679" s="35" t="s">
        <v>136</v>
      </c>
      <c r="K679" s="42" t="s">
        <v>136</v>
      </c>
      <c r="L679" s="46" t="s">
        <v>136</v>
      </c>
      <c r="M679" s="50" t="s">
        <v>136</v>
      </c>
      <c r="N679" s="50" t="s">
        <v>136</v>
      </c>
      <c r="O679" s="46" t="s">
        <v>136</v>
      </c>
      <c r="P679" s="46" t="s">
        <v>136</v>
      </c>
      <c r="Q679" s="46" t="s">
        <v>136</v>
      </c>
      <c r="R679" s="46" t="s">
        <v>136</v>
      </c>
      <c r="S679" s="46" t="s">
        <v>136</v>
      </c>
      <c r="T679" s="46" t="s">
        <v>136</v>
      </c>
      <c r="U679" s="47" t="s">
        <v>136</v>
      </c>
      <c r="V679" s="47" t="s">
        <v>136</v>
      </c>
      <c r="W679" s="49" t="s">
        <v>136</v>
      </c>
      <c r="X679" s="35" t="s">
        <v>136</v>
      </c>
      <c r="Y679" s="44" t="s">
        <v>136</v>
      </c>
      <c r="Z679" s="46" t="s">
        <v>136</v>
      </c>
      <c r="AA679" s="46" t="s">
        <v>136</v>
      </c>
      <c r="AB679" s="46" t="s">
        <v>136</v>
      </c>
      <c r="AC679" s="47" t="s">
        <v>136</v>
      </c>
      <c r="AD679" s="48" t="s">
        <v>136</v>
      </c>
      <c r="AE679" s="49" t="s">
        <v>136</v>
      </c>
    </row>
    <row r="680" spans="1:31" x14ac:dyDescent="0.25">
      <c r="A680" t="s">
        <v>928</v>
      </c>
      <c r="B680" s="35" t="s">
        <v>136</v>
      </c>
      <c r="C680" s="44" t="s">
        <v>136</v>
      </c>
      <c r="D680" s="45" t="s">
        <v>136</v>
      </c>
      <c r="E680" s="46" t="s">
        <v>136</v>
      </c>
      <c r="F680" s="45" t="s">
        <v>136</v>
      </c>
      <c r="G680" s="47" t="s">
        <v>136</v>
      </c>
      <c r="H680" s="48" t="s">
        <v>136</v>
      </c>
      <c r="I680" s="49" t="s">
        <v>136</v>
      </c>
      <c r="J680" s="35" t="s">
        <v>136</v>
      </c>
      <c r="K680" s="42" t="s">
        <v>136</v>
      </c>
      <c r="L680" s="46" t="s">
        <v>136</v>
      </c>
      <c r="M680" s="50" t="s">
        <v>136</v>
      </c>
      <c r="N680" s="50" t="s">
        <v>136</v>
      </c>
      <c r="O680" s="46" t="s">
        <v>136</v>
      </c>
      <c r="P680" s="46" t="s">
        <v>136</v>
      </c>
      <c r="Q680" s="46" t="s">
        <v>136</v>
      </c>
      <c r="R680" s="46" t="s">
        <v>136</v>
      </c>
      <c r="S680" s="46" t="s">
        <v>136</v>
      </c>
      <c r="T680" s="46" t="s">
        <v>136</v>
      </c>
      <c r="U680" s="47" t="s">
        <v>136</v>
      </c>
      <c r="V680" s="47" t="s">
        <v>136</v>
      </c>
      <c r="W680" s="49" t="s">
        <v>136</v>
      </c>
      <c r="X680" s="35" t="s">
        <v>136</v>
      </c>
      <c r="Y680" s="44" t="s">
        <v>136</v>
      </c>
      <c r="Z680" s="46" t="s">
        <v>136</v>
      </c>
      <c r="AA680" s="46" t="s">
        <v>136</v>
      </c>
      <c r="AB680" s="46" t="s">
        <v>136</v>
      </c>
      <c r="AC680" s="47" t="s">
        <v>136</v>
      </c>
      <c r="AD680" s="48" t="s">
        <v>136</v>
      </c>
      <c r="AE680" s="49" t="s">
        <v>136</v>
      </c>
    </row>
    <row r="681" spans="1:31" x14ac:dyDescent="0.25">
      <c r="A681" t="s">
        <v>929</v>
      </c>
      <c r="B681" s="35" t="s">
        <v>136</v>
      </c>
      <c r="C681" s="44" t="s">
        <v>136</v>
      </c>
      <c r="D681" s="45" t="s">
        <v>136</v>
      </c>
      <c r="E681" s="46" t="s">
        <v>136</v>
      </c>
      <c r="F681" s="45" t="s">
        <v>136</v>
      </c>
      <c r="G681" s="47" t="s">
        <v>136</v>
      </c>
      <c r="H681" s="48" t="s">
        <v>136</v>
      </c>
      <c r="I681" s="49" t="s">
        <v>136</v>
      </c>
      <c r="J681" s="35" t="s">
        <v>136</v>
      </c>
      <c r="K681" s="42" t="s">
        <v>136</v>
      </c>
      <c r="L681" s="46" t="s">
        <v>136</v>
      </c>
      <c r="M681" s="50" t="s">
        <v>136</v>
      </c>
      <c r="N681" s="50" t="s">
        <v>136</v>
      </c>
      <c r="O681" s="46" t="s">
        <v>136</v>
      </c>
      <c r="P681" s="46" t="s">
        <v>136</v>
      </c>
      <c r="Q681" s="46" t="s">
        <v>136</v>
      </c>
      <c r="R681" s="46" t="s">
        <v>136</v>
      </c>
      <c r="S681" s="46" t="s">
        <v>136</v>
      </c>
      <c r="T681" s="46" t="s">
        <v>136</v>
      </c>
      <c r="U681" s="47" t="s">
        <v>136</v>
      </c>
      <c r="V681" s="47" t="s">
        <v>136</v>
      </c>
      <c r="W681" s="49" t="s">
        <v>136</v>
      </c>
      <c r="X681" s="35" t="s">
        <v>136</v>
      </c>
      <c r="Y681" s="44" t="s">
        <v>136</v>
      </c>
      <c r="Z681" s="46" t="s">
        <v>136</v>
      </c>
      <c r="AA681" s="46" t="s">
        <v>136</v>
      </c>
      <c r="AB681" s="46" t="s">
        <v>136</v>
      </c>
      <c r="AC681" s="47" t="s">
        <v>136</v>
      </c>
      <c r="AD681" s="48" t="s">
        <v>136</v>
      </c>
      <c r="AE681" s="49" t="s">
        <v>136</v>
      </c>
    </row>
    <row r="682" spans="1:31" x14ac:dyDescent="0.25">
      <c r="A682" t="s">
        <v>930</v>
      </c>
      <c r="B682" s="35" t="s">
        <v>136</v>
      </c>
      <c r="C682" s="44" t="s">
        <v>136</v>
      </c>
      <c r="D682" s="45" t="s">
        <v>136</v>
      </c>
      <c r="E682" s="46" t="s">
        <v>136</v>
      </c>
      <c r="F682" s="45" t="s">
        <v>136</v>
      </c>
      <c r="G682" s="47" t="s">
        <v>136</v>
      </c>
      <c r="H682" s="48" t="s">
        <v>136</v>
      </c>
      <c r="I682" s="49" t="s">
        <v>136</v>
      </c>
      <c r="J682" s="35" t="s">
        <v>136</v>
      </c>
      <c r="K682" s="42" t="s">
        <v>136</v>
      </c>
      <c r="L682" s="46" t="s">
        <v>136</v>
      </c>
      <c r="M682" s="50" t="s">
        <v>136</v>
      </c>
      <c r="N682" s="50" t="s">
        <v>136</v>
      </c>
      <c r="O682" s="46" t="s">
        <v>136</v>
      </c>
      <c r="P682" s="46" t="s">
        <v>136</v>
      </c>
      <c r="Q682" s="46" t="s">
        <v>136</v>
      </c>
      <c r="R682" s="46" t="s">
        <v>136</v>
      </c>
      <c r="S682" s="46" t="s">
        <v>136</v>
      </c>
      <c r="T682" s="46" t="s">
        <v>136</v>
      </c>
      <c r="U682" s="47" t="s">
        <v>136</v>
      </c>
      <c r="V682" s="47" t="s">
        <v>136</v>
      </c>
      <c r="W682" s="49" t="s">
        <v>136</v>
      </c>
      <c r="X682" s="35" t="s">
        <v>136</v>
      </c>
      <c r="Y682" s="44" t="s">
        <v>136</v>
      </c>
      <c r="Z682" s="46" t="s">
        <v>136</v>
      </c>
      <c r="AA682" s="46" t="s">
        <v>136</v>
      </c>
      <c r="AB682" s="46" t="s">
        <v>136</v>
      </c>
      <c r="AC682" s="47" t="s">
        <v>136</v>
      </c>
      <c r="AD682" s="48" t="s">
        <v>136</v>
      </c>
      <c r="AE682" s="49" t="s">
        <v>136</v>
      </c>
    </row>
    <row r="683" spans="1:31" x14ac:dyDescent="0.25">
      <c r="A683" t="s">
        <v>931</v>
      </c>
      <c r="B683" s="35" t="s">
        <v>136</v>
      </c>
      <c r="C683" s="44" t="s">
        <v>136</v>
      </c>
      <c r="D683" s="45" t="s">
        <v>136</v>
      </c>
      <c r="E683" s="46" t="s">
        <v>136</v>
      </c>
      <c r="F683" s="45" t="s">
        <v>136</v>
      </c>
      <c r="G683" s="47" t="s">
        <v>136</v>
      </c>
      <c r="H683" s="48" t="s">
        <v>136</v>
      </c>
      <c r="I683" s="49" t="s">
        <v>136</v>
      </c>
      <c r="J683" s="35" t="s">
        <v>136</v>
      </c>
      <c r="K683" s="42" t="s">
        <v>136</v>
      </c>
      <c r="L683" s="46" t="s">
        <v>136</v>
      </c>
      <c r="M683" s="50" t="s">
        <v>136</v>
      </c>
      <c r="N683" s="50" t="s">
        <v>136</v>
      </c>
      <c r="O683" s="46" t="s">
        <v>136</v>
      </c>
      <c r="P683" s="46" t="s">
        <v>136</v>
      </c>
      <c r="Q683" s="46" t="s">
        <v>136</v>
      </c>
      <c r="R683" s="46" t="s">
        <v>136</v>
      </c>
      <c r="S683" s="46" t="s">
        <v>136</v>
      </c>
      <c r="T683" s="46" t="s">
        <v>136</v>
      </c>
      <c r="U683" s="47" t="s">
        <v>136</v>
      </c>
      <c r="V683" s="47" t="s">
        <v>136</v>
      </c>
      <c r="W683" s="49" t="s">
        <v>136</v>
      </c>
      <c r="X683" s="35" t="s">
        <v>136</v>
      </c>
      <c r="Y683" s="44" t="s">
        <v>136</v>
      </c>
      <c r="Z683" s="46" t="s">
        <v>136</v>
      </c>
      <c r="AA683" s="46" t="s">
        <v>136</v>
      </c>
      <c r="AB683" s="46" t="s">
        <v>136</v>
      </c>
      <c r="AC683" s="47" t="s">
        <v>136</v>
      </c>
      <c r="AD683" s="48" t="s">
        <v>136</v>
      </c>
      <c r="AE683" s="49" t="s">
        <v>136</v>
      </c>
    </row>
    <row r="684" spans="1:31" x14ac:dyDescent="0.25">
      <c r="A684" t="s">
        <v>932</v>
      </c>
      <c r="B684" s="35" t="s">
        <v>136</v>
      </c>
      <c r="C684" s="44" t="s">
        <v>136</v>
      </c>
      <c r="D684" s="45" t="s">
        <v>136</v>
      </c>
      <c r="E684" s="46" t="s">
        <v>136</v>
      </c>
      <c r="F684" s="45" t="s">
        <v>136</v>
      </c>
      <c r="G684" s="47" t="s">
        <v>136</v>
      </c>
      <c r="H684" s="48" t="s">
        <v>136</v>
      </c>
      <c r="I684" s="49" t="s">
        <v>136</v>
      </c>
      <c r="J684" s="35" t="s">
        <v>136</v>
      </c>
      <c r="K684" s="42" t="s">
        <v>136</v>
      </c>
      <c r="L684" s="46" t="s">
        <v>136</v>
      </c>
      <c r="M684" s="50" t="s">
        <v>136</v>
      </c>
      <c r="N684" s="50" t="s">
        <v>136</v>
      </c>
      <c r="O684" s="46" t="s">
        <v>136</v>
      </c>
      <c r="P684" s="46" t="s">
        <v>136</v>
      </c>
      <c r="Q684" s="46" t="s">
        <v>136</v>
      </c>
      <c r="R684" s="46" t="s">
        <v>136</v>
      </c>
      <c r="S684" s="46" t="s">
        <v>136</v>
      </c>
      <c r="T684" s="46" t="s">
        <v>136</v>
      </c>
      <c r="U684" s="47" t="s">
        <v>136</v>
      </c>
      <c r="V684" s="47" t="s">
        <v>136</v>
      </c>
      <c r="W684" s="49" t="s">
        <v>136</v>
      </c>
      <c r="X684" s="35" t="s">
        <v>136</v>
      </c>
      <c r="Y684" s="44" t="s">
        <v>136</v>
      </c>
      <c r="Z684" s="46" t="s">
        <v>136</v>
      </c>
      <c r="AA684" s="46" t="s">
        <v>136</v>
      </c>
      <c r="AB684" s="46" t="s">
        <v>136</v>
      </c>
      <c r="AC684" s="47" t="s">
        <v>136</v>
      </c>
      <c r="AD684" s="48" t="s">
        <v>136</v>
      </c>
      <c r="AE684" s="49" t="s">
        <v>136</v>
      </c>
    </row>
    <row r="685" spans="1:31" x14ac:dyDescent="0.25">
      <c r="A685" t="s">
        <v>933</v>
      </c>
      <c r="B685" s="35" t="s">
        <v>136</v>
      </c>
      <c r="C685" s="44" t="s">
        <v>136</v>
      </c>
      <c r="D685" s="45" t="s">
        <v>136</v>
      </c>
      <c r="E685" s="46" t="s">
        <v>136</v>
      </c>
      <c r="F685" s="45" t="s">
        <v>136</v>
      </c>
      <c r="G685" s="47" t="s">
        <v>136</v>
      </c>
      <c r="H685" s="48" t="s">
        <v>136</v>
      </c>
      <c r="I685" s="49" t="s">
        <v>136</v>
      </c>
      <c r="J685" s="35" t="s">
        <v>136</v>
      </c>
      <c r="K685" s="42" t="s">
        <v>136</v>
      </c>
      <c r="L685" s="46" t="s">
        <v>136</v>
      </c>
      <c r="M685" s="50" t="s">
        <v>136</v>
      </c>
      <c r="N685" s="50" t="s">
        <v>136</v>
      </c>
      <c r="O685" s="46" t="s">
        <v>136</v>
      </c>
      <c r="P685" s="46" t="s">
        <v>136</v>
      </c>
      <c r="Q685" s="46" t="s">
        <v>136</v>
      </c>
      <c r="R685" s="46" t="s">
        <v>136</v>
      </c>
      <c r="S685" s="46" t="s">
        <v>136</v>
      </c>
      <c r="T685" s="46" t="s">
        <v>136</v>
      </c>
      <c r="U685" s="47" t="s">
        <v>136</v>
      </c>
      <c r="V685" s="47" t="s">
        <v>136</v>
      </c>
      <c r="W685" s="49" t="s">
        <v>136</v>
      </c>
      <c r="X685" s="35" t="s">
        <v>136</v>
      </c>
      <c r="Y685" s="44" t="s">
        <v>136</v>
      </c>
      <c r="Z685" s="46" t="s">
        <v>136</v>
      </c>
      <c r="AA685" s="46" t="s">
        <v>136</v>
      </c>
      <c r="AB685" s="46" t="s">
        <v>136</v>
      </c>
      <c r="AC685" s="47" t="s">
        <v>136</v>
      </c>
      <c r="AD685" s="48" t="s">
        <v>136</v>
      </c>
      <c r="AE685" s="49" t="s">
        <v>136</v>
      </c>
    </row>
    <row r="686" spans="1:31" x14ac:dyDescent="0.25">
      <c r="A686" t="s">
        <v>934</v>
      </c>
      <c r="B686" s="35" t="s">
        <v>136</v>
      </c>
      <c r="C686" s="44" t="s">
        <v>136</v>
      </c>
      <c r="D686" s="45" t="s">
        <v>136</v>
      </c>
      <c r="E686" s="46" t="s">
        <v>136</v>
      </c>
      <c r="F686" s="45" t="s">
        <v>136</v>
      </c>
      <c r="G686" s="47" t="s">
        <v>136</v>
      </c>
      <c r="H686" s="48" t="s">
        <v>136</v>
      </c>
      <c r="I686" s="49" t="s">
        <v>136</v>
      </c>
      <c r="J686" s="35" t="s">
        <v>136</v>
      </c>
      <c r="K686" s="42" t="s">
        <v>136</v>
      </c>
      <c r="L686" s="46" t="s">
        <v>136</v>
      </c>
      <c r="M686" s="50" t="s">
        <v>136</v>
      </c>
      <c r="N686" s="50" t="s">
        <v>136</v>
      </c>
      <c r="O686" s="46" t="s">
        <v>136</v>
      </c>
      <c r="P686" s="46" t="s">
        <v>136</v>
      </c>
      <c r="Q686" s="46" t="s">
        <v>136</v>
      </c>
      <c r="R686" s="46" t="s">
        <v>136</v>
      </c>
      <c r="S686" s="46" t="s">
        <v>136</v>
      </c>
      <c r="T686" s="46" t="s">
        <v>136</v>
      </c>
      <c r="U686" s="47" t="s">
        <v>136</v>
      </c>
      <c r="V686" s="47" t="s">
        <v>136</v>
      </c>
      <c r="W686" s="49" t="s">
        <v>136</v>
      </c>
      <c r="X686" s="35" t="s">
        <v>136</v>
      </c>
      <c r="Y686" s="44" t="s">
        <v>136</v>
      </c>
      <c r="Z686" s="46" t="s">
        <v>136</v>
      </c>
      <c r="AA686" s="46" t="s">
        <v>136</v>
      </c>
      <c r="AB686" s="46" t="s">
        <v>136</v>
      </c>
      <c r="AC686" s="47" t="s">
        <v>136</v>
      </c>
      <c r="AD686" s="48" t="s">
        <v>136</v>
      </c>
      <c r="AE686" s="49" t="s">
        <v>136</v>
      </c>
    </row>
    <row r="687" spans="1:31" ht="15.75" thickBot="1" x14ac:dyDescent="0.3">
      <c r="A687" t="s">
        <v>935</v>
      </c>
      <c r="B687" s="35" t="s">
        <v>136</v>
      </c>
      <c r="C687" s="51" t="s">
        <v>136</v>
      </c>
      <c r="D687" s="52" t="s">
        <v>136</v>
      </c>
      <c r="E687" s="53" t="s">
        <v>136</v>
      </c>
      <c r="F687" s="52" t="s">
        <v>136</v>
      </c>
      <c r="G687" s="54" t="s">
        <v>136</v>
      </c>
      <c r="H687" s="55" t="s">
        <v>136</v>
      </c>
      <c r="I687" s="56" t="s">
        <v>136</v>
      </c>
      <c r="J687" s="35" t="s">
        <v>136</v>
      </c>
      <c r="K687" s="42" t="s">
        <v>136</v>
      </c>
      <c r="L687" s="25" t="s">
        <v>136</v>
      </c>
      <c r="M687" s="57" t="s">
        <v>136</v>
      </c>
      <c r="N687" s="57" t="s">
        <v>136</v>
      </c>
      <c r="O687" s="53" t="s">
        <v>136</v>
      </c>
      <c r="P687" s="25" t="s">
        <v>136</v>
      </c>
      <c r="Q687" s="25" t="s">
        <v>136</v>
      </c>
      <c r="R687" s="53" t="s">
        <v>136</v>
      </c>
      <c r="S687" s="46" t="s">
        <v>136</v>
      </c>
      <c r="T687" s="25" t="s">
        <v>136</v>
      </c>
      <c r="U687" s="54" t="s">
        <v>136</v>
      </c>
      <c r="V687" s="54" t="s">
        <v>136</v>
      </c>
      <c r="W687" s="56" t="s">
        <v>136</v>
      </c>
      <c r="X687" s="35" t="s">
        <v>136</v>
      </c>
      <c r="Y687" s="51" t="s">
        <v>136</v>
      </c>
      <c r="Z687" s="53" t="s">
        <v>136</v>
      </c>
      <c r="AA687" s="53" t="s">
        <v>136</v>
      </c>
      <c r="AB687" s="53" t="s">
        <v>136</v>
      </c>
      <c r="AC687" s="54" t="s">
        <v>136</v>
      </c>
      <c r="AD687" s="55" t="s">
        <v>136</v>
      </c>
      <c r="AE687" s="56" t="s">
        <v>136</v>
      </c>
    </row>
    <row r="688" spans="1:31" x14ac:dyDescent="0.25">
      <c r="A688" t="s">
        <v>936</v>
      </c>
      <c r="B688" s="293" t="s">
        <v>2237</v>
      </c>
      <c r="C688" s="294"/>
      <c r="D688" s="58">
        <v>0.61604799235338747</v>
      </c>
      <c r="E688" s="58">
        <v>0.38395200764661258</v>
      </c>
      <c r="F688" s="58">
        <v>0.26261958357947379</v>
      </c>
      <c r="G688" s="59"/>
      <c r="H688" s="60"/>
      <c r="I688" s="61"/>
      <c r="J688" s="62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 t="s">
        <v>136</v>
      </c>
      <c r="V688" s="37" t="s">
        <v>136</v>
      </c>
      <c r="W688" s="63" t="s">
        <v>136</v>
      </c>
      <c r="X688" s="293" t="s">
        <v>2237</v>
      </c>
      <c r="Y688" s="294">
        <v>0</v>
      </c>
      <c r="Z688" s="58">
        <v>0.30528599051250105</v>
      </c>
      <c r="AA688" s="58">
        <v>0.69471400948749895</v>
      </c>
      <c r="AB688" s="58">
        <v>0.62036808006655952</v>
      </c>
      <c r="AC688" s="59"/>
      <c r="AD688" s="60"/>
      <c r="AE688" s="61"/>
    </row>
    <row r="689" spans="1:31" ht="15.75" thickBot="1" x14ac:dyDescent="0.3">
      <c r="A689" t="s">
        <v>937</v>
      </c>
      <c r="B689" s="295" t="s">
        <v>5</v>
      </c>
      <c r="C689" s="296"/>
      <c r="D689" s="25"/>
      <c r="E689" s="25"/>
      <c r="F689" s="25"/>
      <c r="G689" s="26">
        <v>140846.24150377992</v>
      </c>
      <c r="H689" s="26">
        <v>64753.74700000001</v>
      </c>
      <c r="I689" s="27">
        <v>0.45974778104577396</v>
      </c>
      <c r="J689" s="33" t="s">
        <v>5</v>
      </c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6">
        <v>203231.27439629077</v>
      </c>
      <c r="V689" s="26">
        <v>67498.427999999985</v>
      </c>
      <c r="W689" s="27">
        <v>0.33212618579747449</v>
      </c>
      <c r="X689" s="295" t="s">
        <v>5</v>
      </c>
      <c r="Y689" s="296">
        <v>0</v>
      </c>
      <c r="Z689" s="25"/>
      <c r="AA689" s="25"/>
      <c r="AB689" s="25"/>
      <c r="AC689" s="26">
        <v>169581.36749670663</v>
      </c>
      <c r="AD689" s="26">
        <v>102479.16149999999</v>
      </c>
      <c r="AE689" s="27">
        <v>0.60430672905141058</v>
      </c>
    </row>
    <row r="690" spans="1:31" ht="15.75" thickBot="1" x14ac:dyDescent="0.3">
      <c r="A690" t="s">
        <v>938</v>
      </c>
      <c r="B690" s="29" t="s">
        <v>2238</v>
      </c>
      <c r="C690" s="30"/>
      <c r="D690" s="30"/>
      <c r="E690" s="30"/>
      <c r="F690" s="30"/>
      <c r="G690" s="31">
        <v>2.3101057851071851</v>
      </c>
      <c r="H690" s="32">
        <v>2.2476248995187582</v>
      </c>
      <c r="I690" s="64"/>
      <c r="J690" s="29" t="s">
        <v>2240</v>
      </c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1">
        <v>1.7678784175669116</v>
      </c>
      <c r="V690" s="32">
        <v>1.5941080582929057</v>
      </c>
      <c r="W690" s="64"/>
      <c r="X690" s="29" t="s">
        <v>2239</v>
      </c>
      <c r="Y690" s="30"/>
      <c r="Z690" s="30"/>
      <c r="AA690" s="30"/>
      <c r="AB690" s="30"/>
      <c r="AC690" s="31">
        <v>2.7775758250809841</v>
      </c>
      <c r="AD690" s="32">
        <v>2.6316639731437412</v>
      </c>
      <c r="AE690" s="64"/>
    </row>
    <row r="691" spans="1:31" ht="15.75" thickBot="1" x14ac:dyDescent="0.3">
      <c r="A691" t="s">
        <v>939</v>
      </c>
      <c r="B691" s="358" t="s">
        <v>2231</v>
      </c>
      <c r="C691" s="358"/>
      <c r="D691" s="358"/>
      <c r="E691" s="358"/>
      <c r="F691" s="358"/>
      <c r="G691" s="358"/>
      <c r="H691" s="358"/>
      <c r="I691" s="20"/>
      <c r="J691" s="20"/>
      <c r="K691" s="20"/>
      <c r="L691" s="20" t="s">
        <v>2256</v>
      </c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</row>
    <row r="692" spans="1:31" x14ac:dyDescent="0.25">
      <c r="A692" t="s">
        <v>940</v>
      </c>
      <c r="B692" s="301" t="s">
        <v>6</v>
      </c>
      <c r="C692" s="302"/>
      <c r="D692" s="302"/>
      <c r="E692" s="302"/>
      <c r="F692" s="302"/>
      <c r="G692" s="302"/>
      <c r="H692" s="302"/>
      <c r="I692" s="303"/>
      <c r="J692" s="301" t="s">
        <v>73</v>
      </c>
      <c r="K692" s="302"/>
      <c r="L692" s="302"/>
      <c r="M692" s="302"/>
      <c r="N692" s="302"/>
      <c r="O692" s="302"/>
      <c r="P692" s="302"/>
      <c r="Q692" s="302"/>
      <c r="R692" s="302"/>
      <c r="S692" s="302"/>
      <c r="T692" s="302"/>
      <c r="U692" s="302"/>
      <c r="V692" s="302"/>
      <c r="W692" s="303"/>
      <c r="X692" s="301" t="s">
        <v>7</v>
      </c>
      <c r="Y692" s="302"/>
      <c r="Z692" s="302"/>
      <c r="AA692" s="302"/>
      <c r="AB692" s="302"/>
      <c r="AC692" s="302"/>
      <c r="AD692" s="302"/>
      <c r="AE692" s="303"/>
    </row>
    <row r="693" spans="1:31" ht="75" x14ac:dyDescent="0.25">
      <c r="A693" t="s">
        <v>941</v>
      </c>
      <c r="B693" s="305"/>
      <c r="C693" s="306"/>
      <c r="D693" s="34" t="s">
        <v>2232</v>
      </c>
      <c r="E693" s="34" t="s">
        <v>2233</v>
      </c>
      <c r="F693" s="34" t="s">
        <v>2234</v>
      </c>
      <c r="G693" s="269" t="s">
        <v>196</v>
      </c>
      <c r="H693" s="34" t="s">
        <v>197</v>
      </c>
      <c r="I693" s="21" t="s">
        <v>5</v>
      </c>
      <c r="J693" s="305"/>
      <c r="K693" s="306"/>
      <c r="L693" s="307" t="s">
        <v>2232</v>
      </c>
      <c r="M693" s="308"/>
      <c r="N693" s="309"/>
      <c r="O693" s="307" t="s">
        <v>2233</v>
      </c>
      <c r="P693" s="308"/>
      <c r="Q693" s="309"/>
      <c r="R693" s="307" t="s">
        <v>2234</v>
      </c>
      <c r="S693" s="308"/>
      <c r="T693" s="309"/>
      <c r="U693" s="269" t="s">
        <v>196</v>
      </c>
      <c r="V693" s="34" t="s">
        <v>197</v>
      </c>
      <c r="W693" s="21" t="s">
        <v>5</v>
      </c>
      <c r="X693" s="305"/>
      <c r="Y693" s="306"/>
      <c r="Z693" s="34" t="s">
        <v>2232</v>
      </c>
      <c r="AA693" s="34" t="s">
        <v>2233</v>
      </c>
      <c r="AB693" s="34" t="s">
        <v>2234</v>
      </c>
      <c r="AC693" s="269" t="s">
        <v>196</v>
      </c>
      <c r="AD693" s="34" t="s">
        <v>197</v>
      </c>
      <c r="AE693" s="21" t="s">
        <v>5</v>
      </c>
    </row>
    <row r="694" spans="1:31" ht="15.75" thickBot="1" x14ac:dyDescent="0.3">
      <c r="A694" t="s">
        <v>942</v>
      </c>
      <c r="B694" s="291" t="s">
        <v>2236</v>
      </c>
      <c r="C694" s="292"/>
      <c r="D694" s="22" t="s">
        <v>11</v>
      </c>
      <c r="E694" s="22" t="s">
        <v>12</v>
      </c>
      <c r="F694" s="22" t="s">
        <v>12</v>
      </c>
      <c r="G694" s="23"/>
      <c r="H694" s="23"/>
      <c r="I694" s="24"/>
      <c r="J694" s="297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9"/>
      <c r="X694" s="291" t="s">
        <v>2236</v>
      </c>
      <c r="Y694" s="292"/>
      <c r="Z694" s="22" t="s">
        <v>12</v>
      </c>
      <c r="AA694" s="22" t="s">
        <v>11</v>
      </c>
      <c r="AB694" s="22" t="s">
        <v>11</v>
      </c>
      <c r="AC694" s="23"/>
      <c r="AD694" s="23"/>
      <c r="AE694" s="24"/>
    </row>
    <row r="695" spans="1:31" x14ac:dyDescent="0.25">
      <c r="A695" t="s">
        <v>943</v>
      </c>
      <c r="B695" s="35">
        <v>1</v>
      </c>
      <c r="C695" s="36" t="s">
        <v>147</v>
      </c>
      <c r="D695" s="37">
        <v>0.60573006980938948</v>
      </c>
      <c r="E695" s="38">
        <v>0.39426993019061052</v>
      </c>
      <c r="F695" s="37">
        <v>0.17752816934594359</v>
      </c>
      <c r="G695" s="39">
        <v>105251.12158344709</v>
      </c>
      <c r="H695" s="40">
        <v>38431.060650936219</v>
      </c>
      <c r="I695" s="41">
        <v>0.36513682773885325</v>
      </c>
      <c r="J695" s="35">
        <v>1</v>
      </c>
      <c r="K695" s="42" t="s">
        <v>148</v>
      </c>
      <c r="L695" s="38">
        <v>0.52292076130543219</v>
      </c>
      <c r="M695" s="43" t="s">
        <v>137</v>
      </c>
      <c r="N695" s="43" t="s">
        <v>137</v>
      </c>
      <c r="O695" s="38">
        <v>0.47707923869456792</v>
      </c>
      <c r="P695" s="38" t="s">
        <v>137</v>
      </c>
      <c r="Q695" s="38" t="s">
        <v>137</v>
      </c>
      <c r="R695" s="38">
        <v>0.20095593012092672</v>
      </c>
      <c r="S695" s="38" t="s">
        <v>1</v>
      </c>
      <c r="T695" s="38" t="s">
        <v>137</v>
      </c>
      <c r="U695" s="39">
        <v>6705.7018434001075</v>
      </c>
      <c r="V695" s="39">
        <v>3121.2120972784405</v>
      </c>
      <c r="W695" s="41">
        <v>0.46545643844132484</v>
      </c>
      <c r="X695" s="35">
        <v>1</v>
      </c>
      <c r="Y695" s="36" t="s">
        <v>2230</v>
      </c>
      <c r="Z695" s="38">
        <v>0.19281048415413396</v>
      </c>
      <c r="AA695" s="38">
        <v>0.80718951584586596</v>
      </c>
      <c r="AB695" s="38">
        <v>0.63280887846291334</v>
      </c>
      <c r="AC695" s="39">
        <v>60541.042514749235</v>
      </c>
      <c r="AD695" s="40">
        <v>33549.267642266546</v>
      </c>
      <c r="AE695" s="41">
        <v>0.55415741534502228</v>
      </c>
    </row>
    <row r="696" spans="1:31" x14ac:dyDescent="0.25">
      <c r="A696" t="s">
        <v>944</v>
      </c>
      <c r="B696" s="35">
        <v>2</v>
      </c>
      <c r="C696" s="44" t="s">
        <v>149</v>
      </c>
      <c r="D696" s="45">
        <v>0.63936049501097358</v>
      </c>
      <c r="E696" s="46">
        <v>0.36063950498902642</v>
      </c>
      <c r="F696" s="45">
        <v>0.22452920419155745</v>
      </c>
      <c r="G696" s="47">
        <v>3047.4374167516771</v>
      </c>
      <c r="H696" s="48">
        <v>959.7272517853022</v>
      </c>
      <c r="I696" s="49">
        <v>0.3149292735298545</v>
      </c>
      <c r="J696" s="35">
        <v>2</v>
      </c>
      <c r="K696" s="42" t="s">
        <v>151</v>
      </c>
      <c r="L696" s="46">
        <v>0.34684115712061919</v>
      </c>
      <c r="M696" s="50" t="s">
        <v>137</v>
      </c>
      <c r="N696" s="50" t="s">
        <v>135</v>
      </c>
      <c r="O696" s="46">
        <v>0.65315884287938086</v>
      </c>
      <c r="P696" s="46" t="s">
        <v>137</v>
      </c>
      <c r="Q696" s="46" t="s">
        <v>135</v>
      </c>
      <c r="R696" s="46">
        <v>0.47847555354648275</v>
      </c>
      <c r="S696" s="46" t="s">
        <v>137</v>
      </c>
      <c r="T696" s="46" t="s">
        <v>137</v>
      </c>
      <c r="U696" s="47">
        <v>206128.73393109263</v>
      </c>
      <c r="V696" s="47">
        <v>56463.906999999956</v>
      </c>
      <c r="W696" s="49">
        <v>0.27392545388104617</v>
      </c>
      <c r="X696" s="35">
        <v>2</v>
      </c>
      <c r="Y696" s="44" t="s">
        <v>175</v>
      </c>
      <c r="Z696" s="46">
        <v>7.1664775978446629E-2</v>
      </c>
      <c r="AA696" s="46">
        <v>0.92833522402155344</v>
      </c>
      <c r="AB696" s="46">
        <v>0.87853010433666334</v>
      </c>
      <c r="AC696" s="47">
        <v>181366.44538475954</v>
      </c>
      <c r="AD696" s="48">
        <v>106776.08306569947</v>
      </c>
      <c r="AE696" s="49">
        <v>0.5887311891633511</v>
      </c>
    </row>
    <row r="697" spans="1:31" x14ac:dyDescent="0.25">
      <c r="A697" t="s">
        <v>945</v>
      </c>
      <c r="B697" s="35">
        <v>3</v>
      </c>
      <c r="C697" s="44" t="s">
        <v>150</v>
      </c>
      <c r="D697" s="45">
        <v>0.90993622964058873</v>
      </c>
      <c r="E697" s="46">
        <v>9.0063770359411294E-2</v>
      </c>
      <c r="F697" s="45">
        <v>4.5705016452798298E-3</v>
      </c>
      <c r="G697" s="47">
        <v>7223.0545725230604</v>
      </c>
      <c r="H697" s="48">
        <v>3094.0765000000015</v>
      </c>
      <c r="I697" s="49">
        <v>0.42836122431776397</v>
      </c>
      <c r="J697" s="35">
        <v>3</v>
      </c>
      <c r="K697" s="42" t="s">
        <v>152</v>
      </c>
      <c r="L697" s="46">
        <v>0.29210359168508881</v>
      </c>
      <c r="M697" s="50" t="s">
        <v>137</v>
      </c>
      <c r="N697" s="50" t="s">
        <v>135</v>
      </c>
      <c r="O697" s="46">
        <v>0.70789640831491107</v>
      </c>
      <c r="P697" s="46" t="s">
        <v>137</v>
      </c>
      <c r="Q697" s="46" t="s">
        <v>135</v>
      </c>
      <c r="R697" s="46">
        <v>0.32115091817972696</v>
      </c>
      <c r="S697" s="46" t="s">
        <v>1</v>
      </c>
      <c r="T697" s="46" t="s">
        <v>137</v>
      </c>
      <c r="U697" s="47">
        <v>21631.965498726091</v>
      </c>
      <c r="V697" s="47">
        <v>6871.002000000005</v>
      </c>
      <c r="W697" s="49">
        <v>0.31763188603479603</v>
      </c>
      <c r="X697" s="35">
        <v>3</v>
      </c>
      <c r="Y697" s="44" t="s">
        <v>179</v>
      </c>
      <c r="Z697" s="46">
        <v>0.28111430258652004</v>
      </c>
      <c r="AA697" s="46">
        <v>0.71888569741347996</v>
      </c>
      <c r="AB697" s="46">
        <v>0.7188376509964286</v>
      </c>
      <c r="AC697" s="47">
        <v>127484.18925019391</v>
      </c>
      <c r="AD697" s="48">
        <v>69306.516500000012</v>
      </c>
      <c r="AE697" s="49">
        <v>0.54364793710993142</v>
      </c>
    </row>
    <row r="698" spans="1:31" x14ac:dyDescent="0.25">
      <c r="A698" t="s">
        <v>946</v>
      </c>
      <c r="B698" s="35">
        <v>4</v>
      </c>
      <c r="C698" s="44" t="s">
        <v>153</v>
      </c>
      <c r="D698" s="45">
        <v>0.82430237251299276</v>
      </c>
      <c r="E698" s="46">
        <v>0.17569762748700721</v>
      </c>
      <c r="F698" s="45">
        <v>6.468161932884095E-2</v>
      </c>
      <c r="G698" s="47">
        <v>13723.10801681761</v>
      </c>
      <c r="H698" s="48">
        <v>3916.6392208558677</v>
      </c>
      <c r="I698" s="49">
        <v>0.28540467771994821</v>
      </c>
      <c r="J698" s="35">
        <v>4</v>
      </c>
      <c r="K698" s="42" t="s">
        <v>156</v>
      </c>
      <c r="L698" s="46">
        <v>0.51647684089394441</v>
      </c>
      <c r="M698" s="50" t="s">
        <v>137</v>
      </c>
      <c r="N698" s="50" t="s">
        <v>137</v>
      </c>
      <c r="O698" s="46">
        <v>0.48352315910605564</v>
      </c>
      <c r="P698" s="46" t="s">
        <v>137</v>
      </c>
      <c r="Q698" s="46" t="s">
        <v>137</v>
      </c>
      <c r="R698" s="46">
        <v>0.3251826600221509</v>
      </c>
      <c r="S698" s="46" t="s">
        <v>1</v>
      </c>
      <c r="T698" s="46" t="s">
        <v>137</v>
      </c>
      <c r="U698" s="47">
        <v>64264.855552052722</v>
      </c>
      <c r="V698" s="47">
        <v>1319.2004999999999</v>
      </c>
      <c r="W698" s="49">
        <v>2.0527557226538613E-2</v>
      </c>
      <c r="X698" s="35">
        <v>4</v>
      </c>
      <c r="Y698" s="44" t="s">
        <v>184</v>
      </c>
      <c r="Z698" s="46">
        <v>0.3140490142034732</v>
      </c>
      <c r="AA698" s="46">
        <v>0.6859509857965268</v>
      </c>
      <c r="AB698" s="46">
        <v>0.65992014735804527</v>
      </c>
      <c r="AC698" s="47">
        <v>77328.097042914087</v>
      </c>
      <c r="AD698" s="48">
        <v>18117.752963836454</v>
      </c>
      <c r="AE698" s="49">
        <v>0.23429715273843874</v>
      </c>
    </row>
    <row r="699" spans="1:31" x14ac:dyDescent="0.25">
      <c r="A699" t="s">
        <v>947</v>
      </c>
      <c r="B699" s="35">
        <v>5</v>
      </c>
      <c r="C699" s="44" t="s">
        <v>154</v>
      </c>
      <c r="D699" s="45">
        <v>0.63215697132572768</v>
      </c>
      <c r="E699" s="46">
        <v>0.36784302867427232</v>
      </c>
      <c r="F699" s="45">
        <v>0.13149978081047875</v>
      </c>
      <c r="G699" s="47">
        <v>21700.323714351744</v>
      </c>
      <c r="H699" s="48">
        <v>5704.7857762024987</v>
      </c>
      <c r="I699" s="49">
        <v>0.26288943203319942</v>
      </c>
      <c r="J699" s="35">
        <v>5</v>
      </c>
      <c r="K699" s="42" t="s">
        <v>157</v>
      </c>
      <c r="L699" s="46">
        <v>0.51804181068891608</v>
      </c>
      <c r="M699" s="50" t="s">
        <v>137</v>
      </c>
      <c r="N699" s="50" t="s">
        <v>137</v>
      </c>
      <c r="O699" s="46">
        <v>0.48195818931108403</v>
      </c>
      <c r="P699" s="46" t="s">
        <v>137</v>
      </c>
      <c r="Q699" s="46" t="s">
        <v>137</v>
      </c>
      <c r="R699" s="46">
        <v>6.0768644079683007E-2</v>
      </c>
      <c r="S699" s="46" t="s">
        <v>1</v>
      </c>
      <c r="T699" s="46" t="s">
        <v>137</v>
      </c>
      <c r="U699" s="47">
        <v>89513.001526904089</v>
      </c>
      <c r="V699" s="47">
        <v>21099.237000000019</v>
      </c>
      <c r="W699" s="49">
        <v>0.23571142336969247</v>
      </c>
      <c r="X699" s="35">
        <v>5</v>
      </c>
      <c r="Y699" s="44" t="s">
        <v>143</v>
      </c>
      <c r="Z699" s="46">
        <v>0.22225153042518311</v>
      </c>
      <c r="AA699" s="46">
        <v>0.77774846957481691</v>
      </c>
      <c r="AB699" s="46">
        <v>0.76466339863016486</v>
      </c>
      <c r="AC699" s="47">
        <v>403060.26018109825</v>
      </c>
      <c r="AD699" s="48">
        <v>326234.43100000004</v>
      </c>
      <c r="AE699" s="49">
        <v>0.80939368930447342</v>
      </c>
    </row>
    <row r="700" spans="1:31" x14ac:dyDescent="0.25">
      <c r="A700" t="s">
        <v>948</v>
      </c>
      <c r="B700" s="35">
        <v>6</v>
      </c>
      <c r="C700" s="44" t="s">
        <v>155</v>
      </c>
      <c r="D700" s="45">
        <v>0.97643699015946051</v>
      </c>
      <c r="E700" s="46">
        <v>2.3563009840539502E-2</v>
      </c>
      <c r="F700" s="45">
        <v>1.3807497286428133E-2</v>
      </c>
      <c r="G700" s="47">
        <v>12673.544416525572</v>
      </c>
      <c r="H700" s="48">
        <v>5317.9079712910661</v>
      </c>
      <c r="I700" s="49">
        <v>0.41960700152333236</v>
      </c>
      <c r="J700" s="35">
        <v>6</v>
      </c>
      <c r="K700" s="42" t="s">
        <v>158</v>
      </c>
      <c r="L700" s="46">
        <v>0.19473221933830945</v>
      </c>
      <c r="M700" s="50" t="s">
        <v>137</v>
      </c>
      <c r="N700" s="50" t="s">
        <v>135</v>
      </c>
      <c r="O700" s="46">
        <v>0.80526778066169058</v>
      </c>
      <c r="P700" s="46" t="s">
        <v>137</v>
      </c>
      <c r="Q700" s="46" t="s">
        <v>135</v>
      </c>
      <c r="R700" s="46">
        <v>0.33464831498675235</v>
      </c>
      <c r="S700" s="46" t="s">
        <v>1</v>
      </c>
      <c r="T700" s="46" t="s">
        <v>137</v>
      </c>
      <c r="U700" s="47">
        <v>32969.384504706926</v>
      </c>
      <c r="V700" s="47">
        <v>16582.337000000003</v>
      </c>
      <c r="W700" s="49">
        <v>0.50296167942208925</v>
      </c>
      <c r="X700" s="35">
        <v>6</v>
      </c>
      <c r="Y700" s="44" t="s">
        <v>201</v>
      </c>
      <c r="Z700" s="46">
        <v>6.9866560620074167E-2</v>
      </c>
      <c r="AA700" s="46">
        <v>0.93013343937992587</v>
      </c>
      <c r="AB700" s="46">
        <v>0.91173435514853862</v>
      </c>
      <c r="AC700" s="47">
        <v>286483.0541717133</v>
      </c>
      <c r="AD700" s="48">
        <v>210774.49599999998</v>
      </c>
      <c r="AE700" s="49">
        <v>0.73573111194795193</v>
      </c>
    </row>
    <row r="701" spans="1:31" x14ac:dyDescent="0.25">
      <c r="A701" t="s">
        <v>949</v>
      </c>
      <c r="B701" s="35">
        <v>7</v>
      </c>
      <c r="C701" s="44" t="s">
        <v>159</v>
      </c>
      <c r="D701" s="45">
        <v>0.68706038048445017</v>
      </c>
      <c r="E701" s="46">
        <v>0.31293961951554994</v>
      </c>
      <c r="F701" s="45">
        <v>6.3764224563328045E-2</v>
      </c>
      <c r="G701" s="47">
        <v>40401.512966389957</v>
      </c>
      <c r="H701" s="48">
        <v>15013.783679947488</v>
      </c>
      <c r="I701" s="49">
        <v>0.37161439207579833</v>
      </c>
      <c r="J701" s="35">
        <v>7</v>
      </c>
      <c r="K701" s="42" t="s">
        <v>163</v>
      </c>
      <c r="L701" s="46">
        <v>0.35551624589318837</v>
      </c>
      <c r="M701" s="50" t="s">
        <v>137</v>
      </c>
      <c r="N701" s="50" t="s">
        <v>135</v>
      </c>
      <c r="O701" s="46">
        <v>0.64448375410681169</v>
      </c>
      <c r="P701" s="46" t="s">
        <v>137</v>
      </c>
      <c r="Q701" s="46" t="s">
        <v>135</v>
      </c>
      <c r="R701" s="46">
        <v>0.15360514143476975</v>
      </c>
      <c r="S701" s="46" t="s">
        <v>1</v>
      </c>
      <c r="T701" s="46" t="s">
        <v>137</v>
      </c>
      <c r="U701" s="47">
        <v>30010.814818892562</v>
      </c>
      <c r="V701" s="47">
        <v>13710.119999999995</v>
      </c>
      <c r="W701" s="49">
        <v>0.45683931218585677</v>
      </c>
      <c r="X701" s="35">
        <v>7</v>
      </c>
      <c r="Y701" s="44" t="s">
        <v>144</v>
      </c>
      <c r="Z701" s="46">
        <v>0.12848058946755103</v>
      </c>
      <c r="AA701" s="46">
        <v>0.87151941053244886</v>
      </c>
      <c r="AB701" s="46">
        <v>0.86488722195503942</v>
      </c>
      <c r="AC701" s="47">
        <v>168573.36498464819</v>
      </c>
      <c r="AD701" s="48">
        <v>137430.66800000001</v>
      </c>
      <c r="AE701" s="49">
        <v>0.81525730955489728</v>
      </c>
    </row>
    <row r="702" spans="1:31" x14ac:dyDescent="0.25">
      <c r="A702" t="s">
        <v>950</v>
      </c>
      <c r="B702" s="35">
        <v>8</v>
      </c>
      <c r="C702" s="44" t="s">
        <v>160</v>
      </c>
      <c r="D702" s="45">
        <v>0.80558184993647219</v>
      </c>
      <c r="E702" s="46">
        <v>0.19441815006352781</v>
      </c>
      <c r="F702" s="45">
        <v>6.7721916857035214E-2</v>
      </c>
      <c r="G702" s="47">
        <v>31782.007146240976</v>
      </c>
      <c r="H702" s="48">
        <v>10129.285208316651</v>
      </c>
      <c r="I702" s="49">
        <v>0.3187113124010072</v>
      </c>
      <c r="J702" s="35">
        <v>8</v>
      </c>
      <c r="K702" s="42" t="s">
        <v>164</v>
      </c>
      <c r="L702" s="46">
        <v>0.4390627973310029</v>
      </c>
      <c r="M702" s="50" t="s">
        <v>137</v>
      </c>
      <c r="N702" s="50" t="s">
        <v>137</v>
      </c>
      <c r="O702" s="46">
        <v>0.56093720266899716</v>
      </c>
      <c r="P702" s="46" t="s">
        <v>137</v>
      </c>
      <c r="Q702" s="46" t="s">
        <v>137</v>
      </c>
      <c r="R702" s="46">
        <v>0.11671467237602148</v>
      </c>
      <c r="S702" s="46" t="s">
        <v>1</v>
      </c>
      <c r="T702" s="46" t="s">
        <v>137</v>
      </c>
      <c r="U702" s="47">
        <v>26940.651641833112</v>
      </c>
      <c r="V702" s="47">
        <v>8455.9024999999965</v>
      </c>
      <c r="W702" s="49">
        <v>0.31387149102472989</v>
      </c>
      <c r="X702" s="35">
        <v>8</v>
      </c>
      <c r="Y702" s="44" t="s">
        <v>191</v>
      </c>
      <c r="Z702" s="46">
        <v>2.8810368100160546E-2</v>
      </c>
      <c r="AA702" s="46">
        <v>0.97118963189983953</v>
      </c>
      <c r="AB702" s="46">
        <v>0.9634278906692485</v>
      </c>
      <c r="AC702" s="47">
        <v>310113.08410700364</v>
      </c>
      <c r="AD702" s="48">
        <v>240325.65000000002</v>
      </c>
      <c r="AE702" s="49">
        <v>0.77496133609466267</v>
      </c>
    </row>
    <row r="703" spans="1:31" x14ac:dyDescent="0.25">
      <c r="A703" t="s">
        <v>951</v>
      </c>
      <c r="B703" s="35">
        <v>9</v>
      </c>
      <c r="C703" s="44" t="s">
        <v>2228</v>
      </c>
      <c r="D703" s="45">
        <v>0.65337268884427369</v>
      </c>
      <c r="E703" s="46">
        <v>0.34662731115572643</v>
      </c>
      <c r="F703" s="45">
        <v>7.5994855701457297E-3</v>
      </c>
      <c r="G703" s="47">
        <v>43106.876517687313</v>
      </c>
      <c r="H703" s="48">
        <v>6179.4090626402276</v>
      </c>
      <c r="I703" s="49">
        <v>0.14335088881015853</v>
      </c>
      <c r="J703" s="35">
        <v>9</v>
      </c>
      <c r="K703" s="42" t="s">
        <v>165</v>
      </c>
      <c r="L703" s="46">
        <v>0.37225549622363452</v>
      </c>
      <c r="M703" s="50" t="s">
        <v>137</v>
      </c>
      <c r="N703" s="50" t="s">
        <v>135</v>
      </c>
      <c r="O703" s="46">
        <v>0.62774450377636537</v>
      </c>
      <c r="P703" s="46" t="s">
        <v>137</v>
      </c>
      <c r="Q703" s="46" t="s">
        <v>135</v>
      </c>
      <c r="R703" s="46">
        <v>1.7509054332229511E-2</v>
      </c>
      <c r="S703" s="46" t="s">
        <v>1</v>
      </c>
      <c r="T703" s="46" t="s">
        <v>137</v>
      </c>
      <c r="U703" s="47">
        <v>49684.572060259306</v>
      </c>
      <c r="V703" s="47">
        <v>16723.157999999989</v>
      </c>
      <c r="W703" s="49">
        <v>0.3365865359515931</v>
      </c>
      <c r="X703" s="35">
        <v>9</v>
      </c>
      <c r="Y703" s="44" t="s">
        <v>192</v>
      </c>
      <c r="Z703" s="46">
        <v>0.19222336573916707</v>
      </c>
      <c r="AA703" s="46">
        <v>0.80777663426083302</v>
      </c>
      <c r="AB703" s="46">
        <v>0.74583235354090849</v>
      </c>
      <c r="AC703" s="47">
        <v>121161.85700585562</v>
      </c>
      <c r="AD703" s="48">
        <v>72606.490511972865</v>
      </c>
      <c r="AE703" s="49">
        <v>0.59925204438277857</v>
      </c>
    </row>
    <row r="704" spans="1:31" x14ac:dyDescent="0.25">
      <c r="A704" t="s">
        <v>952</v>
      </c>
      <c r="B704" s="35">
        <v>10</v>
      </c>
      <c r="C704" s="44" t="s">
        <v>162</v>
      </c>
      <c r="D704" s="45">
        <v>0.73377577832577034</v>
      </c>
      <c r="E704" s="46">
        <v>0.26622422167422954</v>
      </c>
      <c r="F704" s="45">
        <v>4.8608329489771215E-2</v>
      </c>
      <c r="G704" s="47">
        <v>65066.252752498411</v>
      </c>
      <c r="H704" s="48">
        <v>25782.5473218119</v>
      </c>
      <c r="I704" s="49">
        <v>0.39625068651001888</v>
      </c>
      <c r="J704" s="35">
        <v>10</v>
      </c>
      <c r="K704" s="42" t="s">
        <v>166</v>
      </c>
      <c r="L704" s="46">
        <v>0.16111820654631853</v>
      </c>
      <c r="M704" s="50" t="s">
        <v>137</v>
      </c>
      <c r="N704" s="50" t="s">
        <v>135</v>
      </c>
      <c r="O704" s="46">
        <v>0.83888179345368152</v>
      </c>
      <c r="P704" s="46" t="s">
        <v>137</v>
      </c>
      <c r="Q704" s="46" t="s">
        <v>135</v>
      </c>
      <c r="R704" s="46">
        <v>0.29241396186613178</v>
      </c>
      <c r="S704" s="46" t="s">
        <v>1</v>
      </c>
      <c r="T704" s="46" t="s">
        <v>137</v>
      </c>
      <c r="U704" s="47">
        <v>70330.094073496773</v>
      </c>
      <c r="V704" s="47">
        <v>13066.099885462134</v>
      </c>
      <c r="W704" s="49">
        <v>0.18578248838694458</v>
      </c>
      <c r="X704" s="35">
        <v>10</v>
      </c>
      <c r="Y704" s="44" t="s">
        <v>193</v>
      </c>
      <c r="Z704" s="46">
        <v>7.4793023423284585E-4</v>
      </c>
      <c r="AA704" s="46">
        <v>0.99925206976576708</v>
      </c>
      <c r="AB704" s="46">
        <v>0.99921938454568626</v>
      </c>
      <c r="AC704" s="47">
        <v>4621.1944999999996</v>
      </c>
      <c r="AD704" s="48">
        <v>4619.1944999999996</v>
      </c>
      <c r="AE704" s="49">
        <v>0.9995672114644818</v>
      </c>
    </row>
    <row r="705" spans="1:31" x14ac:dyDescent="0.25">
      <c r="A705" t="s">
        <v>953</v>
      </c>
      <c r="B705" s="35">
        <v>11</v>
      </c>
      <c r="C705" s="44" t="s">
        <v>170</v>
      </c>
      <c r="D705" s="45">
        <v>0.68596197499656097</v>
      </c>
      <c r="E705" s="46">
        <v>0.31403802500343914</v>
      </c>
      <c r="F705" s="45">
        <v>0.29035961199825572</v>
      </c>
      <c r="G705" s="47">
        <v>142726.07075813992</v>
      </c>
      <c r="H705" s="48">
        <v>43847.142500000002</v>
      </c>
      <c r="I705" s="49">
        <v>0.3072118658286494</v>
      </c>
      <c r="J705" s="35">
        <v>11</v>
      </c>
      <c r="K705" s="42" t="s">
        <v>167</v>
      </c>
      <c r="L705" s="46">
        <v>0.26536719037256379</v>
      </c>
      <c r="M705" s="50" t="s">
        <v>137</v>
      </c>
      <c r="N705" s="50" t="s">
        <v>135</v>
      </c>
      <c r="O705" s="46">
        <v>0.73463280962743627</v>
      </c>
      <c r="P705" s="46" t="s">
        <v>137</v>
      </c>
      <c r="Q705" s="46" t="s">
        <v>135</v>
      </c>
      <c r="R705" s="46">
        <v>3.2909882228037327E-2</v>
      </c>
      <c r="S705" s="46" t="s">
        <v>1</v>
      </c>
      <c r="T705" s="46" t="s">
        <v>137</v>
      </c>
      <c r="U705" s="47">
        <v>78038.909423403093</v>
      </c>
      <c r="V705" s="47">
        <v>17565.05002917441</v>
      </c>
      <c r="W705" s="49">
        <v>0.22508067012923719</v>
      </c>
      <c r="X705" s="35" t="s">
        <v>136</v>
      </c>
      <c r="Y705" s="44" t="s">
        <v>136</v>
      </c>
      <c r="Z705" s="46" t="s">
        <v>136</v>
      </c>
      <c r="AA705" s="46" t="s">
        <v>136</v>
      </c>
      <c r="AB705" s="46" t="s">
        <v>136</v>
      </c>
      <c r="AC705" s="47" t="s">
        <v>136</v>
      </c>
      <c r="AD705" s="48" t="s">
        <v>136</v>
      </c>
      <c r="AE705" s="49" t="s">
        <v>136</v>
      </c>
    </row>
    <row r="706" spans="1:31" x14ac:dyDescent="0.25">
      <c r="A706" t="s">
        <v>954</v>
      </c>
      <c r="B706" s="35">
        <v>12</v>
      </c>
      <c r="C706" s="44" t="s">
        <v>171</v>
      </c>
      <c r="D706" s="45">
        <v>0.62023590591596534</v>
      </c>
      <c r="E706" s="46">
        <v>0.37976409408403455</v>
      </c>
      <c r="F706" s="45">
        <v>0.37940439560071265</v>
      </c>
      <c r="G706" s="47">
        <v>12826.750803223003</v>
      </c>
      <c r="H706" s="48">
        <v>4216.2944344431744</v>
      </c>
      <c r="I706" s="49">
        <v>0.32871102737754426</v>
      </c>
      <c r="J706" s="35">
        <v>12</v>
      </c>
      <c r="K706" s="42" t="s">
        <v>168</v>
      </c>
      <c r="L706" s="46">
        <v>0.25757362502136227</v>
      </c>
      <c r="M706" s="50" t="s">
        <v>137</v>
      </c>
      <c r="N706" s="50" t="s">
        <v>135</v>
      </c>
      <c r="O706" s="46">
        <v>0.74242637497863773</v>
      </c>
      <c r="P706" s="46" t="s">
        <v>137</v>
      </c>
      <c r="Q706" s="46" t="s">
        <v>135</v>
      </c>
      <c r="R706" s="46">
        <v>0.33878469367844111</v>
      </c>
      <c r="S706" s="46" t="s">
        <v>1</v>
      </c>
      <c r="T706" s="46" t="s">
        <v>137</v>
      </c>
      <c r="U706" s="47">
        <v>21669.611348932765</v>
      </c>
      <c r="V706" s="47">
        <v>9093.6226309077229</v>
      </c>
      <c r="W706" s="49">
        <v>0.41964862610955811</v>
      </c>
      <c r="X706" s="35" t="s">
        <v>136</v>
      </c>
      <c r="Y706" s="44" t="s">
        <v>136</v>
      </c>
      <c r="Z706" s="46" t="s">
        <v>136</v>
      </c>
      <c r="AA706" s="46" t="s">
        <v>136</v>
      </c>
      <c r="AB706" s="46" t="s">
        <v>136</v>
      </c>
      <c r="AC706" s="47" t="s">
        <v>136</v>
      </c>
      <c r="AD706" s="48" t="s">
        <v>136</v>
      </c>
      <c r="AE706" s="49" t="s">
        <v>136</v>
      </c>
    </row>
    <row r="707" spans="1:31" x14ac:dyDescent="0.25">
      <c r="A707" t="s">
        <v>955</v>
      </c>
      <c r="B707" s="35">
        <v>13</v>
      </c>
      <c r="C707" s="44" t="s">
        <v>172</v>
      </c>
      <c r="D707" s="45">
        <v>0.68438101396665774</v>
      </c>
      <c r="E707" s="46">
        <v>0.31561898603334249</v>
      </c>
      <c r="F707" s="45">
        <v>0.18275079143208811</v>
      </c>
      <c r="G707" s="47">
        <v>37329.438818527451</v>
      </c>
      <c r="H707" s="48">
        <v>14120.991065556826</v>
      </c>
      <c r="I707" s="49">
        <v>0.37828029331499768</v>
      </c>
      <c r="J707" s="35">
        <v>13</v>
      </c>
      <c r="K707" s="42" t="s">
        <v>169</v>
      </c>
      <c r="L707" s="46">
        <v>0.47997868722226111</v>
      </c>
      <c r="M707" s="50" t="s">
        <v>137</v>
      </c>
      <c r="N707" s="50" t="s">
        <v>137</v>
      </c>
      <c r="O707" s="46">
        <v>0.52002131277773889</v>
      </c>
      <c r="P707" s="46" t="s">
        <v>137</v>
      </c>
      <c r="Q707" s="46" t="s">
        <v>137</v>
      </c>
      <c r="R707" s="46">
        <v>8.4164283134526494E-3</v>
      </c>
      <c r="S707" s="46" t="s">
        <v>1</v>
      </c>
      <c r="T707" s="46" t="s">
        <v>137</v>
      </c>
      <c r="U707" s="47">
        <v>68252.331764561939</v>
      </c>
      <c r="V707" s="47">
        <v>31048.605690382887</v>
      </c>
      <c r="W707" s="49">
        <v>0.45490908350920228</v>
      </c>
      <c r="X707" s="35" t="s">
        <v>136</v>
      </c>
      <c r="Y707" s="44" t="s">
        <v>136</v>
      </c>
      <c r="Z707" s="46" t="s">
        <v>136</v>
      </c>
      <c r="AA707" s="46" t="s">
        <v>136</v>
      </c>
      <c r="AB707" s="46" t="s">
        <v>136</v>
      </c>
      <c r="AC707" s="47" t="s">
        <v>136</v>
      </c>
      <c r="AD707" s="48" t="s">
        <v>136</v>
      </c>
      <c r="AE707" s="49" t="s">
        <v>136</v>
      </c>
    </row>
    <row r="708" spans="1:31" x14ac:dyDescent="0.25">
      <c r="A708" t="s">
        <v>956</v>
      </c>
      <c r="B708" s="35">
        <v>14</v>
      </c>
      <c r="C708" s="44" t="s">
        <v>177</v>
      </c>
      <c r="D708" s="45">
        <v>0.83083974429691754</v>
      </c>
      <c r="E708" s="46">
        <v>0.16916025570308241</v>
      </c>
      <c r="F708" s="45">
        <v>0.10606603517472543</v>
      </c>
      <c r="G708" s="47">
        <v>77357.429328451719</v>
      </c>
      <c r="H708" s="48">
        <v>42660.273013689293</v>
      </c>
      <c r="I708" s="49">
        <v>0.55146963108815505</v>
      </c>
      <c r="J708" s="35">
        <v>14</v>
      </c>
      <c r="K708" s="42" t="s">
        <v>139</v>
      </c>
      <c r="L708" s="46">
        <v>0.2408552264333704</v>
      </c>
      <c r="M708" s="50" t="s">
        <v>137</v>
      </c>
      <c r="N708" s="50" t="s">
        <v>135</v>
      </c>
      <c r="O708" s="46">
        <v>0.75914477356662957</v>
      </c>
      <c r="P708" s="46" t="s">
        <v>137</v>
      </c>
      <c r="Q708" s="46" t="s">
        <v>135</v>
      </c>
      <c r="R708" s="46">
        <v>5.6864449552826796E-2</v>
      </c>
      <c r="S708" s="46" t="s">
        <v>1</v>
      </c>
      <c r="T708" s="46" t="s">
        <v>137</v>
      </c>
      <c r="U708" s="47">
        <v>365608.51385390532</v>
      </c>
      <c r="V708" s="47">
        <v>143908.43399999992</v>
      </c>
      <c r="W708" s="49">
        <v>0.39361346507785305</v>
      </c>
      <c r="X708" s="35" t="s">
        <v>136</v>
      </c>
      <c r="Y708" s="44" t="s">
        <v>136</v>
      </c>
      <c r="Z708" s="46" t="s">
        <v>136</v>
      </c>
      <c r="AA708" s="46" t="s">
        <v>136</v>
      </c>
      <c r="AB708" s="46" t="s">
        <v>136</v>
      </c>
      <c r="AC708" s="47" t="s">
        <v>136</v>
      </c>
      <c r="AD708" s="48" t="s">
        <v>136</v>
      </c>
      <c r="AE708" s="49" t="s">
        <v>136</v>
      </c>
    </row>
    <row r="709" spans="1:31" x14ac:dyDescent="0.25">
      <c r="A709" t="s">
        <v>957</v>
      </c>
      <c r="B709" s="35">
        <v>15</v>
      </c>
      <c r="C709" s="44" t="s">
        <v>178</v>
      </c>
      <c r="D709" s="45">
        <v>0.81056862521402995</v>
      </c>
      <c r="E709" s="46">
        <v>0.18943137478597011</v>
      </c>
      <c r="F709" s="45">
        <v>0.12094974059626831</v>
      </c>
      <c r="G709" s="47">
        <v>16388.72237955219</v>
      </c>
      <c r="H709" s="48">
        <v>11100.308305523395</v>
      </c>
      <c r="I709" s="49">
        <v>0.67731382889083402</v>
      </c>
      <c r="J709" s="35">
        <v>15</v>
      </c>
      <c r="K709" s="42" t="s">
        <v>174</v>
      </c>
      <c r="L709" s="46">
        <v>0.50333216732313524</v>
      </c>
      <c r="M709" s="50" t="s">
        <v>137</v>
      </c>
      <c r="N709" s="50" t="s">
        <v>137</v>
      </c>
      <c r="O709" s="46">
        <v>0.49666783267686487</v>
      </c>
      <c r="P709" s="46" t="s">
        <v>137</v>
      </c>
      <c r="Q709" s="46" t="s">
        <v>137</v>
      </c>
      <c r="R709" s="46">
        <v>0.17359924746871996</v>
      </c>
      <c r="S709" s="46" t="s">
        <v>1</v>
      </c>
      <c r="T709" s="46" t="s">
        <v>137</v>
      </c>
      <c r="U709" s="47">
        <v>274145.68270253792</v>
      </c>
      <c r="V709" s="47">
        <v>119966.32579203401</v>
      </c>
      <c r="W709" s="49">
        <v>0.43760063849775671</v>
      </c>
      <c r="X709" s="35" t="s">
        <v>136</v>
      </c>
      <c r="Y709" s="44" t="s">
        <v>136</v>
      </c>
      <c r="Z709" s="46" t="s">
        <v>136</v>
      </c>
      <c r="AA709" s="46" t="s">
        <v>136</v>
      </c>
      <c r="AB709" s="46" t="s">
        <v>136</v>
      </c>
      <c r="AC709" s="47" t="s">
        <v>136</v>
      </c>
      <c r="AD709" s="48" t="s">
        <v>136</v>
      </c>
      <c r="AE709" s="49" t="s">
        <v>136</v>
      </c>
    </row>
    <row r="710" spans="1:31" x14ac:dyDescent="0.25">
      <c r="A710" t="s">
        <v>958</v>
      </c>
      <c r="B710" s="35">
        <v>16</v>
      </c>
      <c r="C710" s="44" t="s">
        <v>181</v>
      </c>
      <c r="D710" s="45">
        <v>0.60128446762809906</v>
      </c>
      <c r="E710" s="46">
        <v>0.39871553237190094</v>
      </c>
      <c r="F710" s="45">
        <v>0.23405239073500309</v>
      </c>
      <c r="G710" s="47">
        <v>34861.339410259119</v>
      </c>
      <c r="H710" s="48">
        <v>15149.907340506063</v>
      </c>
      <c r="I710" s="49">
        <v>0.43457616938400517</v>
      </c>
      <c r="J710" s="35">
        <v>16</v>
      </c>
      <c r="K710" s="42" t="s">
        <v>2229</v>
      </c>
      <c r="L710" s="46">
        <v>0.58221819269063368</v>
      </c>
      <c r="M710" s="50" t="s">
        <v>137</v>
      </c>
      <c r="N710" s="50" t="s">
        <v>137</v>
      </c>
      <c r="O710" s="46">
        <v>0.41778180730936632</v>
      </c>
      <c r="P710" s="46" t="s">
        <v>137</v>
      </c>
      <c r="Q710" s="46" t="s">
        <v>137</v>
      </c>
      <c r="R710" s="46">
        <v>0.26569516773686469</v>
      </c>
      <c r="S710" s="46" t="s">
        <v>1</v>
      </c>
      <c r="T710" s="46" t="s">
        <v>137</v>
      </c>
      <c r="U710" s="47">
        <v>108624.31883815154</v>
      </c>
      <c r="V710" s="47">
        <v>52787.533016685949</v>
      </c>
      <c r="W710" s="49">
        <v>0.48596422588700888</v>
      </c>
      <c r="X710" s="35" t="s">
        <v>136</v>
      </c>
      <c r="Y710" s="44" t="s">
        <v>136</v>
      </c>
      <c r="Z710" s="46" t="s">
        <v>136</v>
      </c>
      <c r="AA710" s="46" t="s">
        <v>136</v>
      </c>
      <c r="AB710" s="46" t="s">
        <v>136</v>
      </c>
      <c r="AC710" s="47" t="s">
        <v>136</v>
      </c>
      <c r="AD710" s="48" t="s">
        <v>136</v>
      </c>
      <c r="AE710" s="49" t="s">
        <v>136</v>
      </c>
    </row>
    <row r="711" spans="1:31" x14ac:dyDescent="0.25">
      <c r="A711" t="s">
        <v>959</v>
      </c>
      <c r="B711" s="35">
        <v>17</v>
      </c>
      <c r="C711" s="44" t="s">
        <v>183</v>
      </c>
      <c r="D711" s="45">
        <v>0.8073069212108458</v>
      </c>
      <c r="E711" s="46">
        <v>0.1926930787891542</v>
      </c>
      <c r="F711" s="45">
        <v>0.11865270196984219</v>
      </c>
      <c r="G711" s="47">
        <v>154243.00727417783</v>
      </c>
      <c r="H711" s="48">
        <v>74819.189915094306</v>
      </c>
      <c r="I711" s="49">
        <v>0.48507346451108746</v>
      </c>
      <c r="J711" s="35">
        <v>17</v>
      </c>
      <c r="K711" s="42" t="s">
        <v>140</v>
      </c>
      <c r="L711" s="46">
        <v>5.9826286001208956E-2</v>
      </c>
      <c r="M711" s="50" t="s">
        <v>137</v>
      </c>
      <c r="N711" s="50" t="s">
        <v>135</v>
      </c>
      <c r="O711" s="46">
        <v>0.94017371399879091</v>
      </c>
      <c r="P711" s="46" t="s">
        <v>137</v>
      </c>
      <c r="Q711" s="46" t="s">
        <v>135</v>
      </c>
      <c r="R711" s="46">
        <v>2.5328060549923155E-2</v>
      </c>
      <c r="S711" s="46" t="s">
        <v>1</v>
      </c>
      <c r="T711" s="46" t="s">
        <v>137</v>
      </c>
      <c r="U711" s="47">
        <v>19061.447120803787</v>
      </c>
      <c r="V711" s="47">
        <v>2174.1758881699902</v>
      </c>
      <c r="W711" s="49">
        <v>0.11406142851541846</v>
      </c>
      <c r="X711" s="35" t="s">
        <v>136</v>
      </c>
      <c r="Y711" s="44" t="s">
        <v>136</v>
      </c>
      <c r="Z711" s="46" t="s">
        <v>136</v>
      </c>
      <c r="AA711" s="46" t="s">
        <v>136</v>
      </c>
      <c r="AB711" s="46" t="s">
        <v>136</v>
      </c>
      <c r="AC711" s="47" t="s">
        <v>136</v>
      </c>
      <c r="AD711" s="48" t="s">
        <v>136</v>
      </c>
      <c r="AE711" s="49" t="s">
        <v>136</v>
      </c>
    </row>
    <row r="712" spans="1:31" x14ac:dyDescent="0.25">
      <c r="A712" t="s">
        <v>960</v>
      </c>
      <c r="B712" s="35">
        <v>18</v>
      </c>
      <c r="C712" s="44" t="s">
        <v>185</v>
      </c>
      <c r="D712" s="45">
        <v>0.99914204513020044</v>
      </c>
      <c r="E712" s="46">
        <v>8.579548697996047E-4</v>
      </c>
      <c r="F712" s="45">
        <v>3.7947429898520864E-4</v>
      </c>
      <c r="G712" s="47">
        <v>49841.06775514617</v>
      </c>
      <c r="H712" s="48">
        <v>21062.970621069184</v>
      </c>
      <c r="I712" s="49">
        <v>0.42260271638932534</v>
      </c>
      <c r="J712" s="35">
        <v>18</v>
      </c>
      <c r="K712" s="42" t="s">
        <v>141</v>
      </c>
      <c r="L712" s="46">
        <v>0.24374172451621628</v>
      </c>
      <c r="M712" s="50" t="s">
        <v>137</v>
      </c>
      <c r="N712" s="50" t="s">
        <v>135</v>
      </c>
      <c r="O712" s="46">
        <v>0.75625827548378355</v>
      </c>
      <c r="P712" s="46" t="s">
        <v>137</v>
      </c>
      <c r="Q712" s="46" t="s">
        <v>135</v>
      </c>
      <c r="R712" s="46">
        <v>0.34352998247987671</v>
      </c>
      <c r="S712" s="46" t="s">
        <v>1</v>
      </c>
      <c r="T712" s="46" t="s">
        <v>137</v>
      </c>
      <c r="U712" s="47">
        <v>25983.937108531871</v>
      </c>
      <c r="V712" s="47">
        <v>10174.495357488249</v>
      </c>
      <c r="W712" s="49">
        <v>0.39156865701262172</v>
      </c>
      <c r="X712" s="35" t="s">
        <v>136</v>
      </c>
      <c r="Y712" s="44" t="s">
        <v>136</v>
      </c>
      <c r="Z712" s="46" t="s">
        <v>136</v>
      </c>
      <c r="AA712" s="46" t="s">
        <v>136</v>
      </c>
      <c r="AB712" s="46" t="s">
        <v>136</v>
      </c>
      <c r="AC712" s="47" t="s">
        <v>136</v>
      </c>
      <c r="AD712" s="48" t="s">
        <v>136</v>
      </c>
      <c r="AE712" s="49" t="s">
        <v>136</v>
      </c>
    </row>
    <row r="713" spans="1:31" x14ac:dyDescent="0.25">
      <c r="A713" t="s">
        <v>961</v>
      </c>
      <c r="B713" s="35">
        <v>19</v>
      </c>
      <c r="C713" s="44" t="s">
        <v>186</v>
      </c>
      <c r="D713" s="45">
        <v>0.8221022649026718</v>
      </c>
      <c r="E713" s="46">
        <v>0.17789773509732829</v>
      </c>
      <c r="F713" s="45">
        <v>3.5561941698663835E-2</v>
      </c>
      <c r="G713" s="47">
        <v>202264.44612432952</v>
      </c>
      <c r="H713" s="48">
        <v>88345.438736397584</v>
      </c>
      <c r="I713" s="49">
        <v>0.43678184885786947</v>
      </c>
      <c r="J713" s="35">
        <v>19</v>
      </c>
      <c r="K713" s="42" t="s">
        <v>180</v>
      </c>
      <c r="L713" s="46">
        <v>0.26921754140352328</v>
      </c>
      <c r="M713" s="50" t="s">
        <v>137</v>
      </c>
      <c r="N713" s="50" t="s">
        <v>135</v>
      </c>
      <c r="O713" s="46">
        <v>0.73078245859647672</v>
      </c>
      <c r="P713" s="46" t="s">
        <v>137</v>
      </c>
      <c r="Q713" s="46" t="s">
        <v>135</v>
      </c>
      <c r="R713" s="46">
        <v>0.33048546488652042</v>
      </c>
      <c r="S713" s="46" t="s">
        <v>1</v>
      </c>
      <c r="T713" s="46" t="s">
        <v>137</v>
      </c>
      <c r="U713" s="47">
        <v>32833.706461211128</v>
      </c>
      <c r="V713" s="47">
        <v>16457.764659493936</v>
      </c>
      <c r="W713" s="49">
        <v>0.50124601920702139</v>
      </c>
      <c r="X713" s="35" t="s">
        <v>136</v>
      </c>
      <c r="Y713" s="44" t="s">
        <v>136</v>
      </c>
      <c r="Z713" s="46" t="s">
        <v>136</v>
      </c>
      <c r="AA713" s="46" t="s">
        <v>136</v>
      </c>
      <c r="AB713" s="46" t="s">
        <v>136</v>
      </c>
      <c r="AC713" s="47" t="s">
        <v>136</v>
      </c>
      <c r="AD713" s="48" t="s">
        <v>136</v>
      </c>
      <c r="AE713" s="49" t="s">
        <v>136</v>
      </c>
    </row>
    <row r="714" spans="1:31" x14ac:dyDescent="0.25">
      <c r="A714" t="s">
        <v>962</v>
      </c>
      <c r="B714" s="35">
        <v>20</v>
      </c>
      <c r="C714" s="44" t="s">
        <v>13</v>
      </c>
      <c r="D714" s="45">
        <v>0.82634189177217965</v>
      </c>
      <c r="E714" s="46">
        <v>0.17365810822782043</v>
      </c>
      <c r="F714" s="45">
        <v>3.4574472389955714E-3</v>
      </c>
      <c r="G714" s="47">
        <v>24853.13059520298</v>
      </c>
      <c r="H714" s="48">
        <v>11949.933597432784</v>
      </c>
      <c r="I714" s="49">
        <v>0.48082206592272514</v>
      </c>
      <c r="J714" s="35">
        <v>20</v>
      </c>
      <c r="K714" s="42" t="s">
        <v>142</v>
      </c>
      <c r="L714" s="46">
        <v>0.58224065774668143</v>
      </c>
      <c r="M714" s="50" t="s">
        <v>137</v>
      </c>
      <c r="N714" s="50" t="s">
        <v>137</v>
      </c>
      <c r="O714" s="46">
        <v>0.41775934225331851</v>
      </c>
      <c r="P714" s="46" t="s">
        <v>137</v>
      </c>
      <c r="Q714" s="46" t="s">
        <v>137</v>
      </c>
      <c r="R714" s="46">
        <v>0.35729344235090527</v>
      </c>
      <c r="S714" s="46" t="s">
        <v>1</v>
      </c>
      <c r="T714" s="46" t="s">
        <v>137</v>
      </c>
      <c r="U714" s="47">
        <v>77980.292549909456</v>
      </c>
      <c r="V714" s="47">
        <v>31712.623499999969</v>
      </c>
      <c r="W714" s="49">
        <v>0.40667484646461216</v>
      </c>
      <c r="X714" s="35" t="s">
        <v>136</v>
      </c>
      <c r="Y714" s="44" t="s">
        <v>136</v>
      </c>
      <c r="Z714" s="46" t="s">
        <v>136</v>
      </c>
      <c r="AA714" s="46" t="s">
        <v>136</v>
      </c>
      <c r="AB714" s="46" t="s">
        <v>136</v>
      </c>
      <c r="AC714" s="47" t="s">
        <v>136</v>
      </c>
      <c r="AD714" s="48" t="s">
        <v>136</v>
      </c>
      <c r="AE714" s="49" t="s">
        <v>136</v>
      </c>
    </row>
    <row r="715" spans="1:31" x14ac:dyDescent="0.25">
      <c r="A715" t="s">
        <v>963</v>
      </c>
      <c r="B715" s="35">
        <v>21</v>
      </c>
      <c r="C715" s="44" t="s">
        <v>189</v>
      </c>
      <c r="D715" s="45">
        <v>0.74483643546769385</v>
      </c>
      <c r="E715" s="46">
        <v>0.25516356453230621</v>
      </c>
      <c r="F715" s="45">
        <v>0.24262909442500824</v>
      </c>
      <c r="G715" s="47">
        <v>16844.031492372764</v>
      </c>
      <c r="H715" s="48">
        <v>8236.1798060698111</v>
      </c>
      <c r="I715" s="49">
        <v>0.4889672528693193</v>
      </c>
      <c r="J715" s="35">
        <v>21</v>
      </c>
      <c r="K715" s="42" t="s">
        <v>182</v>
      </c>
      <c r="L715" s="46">
        <v>0.36916563973411615</v>
      </c>
      <c r="M715" s="50" t="s">
        <v>137</v>
      </c>
      <c r="N715" s="50" t="s">
        <v>135</v>
      </c>
      <c r="O715" s="46">
        <v>0.63083436026588391</v>
      </c>
      <c r="P715" s="46" t="s">
        <v>137</v>
      </c>
      <c r="Q715" s="46" t="s">
        <v>135</v>
      </c>
      <c r="R715" s="46">
        <v>2.7536644152047783E-2</v>
      </c>
      <c r="S715" s="46" t="s">
        <v>1</v>
      </c>
      <c r="T715" s="46" t="s">
        <v>137</v>
      </c>
      <c r="U715" s="47">
        <v>96866.249151424476</v>
      </c>
      <c r="V715" s="47">
        <v>60036.243499999997</v>
      </c>
      <c r="W715" s="49">
        <v>0.61978495116652432</v>
      </c>
      <c r="X715" s="35" t="s">
        <v>136</v>
      </c>
      <c r="Y715" s="44" t="s">
        <v>136</v>
      </c>
      <c r="Z715" s="46" t="s">
        <v>136</v>
      </c>
      <c r="AA715" s="46" t="s">
        <v>136</v>
      </c>
      <c r="AB715" s="46" t="s">
        <v>136</v>
      </c>
      <c r="AC715" s="47" t="s">
        <v>136</v>
      </c>
      <c r="AD715" s="48" t="s">
        <v>136</v>
      </c>
      <c r="AE715" s="49" t="s">
        <v>136</v>
      </c>
    </row>
    <row r="716" spans="1:31" x14ac:dyDescent="0.25">
      <c r="A716" t="s">
        <v>964</v>
      </c>
      <c r="B716" s="35">
        <v>22</v>
      </c>
      <c r="C716" s="44" t="s">
        <v>2227</v>
      </c>
      <c r="D716" s="45">
        <v>0.80702592273199913</v>
      </c>
      <c r="E716" s="46">
        <v>0.19297407726800092</v>
      </c>
      <c r="F716" s="45">
        <v>5.0258642505693875E-2</v>
      </c>
      <c r="G716" s="47">
        <v>237268.77242106106</v>
      </c>
      <c r="H716" s="48">
        <v>137198.18049999999</v>
      </c>
      <c r="I716" s="49">
        <v>0.57823951757345393</v>
      </c>
      <c r="J716" s="35">
        <v>22</v>
      </c>
      <c r="K716" s="42" t="s">
        <v>187</v>
      </c>
      <c r="L716" s="46">
        <v>0.59296623559823169</v>
      </c>
      <c r="M716" s="50" t="s">
        <v>137</v>
      </c>
      <c r="N716" s="50" t="s">
        <v>137</v>
      </c>
      <c r="O716" s="46">
        <v>0.40703376440176836</v>
      </c>
      <c r="P716" s="46" t="s">
        <v>137</v>
      </c>
      <c r="Q716" s="46" t="s">
        <v>137</v>
      </c>
      <c r="R716" s="46">
        <v>1.5392027107469454E-2</v>
      </c>
      <c r="S716" s="46" t="s">
        <v>1</v>
      </c>
      <c r="T716" s="46" t="s">
        <v>137</v>
      </c>
      <c r="U716" s="47">
        <v>81558.090998418804</v>
      </c>
      <c r="V716" s="47">
        <v>35557.557860099849</v>
      </c>
      <c r="W716" s="49">
        <v>0.43597829994315607</v>
      </c>
      <c r="X716" s="35" t="s">
        <v>136</v>
      </c>
      <c r="Y716" s="44" t="s">
        <v>136</v>
      </c>
      <c r="Z716" s="46" t="s">
        <v>136</v>
      </c>
      <c r="AA716" s="46" t="s">
        <v>136</v>
      </c>
      <c r="AB716" s="46" t="s">
        <v>136</v>
      </c>
      <c r="AC716" s="47" t="s">
        <v>136</v>
      </c>
      <c r="AD716" s="48" t="s">
        <v>136</v>
      </c>
      <c r="AE716" s="49" t="s">
        <v>136</v>
      </c>
    </row>
    <row r="717" spans="1:31" x14ac:dyDescent="0.25">
      <c r="A717" t="s">
        <v>965</v>
      </c>
      <c r="B717" s="35" t="s">
        <v>136</v>
      </c>
      <c r="C717" s="44" t="s">
        <v>136</v>
      </c>
      <c r="D717" s="45" t="s">
        <v>136</v>
      </c>
      <c r="E717" s="46" t="s">
        <v>136</v>
      </c>
      <c r="F717" s="45" t="s">
        <v>136</v>
      </c>
      <c r="G717" s="47" t="s">
        <v>136</v>
      </c>
      <c r="H717" s="48" t="s">
        <v>136</v>
      </c>
      <c r="I717" s="49" t="s">
        <v>136</v>
      </c>
      <c r="J717" s="35">
        <v>23</v>
      </c>
      <c r="K717" s="42" t="s">
        <v>188</v>
      </c>
      <c r="L717" s="46">
        <v>5.0212603332932843E-2</v>
      </c>
      <c r="M717" s="50" t="s">
        <v>137</v>
      </c>
      <c r="N717" s="50" t="s">
        <v>135</v>
      </c>
      <c r="O717" s="46">
        <v>0.94978739666706713</v>
      </c>
      <c r="P717" s="46" t="s">
        <v>137</v>
      </c>
      <c r="Q717" s="46" t="s">
        <v>135</v>
      </c>
      <c r="R717" s="46">
        <v>0.17911885250294673</v>
      </c>
      <c r="S717" s="46" t="s">
        <v>1</v>
      </c>
      <c r="T717" s="46" t="s">
        <v>137</v>
      </c>
      <c r="U717" s="47">
        <v>79821.594087890728</v>
      </c>
      <c r="V717" s="47">
        <v>42872.02350000001</v>
      </c>
      <c r="W717" s="49">
        <v>0.5370980621208099</v>
      </c>
      <c r="X717" s="35" t="s">
        <v>136</v>
      </c>
      <c r="Y717" s="44" t="s">
        <v>136</v>
      </c>
      <c r="Z717" s="46" t="s">
        <v>136</v>
      </c>
      <c r="AA717" s="46" t="s">
        <v>136</v>
      </c>
      <c r="AB717" s="46" t="s">
        <v>136</v>
      </c>
      <c r="AC717" s="47" t="s">
        <v>136</v>
      </c>
      <c r="AD717" s="48" t="s">
        <v>136</v>
      </c>
      <c r="AE717" s="49" t="s">
        <v>136</v>
      </c>
    </row>
    <row r="718" spans="1:31" x14ac:dyDescent="0.25">
      <c r="A718" t="s">
        <v>966</v>
      </c>
      <c r="B718" s="35" t="s">
        <v>136</v>
      </c>
      <c r="C718" s="44" t="s">
        <v>136</v>
      </c>
      <c r="D718" s="45" t="s">
        <v>136</v>
      </c>
      <c r="E718" s="46" t="s">
        <v>136</v>
      </c>
      <c r="F718" s="45" t="s">
        <v>136</v>
      </c>
      <c r="G718" s="47" t="s">
        <v>136</v>
      </c>
      <c r="H718" s="48" t="s">
        <v>136</v>
      </c>
      <c r="I718" s="49" t="s">
        <v>136</v>
      </c>
      <c r="J718" s="35" t="s">
        <v>136</v>
      </c>
      <c r="K718" s="42" t="s">
        <v>136</v>
      </c>
      <c r="L718" s="46" t="s">
        <v>136</v>
      </c>
      <c r="M718" s="50" t="s">
        <v>136</v>
      </c>
      <c r="N718" s="50" t="s">
        <v>136</v>
      </c>
      <c r="O718" s="46" t="s">
        <v>136</v>
      </c>
      <c r="P718" s="46" t="s">
        <v>136</v>
      </c>
      <c r="Q718" s="46" t="s">
        <v>136</v>
      </c>
      <c r="R718" s="46" t="s">
        <v>136</v>
      </c>
      <c r="S718" s="46" t="s">
        <v>136</v>
      </c>
      <c r="T718" s="46" t="s">
        <v>136</v>
      </c>
      <c r="U718" s="47" t="s">
        <v>136</v>
      </c>
      <c r="V718" s="47" t="s">
        <v>136</v>
      </c>
      <c r="W718" s="49" t="s">
        <v>136</v>
      </c>
      <c r="X718" s="35" t="s">
        <v>136</v>
      </c>
      <c r="Y718" s="44" t="s">
        <v>136</v>
      </c>
      <c r="Z718" s="46" t="s">
        <v>136</v>
      </c>
      <c r="AA718" s="46" t="s">
        <v>136</v>
      </c>
      <c r="AB718" s="46" t="s">
        <v>136</v>
      </c>
      <c r="AC718" s="47" t="s">
        <v>136</v>
      </c>
      <c r="AD718" s="48" t="s">
        <v>136</v>
      </c>
      <c r="AE718" s="49" t="s">
        <v>136</v>
      </c>
    </row>
    <row r="719" spans="1:31" x14ac:dyDescent="0.25">
      <c r="A719" t="s">
        <v>967</v>
      </c>
      <c r="B719" s="35" t="s">
        <v>136</v>
      </c>
      <c r="C719" s="44" t="s">
        <v>136</v>
      </c>
      <c r="D719" s="45" t="s">
        <v>136</v>
      </c>
      <c r="E719" s="46" t="s">
        <v>136</v>
      </c>
      <c r="F719" s="45" t="s">
        <v>136</v>
      </c>
      <c r="G719" s="47" t="s">
        <v>136</v>
      </c>
      <c r="H719" s="48" t="s">
        <v>136</v>
      </c>
      <c r="I719" s="49" t="s">
        <v>136</v>
      </c>
      <c r="J719" s="35" t="s">
        <v>136</v>
      </c>
      <c r="K719" s="42" t="s">
        <v>136</v>
      </c>
      <c r="L719" s="46" t="s">
        <v>136</v>
      </c>
      <c r="M719" s="50" t="s">
        <v>136</v>
      </c>
      <c r="N719" s="50" t="s">
        <v>136</v>
      </c>
      <c r="O719" s="46" t="s">
        <v>136</v>
      </c>
      <c r="P719" s="46" t="s">
        <v>136</v>
      </c>
      <c r="Q719" s="46" t="s">
        <v>136</v>
      </c>
      <c r="R719" s="46" t="s">
        <v>136</v>
      </c>
      <c r="S719" s="46" t="s">
        <v>136</v>
      </c>
      <c r="T719" s="46" t="s">
        <v>136</v>
      </c>
      <c r="U719" s="47" t="s">
        <v>136</v>
      </c>
      <c r="V719" s="47" t="s">
        <v>136</v>
      </c>
      <c r="W719" s="49" t="s">
        <v>136</v>
      </c>
      <c r="X719" s="35" t="s">
        <v>136</v>
      </c>
      <c r="Y719" s="44" t="s">
        <v>136</v>
      </c>
      <c r="Z719" s="46" t="s">
        <v>136</v>
      </c>
      <c r="AA719" s="46" t="s">
        <v>136</v>
      </c>
      <c r="AB719" s="46" t="s">
        <v>136</v>
      </c>
      <c r="AC719" s="47" t="s">
        <v>136</v>
      </c>
      <c r="AD719" s="48" t="s">
        <v>136</v>
      </c>
      <c r="AE719" s="49" t="s">
        <v>136</v>
      </c>
    </row>
    <row r="720" spans="1:31" x14ac:dyDescent="0.25">
      <c r="A720" t="s">
        <v>968</v>
      </c>
      <c r="B720" s="35" t="s">
        <v>136</v>
      </c>
      <c r="C720" s="44" t="s">
        <v>136</v>
      </c>
      <c r="D720" s="45" t="s">
        <v>136</v>
      </c>
      <c r="E720" s="46" t="s">
        <v>136</v>
      </c>
      <c r="F720" s="45" t="s">
        <v>136</v>
      </c>
      <c r="G720" s="47" t="s">
        <v>136</v>
      </c>
      <c r="H720" s="48" t="s">
        <v>136</v>
      </c>
      <c r="I720" s="49" t="s">
        <v>136</v>
      </c>
      <c r="J720" s="35" t="s">
        <v>136</v>
      </c>
      <c r="K720" s="42" t="s">
        <v>136</v>
      </c>
      <c r="L720" s="46" t="s">
        <v>136</v>
      </c>
      <c r="M720" s="50" t="s">
        <v>136</v>
      </c>
      <c r="N720" s="50" t="s">
        <v>136</v>
      </c>
      <c r="O720" s="46" t="s">
        <v>136</v>
      </c>
      <c r="P720" s="46" t="s">
        <v>136</v>
      </c>
      <c r="Q720" s="46" t="s">
        <v>136</v>
      </c>
      <c r="R720" s="46" t="s">
        <v>136</v>
      </c>
      <c r="S720" s="46" t="s">
        <v>136</v>
      </c>
      <c r="T720" s="46" t="s">
        <v>136</v>
      </c>
      <c r="U720" s="47" t="s">
        <v>136</v>
      </c>
      <c r="V720" s="47" t="s">
        <v>136</v>
      </c>
      <c r="W720" s="49" t="s">
        <v>136</v>
      </c>
      <c r="X720" s="35" t="s">
        <v>136</v>
      </c>
      <c r="Y720" s="44" t="s">
        <v>136</v>
      </c>
      <c r="Z720" s="46" t="s">
        <v>136</v>
      </c>
      <c r="AA720" s="46" t="s">
        <v>136</v>
      </c>
      <c r="AB720" s="46" t="s">
        <v>136</v>
      </c>
      <c r="AC720" s="47" t="s">
        <v>136</v>
      </c>
      <c r="AD720" s="48" t="s">
        <v>136</v>
      </c>
      <c r="AE720" s="49" t="s">
        <v>136</v>
      </c>
    </row>
    <row r="721" spans="1:31" x14ac:dyDescent="0.25">
      <c r="A721" t="s">
        <v>969</v>
      </c>
      <c r="B721" s="35" t="s">
        <v>136</v>
      </c>
      <c r="C721" s="44" t="s">
        <v>136</v>
      </c>
      <c r="D721" s="45" t="s">
        <v>136</v>
      </c>
      <c r="E721" s="46" t="s">
        <v>136</v>
      </c>
      <c r="F721" s="45" t="s">
        <v>136</v>
      </c>
      <c r="G721" s="47" t="s">
        <v>136</v>
      </c>
      <c r="H721" s="48" t="s">
        <v>136</v>
      </c>
      <c r="I721" s="49" t="s">
        <v>136</v>
      </c>
      <c r="J721" s="35" t="s">
        <v>136</v>
      </c>
      <c r="K721" s="42" t="s">
        <v>136</v>
      </c>
      <c r="L721" s="46" t="s">
        <v>136</v>
      </c>
      <c r="M721" s="50" t="s">
        <v>136</v>
      </c>
      <c r="N721" s="50" t="s">
        <v>136</v>
      </c>
      <c r="O721" s="46" t="s">
        <v>136</v>
      </c>
      <c r="P721" s="46" t="s">
        <v>136</v>
      </c>
      <c r="Q721" s="46" t="s">
        <v>136</v>
      </c>
      <c r="R721" s="46" t="s">
        <v>136</v>
      </c>
      <c r="S721" s="46" t="s">
        <v>136</v>
      </c>
      <c r="T721" s="46" t="s">
        <v>136</v>
      </c>
      <c r="U721" s="47" t="s">
        <v>136</v>
      </c>
      <c r="V721" s="47" t="s">
        <v>136</v>
      </c>
      <c r="W721" s="49" t="s">
        <v>136</v>
      </c>
      <c r="X721" s="35" t="s">
        <v>136</v>
      </c>
      <c r="Y721" s="44" t="s">
        <v>136</v>
      </c>
      <c r="Z721" s="46" t="s">
        <v>136</v>
      </c>
      <c r="AA721" s="46" t="s">
        <v>136</v>
      </c>
      <c r="AB721" s="46" t="s">
        <v>136</v>
      </c>
      <c r="AC721" s="47" t="s">
        <v>136</v>
      </c>
      <c r="AD721" s="48" t="s">
        <v>136</v>
      </c>
      <c r="AE721" s="49" t="s">
        <v>136</v>
      </c>
    </row>
    <row r="722" spans="1:31" x14ac:dyDescent="0.25">
      <c r="A722" t="s">
        <v>970</v>
      </c>
      <c r="B722" s="35" t="s">
        <v>136</v>
      </c>
      <c r="C722" s="44" t="s">
        <v>136</v>
      </c>
      <c r="D722" s="45" t="s">
        <v>136</v>
      </c>
      <c r="E722" s="46" t="s">
        <v>136</v>
      </c>
      <c r="F722" s="45" t="s">
        <v>136</v>
      </c>
      <c r="G722" s="47" t="s">
        <v>136</v>
      </c>
      <c r="H722" s="48" t="s">
        <v>136</v>
      </c>
      <c r="I722" s="49" t="s">
        <v>136</v>
      </c>
      <c r="J722" s="35" t="s">
        <v>136</v>
      </c>
      <c r="K722" s="42" t="s">
        <v>136</v>
      </c>
      <c r="L722" s="46" t="s">
        <v>136</v>
      </c>
      <c r="M722" s="50" t="s">
        <v>136</v>
      </c>
      <c r="N722" s="50" t="s">
        <v>136</v>
      </c>
      <c r="O722" s="46" t="s">
        <v>136</v>
      </c>
      <c r="P722" s="46" t="s">
        <v>136</v>
      </c>
      <c r="Q722" s="46" t="s">
        <v>136</v>
      </c>
      <c r="R722" s="46" t="s">
        <v>136</v>
      </c>
      <c r="S722" s="46" t="s">
        <v>136</v>
      </c>
      <c r="T722" s="46" t="s">
        <v>136</v>
      </c>
      <c r="U722" s="47" t="s">
        <v>136</v>
      </c>
      <c r="V722" s="47" t="s">
        <v>136</v>
      </c>
      <c r="W722" s="49" t="s">
        <v>136</v>
      </c>
      <c r="X722" s="35" t="s">
        <v>136</v>
      </c>
      <c r="Y722" s="44" t="s">
        <v>136</v>
      </c>
      <c r="Z722" s="46" t="s">
        <v>136</v>
      </c>
      <c r="AA722" s="46" t="s">
        <v>136</v>
      </c>
      <c r="AB722" s="46" t="s">
        <v>136</v>
      </c>
      <c r="AC722" s="47" t="s">
        <v>136</v>
      </c>
      <c r="AD722" s="48" t="s">
        <v>136</v>
      </c>
      <c r="AE722" s="49" t="s">
        <v>136</v>
      </c>
    </row>
    <row r="723" spans="1:31" x14ac:dyDescent="0.25">
      <c r="A723" t="s">
        <v>971</v>
      </c>
      <c r="B723" s="35" t="s">
        <v>136</v>
      </c>
      <c r="C723" s="44" t="s">
        <v>136</v>
      </c>
      <c r="D723" s="45" t="s">
        <v>136</v>
      </c>
      <c r="E723" s="46" t="s">
        <v>136</v>
      </c>
      <c r="F723" s="45" t="s">
        <v>136</v>
      </c>
      <c r="G723" s="47" t="s">
        <v>136</v>
      </c>
      <c r="H723" s="48" t="s">
        <v>136</v>
      </c>
      <c r="I723" s="49" t="s">
        <v>136</v>
      </c>
      <c r="J723" s="35" t="s">
        <v>136</v>
      </c>
      <c r="K723" s="42" t="s">
        <v>136</v>
      </c>
      <c r="L723" s="46" t="s">
        <v>136</v>
      </c>
      <c r="M723" s="50" t="s">
        <v>136</v>
      </c>
      <c r="N723" s="50" t="s">
        <v>136</v>
      </c>
      <c r="O723" s="46" t="s">
        <v>136</v>
      </c>
      <c r="P723" s="46" t="s">
        <v>136</v>
      </c>
      <c r="Q723" s="46" t="s">
        <v>136</v>
      </c>
      <c r="R723" s="46" t="s">
        <v>136</v>
      </c>
      <c r="S723" s="46" t="s">
        <v>136</v>
      </c>
      <c r="T723" s="46" t="s">
        <v>136</v>
      </c>
      <c r="U723" s="47" t="s">
        <v>136</v>
      </c>
      <c r="V723" s="47" t="s">
        <v>136</v>
      </c>
      <c r="W723" s="49" t="s">
        <v>136</v>
      </c>
      <c r="X723" s="35" t="s">
        <v>136</v>
      </c>
      <c r="Y723" s="44" t="s">
        <v>136</v>
      </c>
      <c r="Z723" s="46" t="s">
        <v>136</v>
      </c>
      <c r="AA723" s="46" t="s">
        <v>136</v>
      </c>
      <c r="AB723" s="46" t="s">
        <v>136</v>
      </c>
      <c r="AC723" s="47" t="s">
        <v>136</v>
      </c>
      <c r="AD723" s="48" t="s">
        <v>136</v>
      </c>
      <c r="AE723" s="49" t="s">
        <v>136</v>
      </c>
    </row>
    <row r="724" spans="1:31" x14ac:dyDescent="0.25">
      <c r="A724" t="s">
        <v>972</v>
      </c>
      <c r="B724" s="35" t="s">
        <v>136</v>
      </c>
      <c r="C724" s="44" t="s">
        <v>136</v>
      </c>
      <c r="D724" s="45" t="s">
        <v>136</v>
      </c>
      <c r="E724" s="46" t="s">
        <v>136</v>
      </c>
      <c r="F724" s="45" t="s">
        <v>136</v>
      </c>
      <c r="G724" s="47" t="s">
        <v>136</v>
      </c>
      <c r="H724" s="48" t="s">
        <v>136</v>
      </c>
      <c r="I724" s="49" t="s">
        <v>136</v>
      </c>
      <c r="J724" s="35" t="s">
        <v>136</v>
      </c>
      <c r="K724" s="42" t="s">
        <v>136</v>
      </c>
      <c r="L724" s="46" t="s">
        <v>136</v>
      </c>
      <c r="M724" s="50" t="s">
        <v>136</v>
      </c>
      <c r="N724" s="50" t="s">
        <v>136</v>
      </c>
      <c r="O724" s="46" t="s">
        <v>136</v>
      </c>
      <c r="P724" s="46" t="s">
        <v>136</v>
      </c>
      <c r="Q724" s="46" t="s">
        <v>136</v>
      </c>
      <c r="R724" s="46" t="s">
        <v>136</v>
      </c>
      <c r="S724" s="46" t="s">
        <v>136</v>
      </c>
      <c r="T724" s="46" t="s">
        <v>136</v>
      </c>
      <c r="U724" s="47" t="s">
        <v>136</v>
      </c>
      <c r="V724" s="47" t="s">
        <v>136</v>
      </c>
      <c r="W724" s="49" t="s">
        <v>136</v>
      </c>
      <c r="X724" s="35" t="s">
        <v>136</v>
      </c>
      <c r="Y724" s="44" t="s">
        <v>136</v>
      </c>
      <c r="Z724" s="46" t="s">
        <v>136</v>
      </c>
      <c r="AA724" s="46" t="s">
        <v>136</v>
      </c>
      <c r="AB724" s="46" t="s">
        <v>136</v>
      </c>
      <c r="AC724" s="47" t="s">
        <v>136</v>
      </c>
      <c r="AD724" s="48" t="s">
        <v>136</v>
      </c>
      <c r="AE724" s="49" t="s">
        <v>136</v>
      </c>
    </row>
    <row r="725" spans="1:31" x14ac:dyDescent="0.25">
      <c r="A725" t="s">
        <v>973</v>
      </c>
      <c r="B725" s="35" t="s">
        <v>136</v>
      </c>
      <c r="C725" s="44" t="s">
        <v>136</v>
      </c>
      <c r="D725" s="45" t="s">
        <v>136</v>
      </c>
      <c r="E725" s="46" t="s">
        <v>136</v>
      </c>
      <c r="F725" s="45" t="s">
        <v>136</v>
      </c>
      <c r="G725" s="47" t="s">
        <v>136</v>
      </c>
      <c r="H725" s="48" t="s">
        <v>136</v>
      </c>
      <c r="I725" s="49" t="s">
        <v>136</v>
      </c>
      <c r="J725" s="35" t="s">
        <v>136</v>
      </c>
      <c r="K725" s="42" t="s">
        <v>136</v>
      </c>
      <c r="L725" s="46" t="s">
        <v>136</v>
      </c>
      <c r="M725" s="50" t="s">
        <v>136</v>
      </c>
      <c r="N725" s="50" t="s">
        <v>136</v>
      </c>
      <c r="O725" s="46" t="s">
        <v>136</v>
      </c>
      <c r="P725" s="46" t="s">
        <v>136</v>
      </c>
      <c r="Q725" s="46" t="s">
        <v>136</v>
      </c>
      <c r="R725" s="46" t="s">
        <v>136</v>
      </c>
      <c r="S725" s="46" t="s">
        <v>136</v>
      </c>
      <c r="T725" s="46" t="s">
        <v>136</v>
      </c>
      <c r="U725" s="47" t="s">
        <v>136</v>
      </c>
      <c r="V725" s="47" t="s">
        <v>136</v>
      </c>
      <c r="W725" s="49" t="s">
        <v>136</v>
      </c>
      <c r="X725" s="35" t="s">
        <v>136</v>
      </c>
      <c r="Y725" s="44" t="s">
        <v>136</v>
      </c>
      <c r="Z725" s="46" t="s">
        <v>136</v>
      </c>
      <c r="AA725" s="46" t="s">
        <v>136</v>
      </c>
      <c r="AB725" s="46" t="s">
        <v>136</v>
      </c>
      <c r="AC725" s="47" t="s">
        <v>136</v>
      </c>
      <c r="AD725" s="48" t="s">
        <v>136</v>
      </c>
      <c r="AE725" s="49" t="s">
        <v>136</v>
      </c>
    </row>
    <row r="726" spans="1:31" x14ac:dyDescent="0.25">
      <c r="A726" t="s">
        <v>974</v>
      </c>
      <c r="B726" s="35" t="s">
        <v>136</v>
      </c>
      <c r="C726" s="44" t="s">
        <v>136</v>
      </c>
      <c r="D726" s="45" t="s">
        <v>136</v>
      </c>
      <c r="E726" s="46" t="s">
        <v>136</v>
      </c>
      <c r="F726" s="45" t="s">
        <v>136</v>
      </c>
      <c r="G726" s="47" t="s">
        <v>136</v>
      </c>
      <c r="H726" s="48" t="s">
        <v>136</v>
      </c>
      <c r="I726" s="49" t="s">
        <v>136</v>
      </c>
      <c r="J726" s="35" t="s">
        <v>136</v>
      </c>
      <c r="K726" s="42" t="s">
        <v>136</v>
      </c>
      <c r="L726" s="46" t="s">
        <v>136</v>
      </c>
      <c r="M726" s="50" t="s">
        <v>136</v>
      </c>
      <c r="N726" s="50" t="s">
        <v>136</v>
      </c>
      <c r="O726" s="46" t="s">
        <v>136</v>
      </c>
      <c r="P726" s="46" t="s">
        <v>136</v>
      </c>
      <c r="Q726" s="46" t="s">
        <v>136</v>
      </c>
      <c r="R726" s="46" t="s">
        <v>136</v>
      </c>
      <c r="S726" s="46" t="s">
        <v>136</v>
      </c>
      <c r="T726" s="46" t="s">
        <v>136</v>
      </c>
      <c r="U726" s="47" t="s">
        <v>136</v>
      </c>
      <c r="V726" s="47" t="s">
        <v>136</v>
      </c>
      <c r="W726" s="49" t="s">
        <v>136</v>
      </c>
      <c r="X726" s="35" t="s">
        <v>136</v>
      </c>
      <c r="Y726" s="44" t="s">
        <v>136</v>
      </c>
      <c r="Z726" s="46" t="s">
        <v>136</v>
      </c>
      <c r="AA726" s="46" t="s">
        <v>136</v>
      </c>
      <c r="AB726" s="46" t="s">
        <v>136</v>
      </c>
      <c r="AC726" s="47" t="s">
        <v>136</v>
      </c>
      <c r="AD726" s="48" t="s">
        <v>136</v>
      </c>
      <c r="AE726" s="49" t="s">
        <v>136</v>
      </c>
    </row>
    <row r="727" spans="1:31" x14ac:dyDescent="0.25">
      <c r="A727" t="s">
        <v>975</v>
      </c>
      <c r="B727" s="35" t="s">
        <v>136</v>
      </c>
      <c r="C727" s="44" t="s">
        <v>136</v>
      </c>
      <c r="D727" s="45" t="s">
        <v>136</v>
      </c>
      <c r="E727" s="46" t="s">
        <v>136</v>
      </c>
      <c r="F727" s="45" t="s">
        <v>136</v>
      </c>
      <c r="G727" s="47" t="s">
        <v>136</v>
      </c>
      <c r="H727" s="48" t="s">
        <v>136</v>
      </c>
      <c r="I727" s="49" t="s">
        <v>136</v>
      </c>
      <c r="J727" s="35" t="s">
        <v>136</v>
      </c>
      <c r="K727" s="42" t="s">
        <v>136</v>
      </c>
      <c r="L727" s="46" t="s">
        <v>136</v>
      </c>
      <c r="M727" s="50" t="s">
        <v>136</v>
      </c>
      <c r="N727" s="50" t="s">
        <v>136</v>
      </c>
      <c r="O727" s="46" t="s">
        <v>136</v>
      </c>
      <c r="P727" s="46" t="s">
        <v>136</v>
      </c>
      <c r="Q727" s="46" t="s">
        <v>136</v>
      </c>
      <c r="R727" s="46" t="s">
        <v>136</v>
      </c>
      <c r="S727" s="46" t="s">
        <v>136</v>
      </c>
      <c r="T727" s="46" t="s">
        <v>136</v>
      </c>
      <c r="U727" s="47" t="s">
        <v>136</v>
      </c>
      <c r="V727" s="47" t="s">
        <v>136</v>
      </c>
      <c r="W727" s="49" t="s">
        <v>136</v>
      </c>
      <c r="X727" s="35" t="s">
        <v>136</v>
      </c>
      <c r="Y727" s="44" t="s">
        <v>136</v>
      </c>
      <c r="Z727" s="46" t="s">
        <v>136</v>
      </c>
      <c r="AA727" s="46" t="s">
        <v>136</v>
      </c>
      <c r="AB727" s="46" t="s">
        <v>136</v>
      </c>
      <c r="AC727" s="47" t="s">
        <v>136</v>
      </c>
      <c r="AD727" s="48" t="s">
        <v>136</v>
      </c>
      <c r="AE727" s="49" t="s">
        <v>136</v>
      </c>
    </row>
    <row r="728" spans="1:31" x14ac:dyDescent="0.25">
      <c r="A728" t="s">
        <v>976</v>
      </c>
      <c r="B728" s="35" t="s">
        <v>136</v>
      </c>
      <c r="C728" s="44" t="s">
        <v>136</v>
      </c>
      <c r="D728" s="45" t="s">
        <v>136</v>
      </c>
      <c r="E728" s="46" t="s">
        <v>136</v>
      </c>
      <c r="F728" s="45" t="s">
        <v>136</v>
      </c>
      <c r="G728" s="47" t="s">
        <v>136</v>
      </c>
      <c r="H728" s="48" t="s">
        <v>136</v>
      </c>
      <c r="I728" s="49" t="s">
        <v>136</v>
      </c>
      <c r="J728" s="35" t="s">
        <v>136</v>
      </c>
      <c r="K728" s="42" t="s">
        <v>136</v>
      </c>
      <c r="L728" s="46" t="s">
        <v>136</v>
      </c>
      <c r="M728" s="50" t="s">
        <v>136</v>
      </c>
      <c r="N728" s="50" t="s">
        <v>136</v>
      </c>
      <c r="O728" s="46" t="s">
        <v>136</v>
      </c>
      <c r="P728" s="46" t="s">
        <v>136</v>
      </c>
      <c r="Q728" s="46" t="s">
        <v>136</v>
      </c>
      <c r="R728" s="46" t="s">
        <v>136</v>
      </c>
      <c r="S728" s="46" t="s">
        <v>136</v>
      </c>
      <c r="T728" s="46" t="s">
        <v>136</v>
      </c>
      <c r="U728" s="47" t="s">
        <v>136</v>
      </c>
      <c r="V728" s="47" t="s">
        <v>136</v>
      </c>
      <c r="W728" s="49" t="s">
        <v>136</v>
      </c>
      <c r="X728" s="35" t="s">
        <v>136</v>
      </c>
      <c r="Y728" s="44" t="s">
        <v>136</v>
      </c>
      <c r="Z728" s="46" t="s">
        <v>136</v>
      </c>
      <c r="AA728" s="46" t="s">
        <v>136</v>
      </c>
      <c r="AB728" s="46" t="s">
        <v>136</v>
      </c>
      <c r="AC728" s="47" t="s">
        <v>136</v>
      </c>
      <c r="AD728" s="48" t="s">
        <v>136</v>
      </c>
      <c r="AE728" s="49" t="s">
        <v>136</v>
      </c>
    </row>
    <row r="729" spans="1:31" x14ac:dyDescent="0.25">
      <c r="A729" t="s">
        <v>977</v>
      </c>
      <c r="B729" s="35" t="s">
        <v>136</v>
      </c>
      <c r="C729" s="44" t="s">
        <v>136</v>
      </c>
      <c r="D729" s="45" t="s">
        <v>136</v>
      </c>
      <c r="E729" s="46" t="s">
        <v>136</v>
      </c>
      <c r="F729" s="45" t="s">
        <v>136</v>
      </c>
      <c r="G729" s="47" t="s">
        <v>136</v>
      </c>
      <c r="H729" s="48" t="s">
        <v>136</v>
      </c>
      <c r="I729" s="49" t="s">
        <v>136</v>
      </c>
      <c r="J729" s="35" t="s">
        <v>136</v>
      </c>
      <c r="K729" s="42" t="s">
        <v>136</v>
      </c>
      <c r="L729" s="46" t="s">
        <v>136</v>
      </c>
      <c r="M729" s="50" t="s">
        <v>136</v>
      </c>
      <c r="N729" s="50" t="s">
        <v>136</v>
      </c>
      <c r="O729" s="46" t="s">
        <v>136</v>
      </c>
      <c r="P729" s="46" t="s">
        <v>136</v>
      </c>
      <c r="Q729" s="46" t="s">
        <v>136</v>
      </c>
      <c r="R729" s="46" t="s">
        <v>136</v>
      </c>
      <c r="S729" s="46" t="s">
        <v>136</v>
      </c>
      <c r="T729" s="46" t="s">
        <v>136</v>
      </c>
      <c r="U729" s="47" t="s">
        <v>136</v>
      </c>
      <c r="V729" s="47" t="s">
        <v>136</v>
      </c>
      <c r="W729" s="49" t="s">
        <v>136</v>
      </c>
      <c r="X729" s="35" t="s">
        <v>136</v>
      </c>
      <c r="Y729" s="44" t="s">
        <v>136</v>
      </c>
      <c r="Z729" s="46" t="s">
        <v>136</v>
      </c>
      <c r="AA729" s="46" t="s">
        <v>136</v>
      </c>
      <c r="AB729" s="46" t="s">
        <v>136</v>
      </c>
      <c r="AC729" s="47" t="s">
        <v>136</v>
      </c>
      <c r="AD729" s="48" t="s">
        <v>136</v>
      </c>
      <c r="AE729" s="49" t="s">
        <v>136</v>
      </c>
    </row>
    <row r="730" spans="1:31" x14ac:dyDescent="0.25">
      <c r="A730" t="s">
        <v>978</v>
      </c>
      <c r="B730" s="35" t="s">
        <v>136</v>
      </c>
      <c r="C730" s="44" t="s">
        <v>136</v>
      </c>
      <c r="D730" s="45" t="s">
        <v>136</v>
      </c>
      <c r="E730" s="46" t="s">
        <v>136</v>
      </c>
      <c r="F730" s="45" t="s">
        <v>136</v>
      </c>
      <c r="G730" s="47" t="s">
        <v>136</v>
      </c>
      <c r="H730" s="48" t="s">
        <v>136</v>
      </c>
      <c r="I730" s="49" t="s">
        <v>136</v>
      </c>
      <c r="J730" s="35" t="s">
        <v>136</v>
      </c>
      <c r="K730" s="42" t="s">
        <v>136</v>
      </c>
      <c r="L730" s="46" t="s">
        <v>136</v>
      </c>
      <c r="M730" s="50" t="s">
        <v>136</v>
      </c>
      <c r="N730" s="50" t="s">
        <v>136</v>
      </c>
      <c r="O730" s="46" t="s">
        <v>136</v>
      </c>
      <c r="P730" s="46" t="s">
        <v>136</v>
      </c>
      <c r="Q730" s="46" t="s">
        <v>136</v>
      </c>
      <c r="R730" s="46" t="s">
        <v>136</v>
      </c>
      <c r="S730" s="46" t="s">
        <v>136</v>
      </c>
      <c r="T730" s="46" t="s">
        <v>136</v>
      </c>
      <c r="U730" s="47" t="s">
        <v>136</v>
      </c>
      <c r="V730" s="47" t="s">
        <v>136</v>
      </c>
      <c r="W730" s="49" t="s">
        <v>136</v>
      </c>
      <c r="X730" s="35" t="s">
        <v>136</v>
      </c>
      <c r="Y730" s="44" t="s">
        <v>136</v>
      </c>
      <c r="Z730" s="46" t="s">
        <v>136</v>
      </c>
      <c r="AA730" s="46" t="s">
        <v>136</v>
      </c>
      <c r="AB730" s="46" t="s">
        <v>136</v>
      </c>
      <c r="AC730" s="47" t="s">
        <v>136</v>
      </c>
      <c r="AD730" s="48" t="s">
        <v>136</v>
      </c>
      <c r="AE730" s="49" t="s">
        <v>136</v>
      </c>
    </row>
    <row r="731" spans="1:31" x14ac:dyDescent="0.25">
      <c r="A731" t="s">
        <v>979</v>
      </c>
      <c r="B731" s="35" t="s">
        <v>136</v>
      </c>
      <c r="C731" s="44" t="s">
        <v>136</v>
      </c>
      <c r="D731" s="45" t="s">
        <v>136</v>
      </c>
      <c r="E731" s="46" t="s">
        <v>136</v>
      </c>
      <c r="F731" s="45" t="s">
        <v>136</v>
      </c>
      <c r="G731" s="47" t="s">
        <v>136</v>
      </c>
      <c r="H731" s="48" t="s">
        <v>136</v>
      </c>
      <c r="I731" s="49" t="s">
        <v>136</v>
      </c>
      <c r="J731" s="35" t="s">
        <v>136</v>
      </c>
      <c r="K731" s="42" t="s">
        <v>136</v>
      </c>
      <c r="L731" s="46" t="s">
        <v>136</v>
      </c>
      <c r="M731" s="50" t="s">
        <v>136</v>
      </c>
      <c r="N731" s="50" t="s">
        <v>136</v>
      </c>
      <c r="O731" s="46" t="s">
        <v>136</v>
      </c>
      <c r="P731" s="46" t="s">
        <v>136</v>
      </c>
      <c r="Q731" s="46" t="s">
        <v>136</v>
      </c>
      <c r="R731" s="46" t="s">
        <v>136</v>
      </c>
      <c r="S731" s="46" t="s">
        <v>136</v>
      </c>
      <c r="T731" s="46" t="s">
        <v>136</v>
      </c>
      <c r="U731" s="47" t="s">
        <v>136</v>
      </c>
      <c r="V731" s="47" t="s">
        <v>136</v>
      </c>
      <c r="W731" s="49" t="s">
        <v>136</v>
      </c>
      <c r="X731" s="35" t="s">
        <v>136</v>
      </c>
      <c r="Y731" s="44" t="s">
        <v>136</v>
      </c>
      <c r="Z731" s="46" t="s">
        <v>136</v>
      </c>
      <c r="AA731" s="46" t="s">
        <v>136</v>
      </c>
      <c r="AB731" s="46" t="s">
        <v>136</v>
      </c>
      <c r="AC731" s="47" t="s">
        <v>136</v>
      </c>
      <c r="AD731" s="48" t="s">
        <v>136</v>
      </c>
      <c r="AE731" s="49" t="s">
        <v>136</v>
      </c>
    </row>
    <row r="732" spans="1:31" x14ac:dyDescent="0.25">
      <c r="A732" t="s">
        <v>980</v>
      </c>
      <c r="B732" s="35" t="s">
        <v>136</v>
      </c>
      <c r="C732" s="44" t="s">
        <v>136</v>
      </c>
      <c r="D732" s="45" t="s">
        <v>136</v>
      </c>
      <c r="E732" s="46" t="s">
        <v>136</v>
      </c>
      <c r="F732" s="45" t="s">
        <v>136</v>
      </c>
      <c r="G732" s="47" t="s">
        <v>136</v>
      </c>
      <c r="H732" s="48" t="s">
        <v>136</v>
      </c>
      <c r="I732" s="49" t="s">
        <v>136</v>
      </c>
      <c r="J732" s="35" t="s">
        <v>136</v>
      </c>
      <c r="K732" s="42" t="s">
        <v>136</v>
      </c>
      <c r="L732" s="46" t="s">
        <v>136</v>
      </c>
      <c r="M732" s="50" t="s">
        <v>136</v>
      </c>
      <c r="N732" s="50" t="s">
        <v>136</v>
      </c>
      <c r="O732" s="46" t="s">
        <v>136</v>
      </c>
      <c r="P732" s="46" t="s">
        <v>136</v>
      </c>
      <c r="Q732" s="46" t="s">
        <v>136</v>
      </c>
      <c r="R732" s="46" t="s">
        <v>136</v>
      </c>
      <c r="S732" s="46" t="s">
        <v>136</v>
      </c>
      <c r="T732" s="46" t="s">
        <v>136</v>
      </c>
      <c r="U732" s="47" t="s">
        <v>136</v>
      </c>
      <c r="V732" s="47" t="s">
        <v>136</v>
      </c>
      <c r="W732" s="49" t="s">
        <v>136</v>
      </c>
      <c r="X732" s="35" t="s">
        <v>136</v>
      </c>
      <c r="Y732" s="44" t="s">
        <v>136</v>
      </c>
      <c r="Z732" s="46" t="s">
        <v>136</v>
      </c>
      <c r="AA732" s="46" t="s">
        <v>136</v>
      </c>
      <c r="AB732" s="46" t="s">
        <v>136</v>
      </c>
      <c r="AC732" s="47" t="s">
        <v>136</v>
      </c>
      <c r="AD732" s="48" t="s">
        <v>136</v>
      </c>
      <c r="AE732" s="49" t="s">
        <v>136</v>
      </c>
    </row>
    <row r="733" spans="1:31" ht="15.75" thickBot="1" x14ac:dyDescent="0.3">
      <c r="A733" t="s">
        <v>981</v>
      </c>
      <c r="B733" s="35" t="s">
        <v>136</v>
      </c>
      <c r="C733" s="51" t="s">
        <v>136</v>
      </c>
      <c r="D733" s="52" t="s">
        <v>136</v>
      </c>
      <c r="E733" s="53" t="s">
        <v>136</v>
      </c>
      <c r="F733" s="52" t="s">
        <v>136</v>
      </c>
      <c r="G733" s="54" t="s">
        <v>136</v>
      </c>
      <c r="H733" s="55" t="s">
        <v>136</v>
      </c>
      <c r="I733" s="56" t="s">
        <v>136</v>
      </c>
      <c r="J733" s="35" t="s">
        <v>136</v>
      </c>
      <c r="K733" s="42" t="s">
        <v>136</v>
      </c>
      <c r="L733" s="25" t="s">
        <v>136</v>
      </c>
      <c r="M733" s="57" t="s">
        <v>136</v>
      </c>
      <c r="N733" s="57" t="s">
        <v>136</v>
      </c>
      <c r="O733" s="53" t="s">
        <v>136</v>
      </c>
      <c r="P733" s="25" t="s">
        <v>136</v>
      </c>
      <c r="Q733" s="25" t="s">
        <v>136</v>
      </c>
      <c r="R733" s="53" t="s">
        <v>136</v>
      </c>
      <c r="S733" s="46" t="s">
        <v>136</v>
      </c>
      <c r="T733" s="25" t="s">
        <v>136</v>
      </c>
      <c r="U733" s="54" t="s">
        <v>136</v>
      </c>
      <c r="V733" s="54" t="s">
        <v>136</v>
      </c>
      <c r="W733" s="56" t="s">
        <v>136</v>
      </c>
      <c r="X733" s="35" t="s">
        <v>136</v>
      </c>
      <c r="Y733" s="51" t="s">
        <v>136</v>
      </c>
      <c r="Z733" s="53" t="s">
        <v>136</v>
      </c>
      <c r="AA733" s="53" t="s">
        <v>136</v>
      </c>
      <c r="AB733" s="53" t="s">
        <v>136</v>
      </c>
      <c r="AC733" s="54" t="s">
        <v>136</v>
      </c>
      <c r="AD733" s="55" t="s">
        <v>136</v>
      </c>
      <c r="AE733" s="56" t="s">
        <v>136</v>
      </c>
    </row>
    <row r="734" spans="1:31" x14ac:dyDescent="0.25">
      <c r="A734" t="s">
        <v>982</v>
      </c>
      <c r="B734" s="293" t="s">
        <v>2237</v>
      </c>
      <c r="C734" s="294"/>
      <c r="D734" s="58">
        <v>0.60128446762809906</v>
      </c>
      <c r="E734" s="58">
        <v>0.39871553237190094</v>
      </c>
      <c r="F734" s="58">
        <v>0.37940439560071265</v>
      </c>
      <c r="G734" s="59"/>
      <c r="H734" s="60"/>
      <c r="I734" s="61"/>
      <c r="J734" s="62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 t="s">
        <v>136</v>
      </c>
      <c r="V734" s="37" t="s">
        <v>136</v>
      </c>
      <c r="W734" s="63" t="s">
        <v>136</v>
      </c>
      <c r="X734" s="293" t="s">
        <v>2237</v>
      </c>
      <c r="Y734" s="294">
        <v>0</v>
      </c>
      <c r="Z734" s="58">
        <v>0.3140490142034732</v>
      </c>
      <c r="AA734" s="58">
        <v>0.6859509857965268</v>
      </c>
      <c r="AB734" s="58">
        <v>0.63280887846291334</v>
      </c>
      <c r="AC734" s="59"/>
      <c r="AD734" s="60"/>
      <c r="AE734" s="61"/>
    </row>
    <row r="735" spans="1:31" ht="15.75" thickBot="1" x14ac:dyDescent="0.3">
      <c r="A735" t="s">
        <v>983</v>
      </c>
      <c r="B735" s="295" t="s">
        <v>5</v>
      </c>
      <c r="C735" s="296"/>
      <c r="D735" s="25"/>
      <c r="E735" s="25"/>
      <c r="F735" s="25"/>
      <c r="G735" s="26">
        <v>1350779.4462636772</v>
      </c>
      <c r="H735" s="26">
        <v>587236.03247956967</v>
      </c>
      <c r="I735" s="27">
        <v>0.43473864967659492</v>
      </c>
      <c r="J735" s="33" t="s">
        <v>5</v>
      </c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6">
        <v>1928624.4608610475</v>
      </c>
      <c r="V735" s="26">
        <v>730766.63140717754</v>
      </c>
      <c r="W735" s="27">
        <v>0.37890561186853444</v>
      </c>
      <c r="X735" s="295" t="s">
        <v>5</v>
      </c>
      <c r="Y735" s="296">
        <v>0</v>
      </c>
      <c r="Z735" s="25"/>
      <c r="AA735" s="25"/>
      <c r="AB735" s="25"/>
      <c r="AC735" s="26">
        <v>1740732.5891429356</v>
      </c>
      <c r="AD735" s="26">
        <v>1219740.5501837756</v>
      </c>
      <c r="AE735" s="27">
        <v>0.70070529947642624</v>
      </c>
    </row>
    <row r="736" spans="1:31" ht="15.75" thickBot="1" x14ac:dyDescent="0.3">
      <c r="A736" t="s">
        <v>984</v>
      </c>
      <c r="B736" s="29" t="s">
        <v>2238</v>
      </c>
      <c r="C736" s="30"/>
      <c r="D736" s="30"/>
      <c r="E736" s="30"/>
      <c r="F736" s="30"/>
      <c r="G736" s="31">
        <v>2.1136085109722713</v>
      </c>
      <c r="H736" s="32">
        <v>1.9416480639173068</v>
      </c>
      <c r="I736" s="64"/>
      <c r="J736" s="29" t="s">
        <v>2240</v>
      </c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1">
        <v>1.907362850326104</v>
      </c>
      <c r="V736" s="32">
        <v>1.8858624940562749</v>
      </c>
      <c r="W736" s="64"/>
      <c r="X736" s="29" t="s">
        <v>2239</v>
      </c>
      <c r="Y736" s="30"/>
      <c r="Z736" s="30"/>
      <c r="AA736" s="30"/>
      <c r="AB736" s="30"/>
      <c r="AC736" s="31">
        <v>2.2769807142523595</v>
      </c>
      <c r="AD736" s="32">
        <v>2.2534510391290663</v>
      </c>
      <c r="AE736" s="64"/>
    </row>
    <row r="737" spans="1:31" ht="15.75" thickBot="1" x14ac:dyDescent="0.3">
      <c r="A737" t="s">
        <v>985</v>
      </c>
      <c r="B737" s="358" t="s">
        <v>2231</v>
      </c>
      <c r="C737" s="358"/>
      <c r="D737" s="358"/>
      <c r="E737" s="358"/>
      <c r="F737" s="358"/>
      <c r="G737" s="358"/>
      <c r="H737" s="358"/>
      <c r="I737" s="20"/>
      <c r="J737" s="20"/>
      <c r="K737" s="20"/>
      <c r="L737" s="20" t="s">
        <v>2257</v>
      </c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</row>
    <row r="738" spans="1:31" x14ac:dyDescent="0.25">
      <c r="A738" t="s">
        <v>986</v>
      </c>
      <c r="B738" s="301" t="s">
        <v>6</v>
      </c>
      <c r="C738" s="302"/>
      <c r="D738" s="302"/>
      <c r="E738" s="302"/>
      <c r="F738" s="302"/>
      <c r="G738" s="302"/>
      <c r="H738" s="302"/>
      <c r="I738" s="303"/>
      <c r="J738" s="301" t="s">
        <v>73</v>
      </c>
      <c r="K738" s="302"/>
      <c r="L738" s="302"/>
      <c r="M738" s="302"/>
      <c r="N738" s="302"/>
      <c r="O738" s="302"/>
      <c r="P738" s="302"/>
      <c r="Q738" s="302"/>
      <c r="R738" s="302"/>
      <c r="S738" s="302"/>
      <c r="T738" s="302"/>
      <c r="U738" s="302"/>
      <c r="V738" s="302"/>
      <c r="W738" s="303"/>
      <c r="X738" s="301" t="s">
        <v>7</v>
      </c>
      <c r="Y738" s="302"/>
      <c r="Z738" s="302"/>
      <c r="AA738" s="302"/>
      <c r="AB738" s="302"/>
      <c r="AC738" s="302"/>
      <c r="AD738" s="302"/>
      <c r="AE738" s="303"/>
    </row>
    <row r="739" spans="1:31" ht="75" x14ac:dyDescent="0.25">
      <c r="A739" t="s">
        <v>987</v>
      </c>
      <c r="B739" s="305"/>
      <c r="C739" s="306"/>
      <c r="D739" s="34" t="s">
        <v>2232</v>
      </c>
      <c r="E739" s="34" t="s">
        <v>2233</v>
      </c>
      <c r="F739" s="34" t="s">
        <v>2234</v>
      </c>
      <c r="G739" s="269" t="s">
        <v>196</v>
      </c>
      <c r="H739" s="34" t="s">
        <v>197</v>
      </c>
      <c r="I739" s="21" t="s">
        <v>5</v>
      </c>
      <c r="J739" s="305"/>
      <c r="K739" s="306"/>
      <c r="L739" s="307" t="s">
        <v>2232</v>
      </c>
      <c r="M739" s="308"/>
      <c r="N739" s="309"/>
      <c r="O739" s="307" t="s">
        <v>2233</v>
      </c>
      <c r="P739" s="308"/>
      <c r="Q739" s="309"/>
      <c r="R739" s="307" t="s">
        <v>2234</v>
      </c>
      <c r="S739" s="308"/>
      <c r="T739" s="309"/>
      <c r="U739" s="269" t="s">
        <v>196</v>
      </c>
      <c r="V739" s="34" t="s">
        <v>197</v>
      </c>
      <c r="W739" s="21" t="s">
        <v>5</v>
      </c>
      <c r="X739" s="305"/>
      <c r="Y739" s="306"/>
      <c r="Z739" s="34" t="s">
        <v>2232</v>
      </c>
      <c r="AA739" s="34" t="s">
        <v>2233</v>
      </c>
      <c r="AB739" s="34" t="s">
        <v>2234</v>
      </c>
      <c r="AC739" s="269" t="s">
        <v>196</v>
      </c>
      <c r="AD739" s="34" t="s">
        <v>197</v>
      </c>
      <c r="AE739" s="21" t="s">
        <v>5</v>
      </c>
    </row>
    <row r="740" spans="1:31" ht="15.75" thickBot="1" x14ac:dyDescent="0.3">
      <c r="A740" t="s">
        <v>988</v>
      </c>
      <c r="B740" s="291" t="s">
        <v>2236</v>
      </c>
      <c r="C740" s="292"/>
      <c r="D740" s="22" t="s">
        <v>11</v>
      </c>
      <c r="E740" s="22" t="s">
        <v>12</v>
      </c>
      <c r="F740" s="22" t="s">
        <v>12</v>
      </c>
      <c r="G740" s="23"/>
      <c r="H740" s="23"/>
      <c r="I740" s="24"/>
      <c r="J740" s="297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9"/>
      <c r="X740" s="291" t="s">
        <v>2236</v>
      </c>
      <c r="Y740" s="292"/>
      <c r="Z740" s="22" t="s">
        <v>12</v>
      </c>
      <c r="AA740" s="22" t="s">
        <v>11</v>
      </c>
      <c r="AB740" s="22" t="s">
        <v>11</v>
      </c>
      <c r="AC740" s="23"/>
      <c r="AD740" s="23"/>
      <c r="AE740" s="24"/>
    </row>
    <row r="741" spans="1:31" x14ac:dyDescent="0.25">
      <c r="A741" t="s">
        <v>989</v>
      </c>
      <c r="B741" s="35">
        <v>1</v>
      </c>
      <c r="C741" s="36" t="s">
        <v>148</v>
      </c>
      <c r="D741" s="37">
        <v>0.64690336884079724</v>
      </c>
      <c r="E741" s="38">
        <v>0.35309663115920287</v>
      </c>
      <c r="F741" s="37">
        <v>0.27139590783427547</v>
      </c>
      <c r="G741" s="39">
        <v>1907.5106617673534</v>
      </c>
      <c r="H741" s="40">
        <v>316.30464000000001</v>
      </c>
      <c r="I741" s="41">
        <v>0.1658206406599774</v>
      </c>
      <c r="J741" s="35">
        <v>1</v>
      </c>
      <c r="K741" s="42" t="s">
        <v>147</v>
      </c>
      <c r="L741" s="38">
        <v>0.51203477577805612</v>
      </c>
      <c r="M741" s="43" t="s">
        <v>137</v>
      </c>
      <c r="N741" s="43" t="s">
        <v>137</v>
      </c>
      <c r="O741" s="38">
        <v>0.48796522422194383</v>
      </c>
      <c r="P741" s="38" t="s">
        <v>137</v>
      </c>
      <c r="Q741" s="38" t="s">
        <v>137</v>
      </c>
      <c r="R741" s="38">
        <v>0.39063786944306961</v>
      </c>
      <c r="S741" s="38" t="s">
        <v>1</v>
      </c>
      <c r="T741" s="38" t="s">
        <v>137</v>
      </c>
      <c r="U741" s="39">
        <v>43072.630455217863</v>
      </c>
      <c r="V741" s="39">
        <v>16983.252780000003</v>
      </c>
      <c r="W741" s="41">
        <v>0.39429337378540885</v>
      </c>
      <c r="X741" s="35">
        <v>1</v>
      </c>
      <c r="Y741" s="36" t="s">
        <v>152</v>
      </c>
      <c r="Z741" s="38">
        <v>0.22589581180840992</v>
      </c>
      <c r="AA741" s="38">
        <v>0.77410418819158999</v>
      </c>
      <c r="AB741" s="38">
        <v>0.61305163728401135</v>
      </c>
      <c r="AC741" s="39">
        <v>19881.633501299912</v>
      </c>
      <c r="AD741" s="40">
        <v>10049.261999999999</v>
      </c>
      <c r="AE741" s="41">
        <v>0.50545454423264324</v>
      </c>
    </row>
    <row r="742" spans="1:31" x14ac:dyDescent="0.25">
      <c r="A742" t="s">
        <v>990</v>
      </c>
      <c r="B742" s="35">
        <v>2</v>
      </c>
      <c r="C742" s="44" t="s">
        <v>150</v>
      </c>
      <c r="D742" s="45">
        <v>0.74222203978851109</v>
      </c>
      <c r="E742" s="46">
        <v>0.25777796021148902</v>
      </c>
      <c r="F742" s="45">
        <v>1.259552289712936E-2</v>
      </c>
      <c r="G742" s="47">
        <v>70721.398498298484</v>
      </c>
      <c r="H742" s="48">
        <v>42330.456900000012</v>
      </c>
      <c r="I742" s="49">
        <v>0.59855231653851493</v>
      </c>
      <c r="J742" s="35">
        <v>2</v>
      </c>
      <c r="K742" s="42" t="s">
        <v>149</v>
      </c>
      <c r="L742" s="46">
        <v>0.49486321594489596</v>
      </c>
      <c r="M742" s="50" t="s">
        <v>137</v>
      </c>
      <c r="N742" s="50" t="s">
        <v>137</v>
      </c>
      <c r="O742" s="46">
        <v>0.50513678405510409</v>
      </c>
      <c r="P742" s="46" t="s">
        <v>137</v>
      </c>
      <c r="Q742" s="46" t="s">
        <v>137</v>
      </c>
      <c r="R742" s="46">
        <v>0.16535339247725245</v>
      </c>
      <c r="S742" s="46" t="s">
        <v>1</v>
      </c>
      <c r="T742" s="46" t="s">
        <v>137</v>
      </c>
      <c r="U742" s="47">
        <v>2729.3081524436147</v>
      </c>
      <c r="V742" s="47">
        <v>892.9016399999997</v>
      </c>
      <c r="W742" s="49">
        <v>0.32715310625535765</v>
      </c>
      <c r="X742" s="35">
        <v>2</v>
      </c>
      <c r="Y742" s="44" t="s">
        <v>171</v>
      </c>
      <c r="Z742" s="46">
        <v>0.31894003916013564</v>
      </c>
      <c r="AA742" s="46">
        <v>0.68105996083986442</v>
      </c>
      <c r="AB742" s="46">
        <v>0.66433689232247151</v>
      </c>
      <c r="AC742" s="47">
        <v>12227.939986040907</v>
      </c>
      <c r="AD742" s="48">
        <v>8676.9611400000013</v>
      </c>
      <c r="AE742" s="49">
        <v>0.70960122063940378</v>
      </c>
    </row>
    <row r="743" spans="1:31" x14ac:dyDescent="0.25">
      <c r="A743" t="s">
        <v>991</v>
      </c>
      <c r="B743" s="35">
        <v>3</v>
      </c>
      <c r="C743" s="44" t="s">
        <v>153</v>
      </c>
      <c r="D743" s="45">
        <v>0.85177520822528963</v>
      </c>
      <c r="E743" s="46">
        <v>0.14822479177471026</v>
      </c>
      <c r="F743" s="45">
        <v>6.6106402174813741E-2</v>
      </c>
      <c r="G743" s="47">
        <v>11957.057325481561</v>
      </c>
      <c r="H743" s="48">
        <v>3871.4369999999972</v>
      </c>
      <c r="I743" s="49">
        <v>0.32377840923699663</v>
      </c>
      <c r="J743" s="35">
        <v>3</v>
      </c>
      <c r="K743" s="42" t="s">
        <v>151</v>
      </c>
      <c r="L743" s="46">
        <v>0.49614056057117428</v>
      </c>
      <c r="M743" s="50" t="s">
        <v>137</v>
      </c>
      <c r="N743" s="50" t="s">
        <v>137</v>
      </c>
      <c r="O743" s="46">
        <v>0.50385943942882583</v>
      </c>
      <c r="P743" s="46" t="s">
        <v>137</v>
      </c>
      <c r="Q743" s="46" t="s">
        <v>137</v>
      </c>
      <c r="R743" s="46">
        <v>0.38459792583834002</v>
      </c>
      <c r="S743" s="46" t="s">
        <v>1</v>
      </c>
      <c r="T743" s="46" t="s">
        <v>137</v>
      </c>
      <c r="U743" s="47">
        <v>150146.51145503024</v>
      </c>
      <c r="V743" s="47">
        <v>46047.036420000004</v>
      </c>
      <c r="W743" s="49">
        <v>0.30668069456806102</v>
      </c>
      <c r="X743" s="35">
        <v>3</v>
      </c>
      <c r="Y743" s="44" t="s">
        <v>175</v>
      </c>
      <c r="Z743" s="46">
        <v>3.8083529897702542E-2</v>
      </c>
      <c r="AA743" s="46">
        <v>0.96191647010229742</v>
      </c>
      <c r="AB743" s="46">
        <v>0.917634847396683</v>
      </c>
      <c r="AC743" s="47">
        <v>250818.12346113328</v>
      </c>
      <c r="AD743" s="48">
        <v>148635.17465999999</v>
      </c>
      <c r="AE743" s="49">
        <v>0.59260141415990009</v>
      </c>
    </row>
    <row r="744" spans="1:31" x14ac:dyDescent="0.25">
      <c r="A744" t="s">
        <v>992</v>
      </c>
      <c r="B744" s="35">
        <v>4</v>
      </c>
      <c r="C744" s="44" t="s">
        <v>154</v>
      </c>
      <c r="D744" s="45">
        <v>0.80363560415291135</v>
      </c>
      <c r="E744" s="46">
        <v>0.19636439584708867</v>
      </c>
      <c r="F744" s="45">
        <v>9.6384437060045722E-2</v>
      </c>
      <c r="G744" s="47">
        <v>20252.700363440941</v>
      </c>
      <c r="H744" s="48">
        <v>7172.8666799999992</v>
      </c>
      <c r="I744" s="49">
        <v>0.35416840970738217</v>
      </c>
      <c r="J744" s="35">
        <v>4</v>
      </c>
      <c r="K744" s="42" t="s">
        <v>156</v>
      </c>
      <c r="L744" s="46">
        <v>0.47267308398566593</v>
      </c>
      <c r="M744" s="50" t="s">
        <v>137</v>
      </c>
      <c r="N744" s="50" t="s">
        <v>137</v>
      </c>
      <c r="O744" s="46">
        <v>0.52732691601433412</v>
      </c>
      <c r="P744" s="46" t="s">
        <v>137</v>
      </c>
      <c r="Q744" s="46" t="s">
        <v>137</v>
      </c>
      <c r="R744" s="46">
        <v>0.36277728702554907</v>
      </c>
      <c r="S744" s="46" t="s">
        <v>1</v>
      </c>
      <c r="T744" s="46" t="s">
        <v>137</v>
      </c>
      <c r="U744" s="47">
        <v>45277.057157720614</v>
      </c>
      <c r="V744" s="47">
        <v>4008.1728600000065</v>
      </c>
      <c r="W744" s="49">
        <v>8.8525472095894273E-2</v>
      </c>
      <c r="X744" s="35">
        <v>4</v>
      </c>
      <c r="Y744" s="44" t="s">
        <v>179</v>
      </c>
      <c r="Z744" s="46">
        <v>0.20837181765219978</v>
      </c>
      <c r="AA744" s="46">
        <v>0.7916281823478003</v>
      </c>
      <c r="AB744" s="46">
        <v>0.71514762864808468</v>
      </c>
      <c r="AC744" s="47">
        <v>154343.12847991637</v>
      </c>
      <c r="AD744" s="48">
        <v>77534.174880000035</v>
      </c>
      <c r="AE744" s="49">
        <v>0.50234937987594985</v>
      </c>
    </row>
    <row r="745" spans="1:31" x14ac:dyDescent="0.25">
      <c r="A745" t="s">
        <v>993</v>
      </c>
      <c r="B745" s="35">
        <v>5</v>
      </c>
      <c r="C745" s="44" t="s">
        <v>155</v>
      </c>
      <c r="D745" s="45">
        <v>0.75398238748642255</v>
      </c>
      <c r="E745" s="46">
        <v>0.24601761251357743</v>
      </c>
      <c r="F745" s="45">
        <v>0.10970304696600504</v>
      </c>
      <c r="G745" s="47">
        <v>18101.212627359077</v>
      </c>
      <c r="H745" s="48">
        <v>7981.7498999999989</v>
      </c>
      <c r="I745" s="49">
        <v>0.44095111550349858</v>
      </c>
      <c r="J745" s="35">
        <v>5</v>
      </c>
      <c r="K745" s="42" t="s">
        <v>157</v>
      </c>
      <c r="L745" s="46">
        <v>0.5530072863583102</v>
      </c>
      <c r="M745" s="50" t="s">
        <v>137</v>
      </c>
      <c r="N745" s="50" t="s">
        <v>137</v>
      </c>
      <c r="O745" s="46">
        <v>0.44699271364168974</v>
      </c>
      <c r="P745" s="46" t="s">
        <v>137</v>
      </c>
      <c r="Q745" s="46" t="s">
        <v>137</v>
      </c>
      <c r="R745" s="46">
        <v>0.1176381418911461</v>
      </c>
      <c r="S745" s="46" t="s">
        <v>1</v>
      </c>
      <c r="T745" s="46" t="s">
        <v>137</v>
      </c>
      <c r="U745" s="47">
        <v>58339.578474066919</v>
      </c>
      <c r="V745" s="47">
        <v>15088.719779999989</v>
      </c>
      <c r="W745" s="49">
        <v>0.25863607819359236</v>
      </c>
      <c r="X745" s="35">
        <v>5</v>
      </c>
      <c r="Y745" s="44" t="s">
        <v>143</v>
      </c>
      <c r="Z745" s="46">
        <v>0.10337740229855995</v>
      </c>
      <c r="AA745" s="46">
        <v>0.89662259770144015</v>
      </c>
      <c r="AB745" s="46">
        <v>0.85501871858684231</v>
      </c>
      <c r="AC745" s="47">
        <v>413847.60960115114</v>
      </c>
      <c r="AD745" s="48">
        <v>299313.15012000001</v>
      </c>
      <c r="AE745" s="49">
        <v>0.72324484466266559</v>
      </c>
    </row>
    <row r="746" spans="1:31" x14ac:dyDescent="0.25">
      <c r="A746" t="s">
        <v>994</v>
      </c>
      <c r="B746" s="35">
        <v>6</v>
      </c>
      <c r="C746" s="44" t="s">
        <v>159</v>
      </c>
      <c r="D746" s="45">
        <v>0.71746035718708279</v>
      </c>
      <c r="E746" s="46">
        <v>0.28253964281291721</v>
      </c>
      <c r="F746" s="45">
        <v>7.5340569759949669E-2</v>
      </c>
      <c r="G746" s="47">
        <v>38673.080939984749</v>
      </c>
      <c r="H746" s="48">
        <v>16215.555060000001</v>
      </c>
      <c r="I746" s="49">
        <v>0.41929824740791377</v>
      </c>
      <c r="J746" s="35">
        <v>6</v>
      </c>
      <c r="K746" s="42" t="s">
        <v>158</v>
      </c>
      <c r="L746" s="46">
        <v>0.4772982644600855</v>
      </c>
      <c r="M746" s="50" t="s">
        <v>137</v>
      </c>
      <c r="N746" s="50" t="s">
        <v>137</v>
      </c>
      <c r="O746" s="46">
        <v>0.52270173553991439</v>
      </c>
      <c r="P746" s="46" t="s">
        <v>137</v>
      </c>
      <c r="Q746" s="46" t="s">
        <v>137</v>
      </c>
      <c r="R746" s="46">
        <v>0.20154052741193154</v>
      </c>
      <c r="S746" s="46" t="s">
        <v>1</v>
      </c>
      <c r="T746" s="46" t="s">
        <v>137</v>
      </c>
      <c r="U746" s="47">
        <v>36835.930858223335</v>
      </c>
      <c r="V746" s="47">
        <v>21704.758500000004</v>
      </c>
      <c r="W746" s="49">
        <v>0.58922790857488494</v>
      </c>
      <c r="X746" s="35">
        <v>6</v>
      </c>
      <c r="Y746" s="44" t="s">
        <v>201</v>
      </c>
      <c r="Z746" s="46">
        <v>0.11270963804731436</v>
      </c>
      <c r="AA746" s="46">
        <v>0.88729036195268574</v>
      </c>
      <c r="AB746" s="46">
        <v>0.84535101963845638</v>
      </c>
      <c r="AC746" s="47">
        <v>253405.20152773472</v>
      </c>
      <c r="AD746" s="48">
        <v>137202.07986000003</v>
      </c>
      <c r="AE746" s="49">
        <v>0.54143355792554049</v>
      </c>
    </row>
    <row r="747" spans="1:31" x14ac:dyDescent="0.25">
      <c r="A747" t="s">
        <v>995</v>
      </c>
      <c r="B747" s="35">
        <v>7</v>
      </c>
      <c r="C747" s="44" t="s">
        <v>160</v>
      </c>
      <c r="D747" s="45">
        <v>0.83818855457754526</v>
      </c>
      <c r="E747" s="46">
        <v>0.16181144542245468</v>
      </c>
      <c r="F747" s="45">
        <v>5.5740069221734495E-2</v>
      </c>
      <c r="G747" s="47">
        <v>27808.03358167853</v>
      </c>
      <c r="H747" s="48">
        <v>7994.929260000019</v>
      </c>
      <c r="I747" s="49">
        <v>0.28750430110482605</v>
      </c>
      <c r="J747" s="35">
        <v>7</v>
      </c>
      <c r="K747" s="42" t="s">
        <v>2228</v>
      </c>
      <c r="L747" s="46">
        <v>0.40030400690501933</v>
      </c>
      <c r="M747" s="50" t="s">
        <v>137</v>
      </c>
      <c r="N747" s="50" t="s">
        <v>137</v>
      </c>
      <c r="O747" s="46">
        <v>0.59969599309498067</v>
      </c>
      <c r="P747" s="46" t="s">
        <v>137</v>
      </c>
      <c r="Q747" s="46" t="s">
        <v>137</v>
      </c>
      <c r="R747" s="46">
        <v>1.8992233524564799E-2</v>
      </c>
      <c r="S747" s="46" t="s">
        <v>1</v>
      </c>
      <c r="T747" s="46" t="s">
        <v>137</v>
      </c>
      <c r="U747" s="47">
        <v>32056.035195255896</v>
      </c>
      <c r="V747" s="47">
        <v>6443.0596200000009</v>
      </c>
      <c r="W747" s="49">
        <v>0.20099365316873422</v>
      </c>
      <c r="X747" s="35">
        <v>7</v>
      </c>
      <c r="Y747" s="44" t="s">
        <v>144</v>
      </c>
      <c r="Z747" s="46">
        <v>0.1748246210079622</v>
      </c>
      <c r="AA747" s="46">
        <v>0.82517537899203786</v>
      </c>
      <c r="AB747" s="46">
        <v>0.76137972895451411</v>
      </c>
      <c r="AC747" s="47">
        <v>219639.56296130712</v>
      </c>
      <c r="AD747" s="48">
        <v>164883.67812000003</v>
      </c>
      <c r="AE747" s="49">
        <v>0.7507011755848686</v>
      </c>
    </row>
    <row r="748" spans="1:31" x14ac:dyDescent="0.25">
      <c r="A748" t="s">
        <v>996</v>
      </c>
      <c r="B748" s="35">
        <v>8</v>
      </c>
      <c r="C748" s="44" t="s">
        <v>162</v>
      </c>
      <c r="D748" s="45">
        <v>0.72680226942578074</v>
      </c>
      <c r="E748" s="46">
        <v>0.27319773057421914</v>
      </c>
      <c r="F748" s="45">
        <v>4.1335228357094397E-2</v>
      </c>
      <c r="G748" s="47">
        <v>57685.4582817802</v>
      </c>
      <c r="H748" s="48">
        <v>27450.959460000002</v>
      </c>
      <c r="I748" s="49">
        <v>0.47587312778046031</v>
      </c>
      <c r="J748" s="35">
        <v>8</v>
      </c>
      <c r="K748" s="42" t="s">
        <v>163</v>
      </c>
      <c r="L748" s="46">
        <v>0.4849904156828535</v>
      </c>
      <c r="M748" s="50" t="s">
        <v>137</v>
      </c>
      <c r="N748" s="50" t="s">
        <v>137</v>
      </c>
      <c r="O748" s="46">
        <v>0.51500958431714638</v>
      </c>
      <c r="P748" s="46" t="s">
        <v>137</v>
      </c>
      <c r="Q748" s="46" t="s">
        <v>137</v>
      </c>
      <c r="R748" s="46">
        <v>0.12749134751140198</v>
      </c>
      <c r="S748" s="46" t="s">
        <v>1</v>
      </c>
      <c r="T748" s="46" t="s">
        <v>137</v>
      </c>
      <c r="U748" s="47">
        <v>39677.625694759015</v>
      </c>
      <c r="V748" s="47">
        <v>18734.460239999993</v>
      </c>
      <c r="W748" s="49">
        <v>0.47216686764789489</v>
      </c>
      <c r="X748" s="35">
        <v>8</v>
      </c>
      <c r="Y748" s="44" t="s">
        <v>191</v>
      </c>
      <c r="Z748" s="46">
        <v>0.15820700465785972</v>
      </c>
      <c r="AA748" s="46">
        <v>0.84179299534214025</v>
      </c>
      <c r="AB748" s="46">
        <v>0.83365976092490524</v>
      </c>
      <c r="AC748" s="47">
        <v>371623.69140216359</v>
      </c>
      <c r="AD748" s="48">
        <v>180364.48386000004</v>
      </c>
      <c r="AE748" s="49">
        <v>0.48534172614095605</v>
      </c>
    </row>
    <row r="749" spans="1:31" x14ac:dyDescent="0.25">
      <c r="A749" t="s">
        <v>997</v>
      </c>
      <c r="B749" s="35">
        <v>9</v>
      </c>
      <c r="C749" s="44" t="s">
        <v>169</v>
      </c>
      <c r="D749" s="45">
        <v>0.94333841521546835</v>
      </c>
      <c r="E749" s="46">
        <v>5.6661584784531746E-2</v>
      </c>
      <c r="F749" s="45">
        <v>1.3001925896486126E-2</v>
      </c>
      <c r="G749" s="47">
        <v>23396.531812849254</v>
      </c>
      <c r="H749" s="48">
        <v>9971.8332599999976</v>
      </c>
      <c r="I749" s="49">
        <v>0.42620989041305335</v>
      </c>
      <c r="J749" s="35">
        <v>9</v>
      </c>
      <c r="K749" s="42" t="s">
        <v>164</v>
      </c>
      <c r="L749" s="46">
        <v>0.45932413497782709</v>
      </c>
      <c r="M749" s="50" t="s">
        <v>137</v>
      </c>
      <c r="N749" s="50" t="s">
        <v>137</v>
      </c>
      <c r="O749" s="46">
        <v>0.54067586502217302</v>
      </c>
      <c r="P749" s="46" t="s">
        <v>137</v>
      </c>
      <c r="Q749" s="46" t="s">
        <v>137</v>
      </c>
      <c r="R749" s="46">
        <v>0.1247924179972672</v>
      </c>
      <c r="S749" s="46" t="s">
        <v>1</v>
      </c>
      <c r="T749" s="46" t="s">
        <v>137</v>
      </c>
      <c r="U749" s="47">
        <v>22135.389426793601</v>
      </c>
      <c r="V749" s="47">
        <v>8467.7388000000028</v>
      </c>
      <c r="W749" s="49">
        <v>0.38254302360501041</v>
      </c>
      <c r="X749" s="35">
        <v>9</v>
      </c>
      <c r="Y749" s="44" t="s">
        <v>192</v>
      </c>
      <c r="Z749" s="46">
        <v>0.25075723569259684</v>
      </c>
      <c r="AA749" s="46">
        <v>0.74924276430740322</v>
      </c>
      <c r="AB749" s="46">
        <v>0.65879124446105675</v>
      </c>
      <c r="AC749" s="47">
        <v>167468.21158965421</v>
      </c>
      <c r="AD749" s="48">
        <v>104245.44276000002</v>
      </c>
      <c r="AE749" s="49">
        <v>0.6224789873282438</v>
      </c>
    </row>
    <row r="750" spans="1:31" x14ac:dyDescent="0.25">
      <c r="A750" t="s">
        <v>998</v>
      </c>
      <c r="B750" s="35">
        <v>10</v>
      </c>
      <c r="C750" s="44" t="s">
        <v>170</v>
      </c>
      <c r="D750" s="45">
        <v>0.68999455607904914</v>
      </c>
      <c r="E750" s="46">
        <v>0.31000544392095092</v>
      </c>
      <c r="F750" s="45">
        <v>0.29664377804694364</v>
      </c>
      <c r="G750" s="47">
        <v>170024.35189077619</v>
      </c>
      <c r="H750" s="48">
        <v>39907.102079999953</v>
      </c>
      <c r="I750" s="49">
        <v>0.2347140373494046</v>
      </c>
      <c r="J750" s="35">
        <v>10</v>
      </c>
      <c r="K750" s="42" t="s">
        <v>165</v>
      </c>
      <c r="L750" s="46">
        <v>0.34439291282653711</v>
      </c>
      <c r="M750" s="50" t="s">
        <v>137</v>
      </c>
      <c r="N750" s="50" t="s">
        <v>135</v>
      </c>
      <c r="O750" s="46">
        <v>0.65560708717346283</v>
      </c>
      <c r="P750" s="46" t="s">
        <v>137</v>
      </c>
      <c r="Q750" s="46" t="s">
        <v>135</v>
      </c>
      <c r="R750" s="46">
        <v>4.2845119298972716E-2</v>
      </c>
      <c r="S750" s="46" t="s">
        <v>1</v>
      </c>
      <c r="T750" s="46" t="s">
        <v>137</v>
      </c>
      <c r="U750" s="47">
        <v>55870.815161959879</v>
      </c>
      <c r="V750" s="47">
        <v>21055.675019999991</v>
      </c>
      <c r="W750" s="49">
        <v>0.3768635728503909</v>
      </c>
      <c r="X750" s="35">
        <v>10</v>
      </c>
      <c r="Y750" s="44" t="s">
        <v>193</v>
      </c>
      <c r="Z750" s="46">
        <v>2.4789826079443574E-3</v>
      </c>
      <c r="AA750" s="46">
        <v>0.99752101739205568</v>
      </c>
      <c r="AB750" s="46">
        <v>0.99466697081345601</v>
      </c>
      <c r="AC750" s="47">
        <v>11051.245940000001</v>
      </c>
      <c r="AD750" s="48">
        <v>11049.245940000001</v>
      </c>
      <c r="AE750" s="49">
        <v>0.99981902493068575</v>
      </c>
    </row>
    <row r="751" spans="1:31" x14ac:dyDescent="0.25">
      <c r="A751" t="s">
        <v>999</v>
      </c>
      <c r="B751" s="35">
        <v>11</v>
      </c>
      <c r="C751" s="44" t="s">
        <v>177</v>
      </c>
      <c r="D751" s="45">
        <v>0.87365521557628145</v>
      </c>
      <c r="E751" s="46">
        <v>0.12634478442371863</v>
      </c>
      <c r="F751" s="45">
        <v>3.6357984939171077E-2</v>
      </c>
      <c r="G751" s="47">
        <v>72758.242182266287</v>
      </c>
      <c r="H751" s="48">
        <v>30478.917420000009</v>
      </c>
      <c r="I751" s="49">
        <v>0.41890673146895763</v>
      </c>
      <c r="J751" s="35">
        <v>11</v>
      </c>
      <c r="K751" s="42" t="s">
        <v>166</v>
      </c>
      <c r="L751" s="46">
        <v>0.26654253880793072</v>
      </c>
      <c r="M751" s="50" t="s">
        <v>137</v>
      </c>
      <c r="N751" s="50" t="s">
        <v>135</v>
      </c>
      <c r="O751" s="46">
        <v>0.73345746119206923</v>
      </c>
      <c r="P751" s="46" t="s">
        <v>137</v>
      </c>
      <c r="Q751" s="46" t="s">
        <v>135</v>
      </c>
      <c r="R751" s="46">
        <v>0.32287376837316945</v>
      </c>
      <c r="S751" s="46" t="s">
        <v>1</v>
      </c>
      <c r="T751" s="46" t="s">
        <v>137</v>
      </c>
      <c r="U751" s="47">
        <v>83197.711568533035</v>
      </c>
      <c r="V751" s="47">
        <v>19121.603940000001</v>
      </c>
      <c r="W751" s="49">
        <v>0.22983329204011613</v>
      </c>
      <c r="X751" s="35" t="s">
        <v>136</v>
      </c>
      <c r="Y751" s="44" t="s">
        <v>136</v>
      </c>
      <c r="Z751" s="46" t="s">
        <v>136</v>
      </c>
      <c r="AA751" s="46" t="s">
        <v>136</v>
      </c>
      <c r="AB751" s="46" t="s">
        <v>136</v>
      </c>
      <c r="AC751" s="47" t="s">
        <v>136</v>
      </c>
      <c r="AD751" s="48" t="s">
        <v>136</v>
      </c>
      <c r="AE751" s="49" t="s">
        <v>136</v>
      </c>
    </row>
    <row r="752" spans="1:31" x14ac:dyDescent="0.25">
      <c r="A752" t="s">
        <v>1000</v>
      </c>
      <c r="B752" s="35">
        <v>12</v>
      </c>
      <c r="C752" s="44" t="s">
        <v>178</v>
      </c>
      <c r="D752" s="45">
        <v>0.88237676811692611</v>
      </c>
      <c r="E752" s="46">
        <v>0.11762323188307382</v>
      </c>
      <c r="F752" s="45">
        <v>5.2782014756628574E-2</v>
      </c>
      <c r="G752" s="47">
        <v>37727.798967894894</v>
      </c>
      <c r="H752" s="48">
        <v>17012.906340000005</v>
      </c>
      <c r="I752" s="49">
        <v>0.45093821546487312</v>
      </c>
      <c r="J752" s="35">
        <v>12</v>
      </c>
      <c r="K752" s="42" t="s">
        <v>167</v>
      </c>
      <c r="L752" s="46">
        <v>0.17872814035944917</v>
      </c>
      <c r="M752" s="50" t="s">
        <v>137</v>
      </c>
      <c r="N752" s="50" t="s">
        <v>135</v>
      </c>
      <c r="O752" s="46">
        <v>0.82127185964055094</v>
      </c>
      <c r="P752" s="46" t="s">
        <v>137</v>
      </c>
      <c r="Q752" s="46" t="s">
        <v>135</v>
      </c>
      <c r="R752" s="46">
        <v>9.1610738347603429E-2</v>
      </c>
      <c r="S752" s="46" t="s">
        <v>1</v>
      </c>
      <c r="T752" s="46" t="s">
        <v>137</v>
      </c>
      <c r="U752" s="47">
        <v>50259.082857294539</v>
      </c>
      <c r="V752" s="47">
        <v>15887.718479999983</v>
      </c>
      <c r="W752" s="49">
        <v>0.31611636298878582</v>
      </c>
      <c r="X752" s="35" t="s">
        <v>136</v>
      </c>
      <c r="Y752" s="44" t="s">
        <v>136</v>
      </c>
      <c r="Z752" s="46" t="s">
        <v>136</v>
      </c>
      <c r="AA752" s="46" t="s">
        <v>136</v>
      </c>
      <c r="AB752" s="46" t="s">
        <v>136</v>
      </c>
      <c r="AC752" s="47" t="s">
        <v>136</v>
      </c>
      <c r="AD752" s="48" t="s">
        <v>136</v>
      </c>
      <c r="AE752" s="49" t="s">
        <v>136</v>
      </c>
    </row>
    <row r="753" spans="1:31" x14ac:dyDescent="0.25">
      <c r="A753" t="s">
        <v>1001</v>
      </c>
      <c r="B753" s="35">
        <v>13</v>
      </c>
      <c r="C753" s="44" t="s">
        <v>186</v>
      </c>
      <c r="D753" s="45">
        <v>0.83798683700946019</v>
      </c>
      <c r="E753" s="46">
        <v>0.16201316299053983</v>
      </c>
      <c r="F753" s="45">
        <v>9.1497787456885013E-3</v>
      </c>
      <c r="G753" s="47">
        <v>149012.78261033323</v>
      </c>
      <c r="H753" s="48">
        <v>96130.251840000012</v>
      </c>
      <c r="I753" s="49">
        <v>0.64511413152641772</v>
      </c>
      <c r="J753" s="35">
        <v>13</v>
      </c>
      <c r="K753" s="42" t="s">
        <v>168</v>
      </c>
      <c r="L753" s="46">
        <v>0.32336298154258852</v>
      </c>
      <c r="M753" s="50" t="s">
        <v>137</v>
      </c>
      <c r="N753" s="50" t="s">
        <v>135</v>
      </c>
      <c r="O753" s="46">
        <v>0.67663701845741153</v>
      </c>
      <c r="P753" s="46" t="s">
        <v>137</v>
      </c>
      <c r="Q753" s="46" t="s">
        <v>135</v>
      </c>
      <c r="R753" s="46">
        <v>0.3068511415789828</v>
      </c>
      <c r="S753" s="46" t="s">
        <v>1</v>
      </c>
      <c r="T753" s="46" t="s">
        <v>137</v>
      </c>
      <c r="U753" s="47">
        <v>30278.859408618206</v>
      </c>
      <c r="V753" s="47">
        <v>15742.745520000008</v>
      </c>
      <c r="W753" s="49">
        <v>0.51992531513651352</v>
      </c>
      <c r="X753" s="35" t="s">
        <v>136</v>
      </c>
      <c r="Y753" s="44" t="s">
        <v>136</v>
      </c>
      <c r="Z753" s="46" t="s">
        <v>136</v>
      </c>
      <c r="AA753" s="46" t="s">
        <v>136</v>
      </c>
      <c r="AB753" s="46" t="s">
        <v>136</v>
      </c>
      <c r="AC753" s="47" t="s">
        <v>136</v>
      </c>
      <c r="AD753" s="48" t="s">
        <v>136</v>
      </c>
      <c r="AE753" s="49" t="s">
        <v>136</v>
      </c>
    </row>
    <row r="754" spans="1:31" x14ac:dyDescent="0.25">
      <c r="A754" t="s">
        <v>1002</v>
      </c>
      <c r="B754" s="35">
        <v>14</v>
      </c>
      <c r="C754" s="44" t="s">
        <v>187</v>
      </c>
      <c r="D754" s="45">
        <v>0.71388515314741974</v>
      </c>
      <c r="E754" s="46">
        <v>0.28611484685258026</v>
      </c>
      <c r="F754" s="45">
        <v>1.7294054512725809E-2</v>
      </c>
      <c r="G754" s="47">
        <v>88468.249152902397</v>
      </c>
      <c r="H754" s="48">
        <v>47191.993320000001</v>
      </c>
      <c r="I754" s="49">
        <v>0.53343424077983759</v>
      </c>
      <c r="J754" s="35">
        <v>14</v>
      </c>
      <c r="K754" s="42" t="s">
        <v>172</v>
      </c>
      <c r="L754" s="46">
        <v>0.43521918881202687</v>
      </c>
      <c r="M754" s="50" t="s">
        <v>137</v>
      </c>
      <c r="N754" s="50" t="s">
        <v>137</v>
      </c>
      <c r="O754" s="46">
        <v>0.5647808111879733</v>
      </c>
      <c r="P754" s="46" t="s">
        <v>137</v>
      </c>
      <c r="Q754" s="46" t="s">
        <v>137</v>
      </c>
      <c r="R754" s="46">
        <v>0.35901582579812263</v>
      </c>
      <c r="S754" s="46" t="s">
        <v>1</v>
      </c>
      <c r="T754" s="46" t="s">
        <v>137</v>
      </c>
      <c r="U754" s="47">
        <v>44535.778839981067</v>
      </c>
      <c r="V754" s="47">
        <v>19044.175200000005</v>
      </c>
      <c r="W754" s="49">
        <v>0.42761518257997755</v>
      </c>
      <c r="X754" s="35" t="s">
        <v>136</v>
      </c>
      <c r="Y754" s="44" t="s">
        <v>136</v>
      </c>
      <c r="Z754" s="46" t="s">
        <v>136</v>
      </c>
      <c r="AA754" s="46" t="s">
        <v>136</v>
      </c>
      <c r="AB754" s="46" t="s">
        <v>136</v>
      </c>
      <c r="AC754" s="47" t="s">
        <v>136</v>
      </c>
      <c r="AD754" s="48" t="s">
        <v>136</v>
      </c>
      <c r="AE754" s="49" t="s">
        <v>136</v>
      </c>
    </row>
    <row r="755" spans="1:31" x14ac:dyDescent="0.25">
      <c r="A755" t="s">
        <v>1003</v>
      </c>
      <c r="B755" s="35">
        <v>15</v>
      </c>
      <c r="C755" s="44" t="s">
        <v>13</v>
      </c>
      <c r="D755" s="45">
        <v>0.83534562343057284</v>
      </c>
      <c r="E755" s="46">
        <v>0.16465437656942722</v>
      </c>
      <c r="F755" s="45">
        <v>7.3953863683878596E-3</v>
      </c>
      <c r="G755" s="47">
        <v>31240.907163568234</v>
      </c>
      <c r="H755" s="48">
        <v>17284.730639999998</v>
      </c>
      <c r="I755" s="49">
        <v>0.5532723665642042</v>
      </c>
      <c r="J755" s="35">
        <v>15</v>
      </c>
      <c r="K755" s="42" t="s">
        <v>139</v>
      </c>
      <c r="L755" s="46">
        <v>0.48375304334384739</v>
      </c>
      <c r="M755" s="50" t="s">
        <v>137</v>
      </c>
      <c r="N755" s="50" t="s">
        <v>137</v>
      </c>
      <c r="O755" s="46">
        <v>0.5162469566561525</v>
      </c>
      <c r="P755" s="46" t="s">
        <v>137</v>
      </c>
      <c r="Q755" s="46" t="s">
        <v>137</v>
      </c>
      <c r="R755" s="46">
        <v>1.0000024927552333E-2</v>
      </c>
      <c r="S755" s="46" t="s">
        <v>1</v>
      </c>
      <c r="T755" s="46" t="s">
        <v>137</v>
      </c>
      <c r="U755" s="47">
        <v>414915.04395219637</v>
      </c>
      <c r="V755" s="47">
        <v>165727.15715999997</v>
      </c>
      <c r="W755" s="49">
        <v>0.39942431487033259</v>
      </c>
      <c r="X755" s="35" t="s">
        <v>136</v>
      </c>
      <c r="Y755" s="44" t="s">
        <v>136</v>
      </c>
      <c r="Z755" s="46" t="s">
        <v>136</v>
      </c>
      <c r="AA755" s="46" t="s">
        <v>136</v>
      </c>
      <c r="AB755" s="46" t="s">
        <v>136</v>
      </c>
      <c r="AC755" s="47" t="s">
        <v>136</v>
      </c>
      <c r="AD755" s="48" t="s">
        <v>136</v>
      </c>
      <c r="AE755" s="49" t="s">
        <v>136</v>
      </c>
    </row>
    <row r="756" spans="1:31" x14ac:dyDescent="0.25">
      <c r="A756" t="s">
        <v>1004</v>
      </c>
      <c r="B756" s="35">
        <v>16</v>
      </c>
      <c r="C756" s="44" t="s">
        <v>2227</v>
      </c>
      <c r="D756" s="45">
        <v>0.752417011157133</v>
      </c>
      <c r="E756" s="46">
        <v>0.24758298884286689</v>
      </c>
      <c r="F756" s="45">
        <v>6.1447739418644794E-2</v>
      </c>
      <c r="G756" s="47">
        <v>231863.90441009682</v>
      </c>
      <c r="H756" s="48">
        <v>126759.08448000002</v>
      </c>
      <c r="I756" s="49">
        <v>0.54669606639505952</v>
      </c>
      <c r="J756" s="35">
        <v>16</v>
      </c>
      <c r="K756" s="42" t="s">
        <v>2230</v>
      </c>
      <c r="L756" s="46">
        <v>0.55787018942558664</v>
      </c>
      <c r="M756" s="50" t="s">
        <v>137</v>
      </c>
      <c r="N756" s="50" t="s">
        <v>137</v>
      </c>
      <c r="O756" s="46">
        <v>0.44212981057441342</v>
      </c>
      <c r="P756" s="46" t="s">
        <v>137</v>
      </c>
      <c r="Q756" s="46" t="s">
        <v>137</v>
      </c>
      <c r="R756" s="46">
        <v>0.32233782831992719</v>
      </c>
      <c r="S756" s="46" t="s">
        <v>1</v>
      </c>
      <c r="T756" s="46" t="s">
        <v>137</v>
      </c>
      <c r="U756" s="47">
        <v>91187.095828530408</v>
      </c>
      <c r="V756" s="47">
        <v>51839.365140000002</v>
      </c>
      <c r="W756" s="49">
        <v>0.56849452950535373</v>
      </c>
      <c r="X756" s="35" t="s">
        <v>136</v>
      </c>
      <c r="Y756" s="44" t="s">
        <v>136</v>
      </c>
      <c r="Z756" s="46" t="s">
        <v>136</v>
      </c>
      <c r="AA756" s="46" t="s">
        <v>136</v>
      </c>
      <c r="AB756" s="46" t="s">
        <v>136</v>
      </c>
      <c r="AC756" s="47" t="s">
        <v>136</v>
      </c>
      <c r="AD756" s="48" t="s">
        <v>136</v>
      </c>
      <c r="AE756" s="49" t="s">
        <v>136</v>
      </c>
    </row>
    <row r="757" spans="1:31" x14ac:dyDescent="0.25">
      <c r="A757" t="s">
        <v>1005</v>
      </c>
      <c r="B757" s="35" t="s">
        <v>136</v>
      </c>
      <c r="C757" s="44" t="s">
        <v>136</v>
      </c>
      <c r="D757" s="45" t="s">
        <v>136</v>
      </c>
      <c r="E757" s="46" t="s">
        <v>136</v>
      </c>
      <c r="F757" s="45" t="s">
        <v>136</v>
      </c>
      <c r="G757" s="47" t="s">
        <v>136</v>
      </c>
      <c r="H757" s="48" t="s">
        <v>136</v>
      </c>
      <c r="I757" s="49" t="s">
        <v>136</v>
      </c>
      <c r="J757" s="35">
        <v>17</v>
      </c>
      <c r="K757" s="42" t="s">
        <v>174</v>
      </c>
      <c r="L757" s="46">
        <v>0.34818620134722872</v>
      </c>
      <c r="M757" s="50" t="s">
        <v>137</v>
      </c>
      <c r="N757" s="50" t="s">
        <v>135</v>
      </c>
      <c r="O757" s="46">
        <v>0.65181379865277145</v>
      </c>
      <c r="P757" s="46" t="s">
        <v>137</v>
      </c>
      <c r="Q757" s="46" t="s">
        <v>135</v>
      </c>
      <c r="R757" s="46">
        <v>0.26112054413372388</v>
      </c>
      <c r="S757" s="46" t="s">
        <v>1</v>
      </c>
      <c r="T757" s="46" t="s">
        <v>137</v>
      </c>
      <c r="U757" s="47">
        <v>184012.72378854305</v>
      </c>
      <c r="V757" s="47">
        <v>85637.833859999955</v>
      </c>
      <c r="W757" s="49">
        <v>0.46539082785606761</v>
      </c>
      <c r="X757" s="35" t="s">
        <v>136</v>
      </c>
      <c r="Y757" s="44" t="s">
        <v>136</v>
      </c>
      <c r="Z757" s="46" t="s">
        <v>136</v>
      </c>
      <c r="AA757" s="46" t="s">
        <v>136</v>
      </c>
      <c r="AB757" s="46" t="s">
        <v>136</v>
      </c>
      <c r="AC757" s="47" t="s">
        <v>136</v>
      </c>
      <c r="AD757" s="48" t="s">
        <v>136</v>
      </c>
      <c r="AE757" s="49" t="s">
        <v>136</v>
      </c>
    </row>
    <row r="758" spans="1:31" x14ac:dyDescent="0.25">
      <c r="A758" t="s">
        <v>1006</v>
      </c>
      <c r="B758" s="35" t="s">
        <v>136</v>
      </c>
      <c r="C758" s="44" t="s">
        <v>136</v>
      </c>
      <c r="D758" s="45" t="s">
        <v>136</v>
      </c>
      <c r="E758" s="46" t="s">
        <v>136</v>
      </c>
      <c r="F758" s="45" t="s">
        <v>136</v>
      </c>
      <c r="G758" s="47" t="s">
        <v>136</v>
      </c>
      <c r="H758" s="48" t="s">
        <v>136</v>
      </c>
      <c r="I758" s="49" t="s">
        <v>136</v>
      </c>
      <c r="J758" s="35">
        <v>18</v>
      </c>
      <c r="K758" s="42" t="s">
        <v>2229</v>
      </c>
      <c r="L758" s="46">
        <v>0.599149089371803</v>
      </c>
      <c r="M758" s="50" t="s">
        <v>137</v>
      </c>
      <c r="N758" s="50" t="s">
        <v>137</v>
      </c>
      <c r="O758" s="46">
        <v>0.40085091062819717</v>
      </c>
      <c r="P758" s="46" t="s">
        <v>137</v>
      </c>
      <c r="Q758" s="46" t="s">
        <v>137</v>
      </c>
      <c r="R758" s="46">
        <v>0.3623139578886973</v>
      </c>
      <c r="S758" s="46" t="s">
        <v>1</v>
      </c>
      <c r="T758" s="46" t="s">
        <v>137</v>
      </c>
      <c r="U758" s="47">
        <v>103835.26768753455</v>
      </c>
      <c r="V758" s="47">
        <v>49643.354280000014</v>
      </c>
      <c r="W758" s="49">
        <v>0.47809723406683829</v>
      </c>
      <c r="X758" s="35" t="s">
        <v>136</v>
      </c>
      <c r="Y758" s="44" t="s">
        <v>136</v>
      </c>
      <c r="Z758" s="46" t="s">
        <v>136</v>
      </c>
      <c r="AA758" s="46" t="s">
        <v>136</v>
      </c>
      <c r="AB758" s="46" t="s">
        <v>136</v>
      </c>
      <c r="AC758" s="47" t="s">
        <v>136</v>
      </c>
      <c r="AD758" s="48" t="s">
        <v>136</v>
      </c>
      <c r="AE758" s="49" t="s">
        <v>136</v>
      </c>
    </row>
    <row r="759" spans="1:31" x14ac:dyDescent="0.25">
      <c r="A759" t="s">
        <v>1007</v>
      </c>
      <c r="B759" s="35" t="s">
        <v>136</v>
      </c>
      <c r="C759" s="44" t="s">
        <v>136</v>
      </c>
      <c r="D759" s="45" t="s">
        <v>136</v>
      </c>
      <c r="E759" s="46" t="s">
        <v>136</v>
      </c>
      <c r="F759" s="45" t="s">
        <v>136</v>
      </c>
      <c r="G759" s="47" t="s">
        <v>136</v>
      </c>
      <c r="H759" s="48" t="s">
        <v>136</v>
      </c>
      <c r="I759" s="49" t="s">
        <v>136</v>
      </c>
      <c r="J759" s="35">
        <v>19</v>
      </c>
      <c r="K759" s="42" t="s">
        <v>140</v>
      </c>
      <c r="L759" s="46">
        <v>0.33313922549137637</v>
      </c>
      <c r="M759" s="50" t="s">
        <v>137</v>
      </c>
      <c r="N759" s="50" t="s">
        <v>135</v>
      </c>
      <c r="O759" s="46">
        <v>0.66686077450862369</v>
      </c>
      <c r="P759" s="46" t="s">
        <v>137</v>
      </c>
      <c r="Q759" s="46" t="s">
        <v>135</v>
      </c>
      <c r="R759" s="46">
        <v>0.31299328499960666</v>
      </c>
      <c r="S759" s="46" t="s">
        <v>1</v>
      </c>
      <c r="T759" s="46" t="s">
        <v>137</v>
      </c>
      <c r="U759" s="47">
        <v>29372.68628452425</v>
      </c>
      <c r="V759" s="47">
        <v>11064.072719999998</v>
      </c>
      <c r="W759" s="49">
        <v>0.37667895312079058</v>
      </c>
      <c r="X759" s="35" t="s">
        <v>136</v>
      </c>
      <c r="Y759" s="44" t="s">
        <v>136</v>
      </c>
      <c r="Z759" s="46" t="s">
        <v>136</v>
      </c>
      <c r="AA759" s="46" t="s">
        <v>136</v>
      </c>
      <c r="AB759" s="46" t="s">
        <v>136</v>
      </c>
      <c r="AC759" s="47" t="s">
        <v>136</v>
      </c>
      <c r="AD759" s="48" t="s">
        <v>136</v>
      </c>
      <c r="AE759" s="49" t="s">
        <v>136</v>
      </c>
    </row>
    <row r="760" spans="1:31" x14ac:dyDescent="0.25">
      <c r="A760" t="s">
        <v>1008</v>
      </c>
      <c r="B760" s="35" t="s">
        <v>136</v>
      </c>
      <c r="C760" s="44" t="s">
        <v>136</v>
      </c>
      <c r="D760" s="45" t="s">
        <v>136</v>
      </c>
      <c r="E760" s="46" t="s">
        <v>136</v>
      </c>
      <c r="F760" s="45" t="s">
        <v>136</v>
      </c>
      <c r="G760" s="47" t="s">
        <v>136</v>
      </c>
      <c r="H760" s="48" t="s">
        <v>136</v>
      </c>
      <c r="I760" s="49" t="s">
        <v>136</v>
      </c>
      <c r="J760" s="35">
        <v>20</v>
      </c>
      <c r="K760" s="42" t="s">
        <v>141</v>
      </c>
      <c r="L760" s="46">
        <v>0.36788488366947408</v>
      </c>
      <c r="M760" s="50" t="s">
        <v>137</v>
      </c>
      <c r="N760" s="50" t="s">
        <v>135</v>
      </c>
      <c r="O760" s="46">
        <v>0.63211511633052608</v>
      </c>
      <c r="P760" s="46" t="s">
        <v>137</v>
      </c>
      <c r="Q760" s="46" t="s">
        <v>135</v>
      </c>
      <c r="R760" s="46">
        <v>0.46578427479780243</v>
      </c>
      <c r="S760" s="46" t="s">
        <v>137</v>
      </c>
      <c r="T760" s="46" t="s">
        <v>137</v>
      </c>
      <c r="U760" s="47">
        <v>33381.700496650279</v>
      </c>
      <c r="V760" s="47">
        <v>12991.554119999992</v>
      </c>
      <c r="W760" s="49">
        <v>0.38918191484294345</v>
      </c>
      <c r="X760" s="35" t="s">
        <v>136</v>
      </c>
      <c r="Y760" s="44" t="s">
        <v>136</v>
      </c>
      <c r="Z760" s="46" t="s">
        <v>136</v>
      </c>
      <c r="AA760" s="46" t="s">
        <v>136</v>
      </c>
      <c r="AB760" s="46" t="s">
        <v>136</v>
      </c>
      <c r="AC760" s="47" t="s">
        <v>136</v>
      </c>
      <c r="AD760" s="48" t="s">
        <v>136</v>
      </c>
      <c r="AE760" s="49" t="s">
        <v>136</v>
      </c>
    </row>
    <row r="761" spans="1:31" x14ac:dyDescent="0.25">
      <c r="A761" t="s">
        <v>1009</v>
      </c>
      <c r="B761" s="35" t="s">
        <v>136</v>
      </c>
      <c r="C761" s="44" t="s">
        <v>136</v>
      </c>
      <c r="D761" s="45" t="s">
        <v>136</v>
      </c>
      <c r="E761" s="46" t="s">
        <v>136</v>
      </c>
      <c r="F761" s="45" t="s">
        <v>136</v>
      </c>
      <c r="G761" s="47" t="s">
        <v>136</v>
      </c>
      <c r="H761" s="48" t="s">
        <v>136</v>
      </c>
      <c r="I761" s="49" t="s">
        <v>136</v>
      </c>
      <c r="J761" s="35">
        <v>21</v>
      </c>
      <c r="K761" s="42" t="s">
        <v>180</v>
      </c>
      <c r="L761" s="46">
        <v>0.45142085303720308</v>
      </c>
      <c r="M761" s="50" t="s">
        <v>137</v>
      </c>
      <c r="N761" s="50" t="s">
        <v>137</v>
      </c>
      <c r="O761" s="46">
        <v>0.54857914696279675</v>
      </c>
      <c r="P761" s="46" t="s">
        <v>137</v>
      </c>
      <c r="Q761" s="46" t="s">
        <v>137</v>
      </c>
      <c r="R761" s="46">
        <v>0.24319315990228255</v>
      </c>
      <c r="S761" s="46" t="s">
        <v>1</v>
      </c>
      <c r="T761" s="46" t="s">
        <v>137</v>
      </c>
      <c r="U761" s="47">
        <v>32986.088739667059</v>
      </c>
      <c r="V761" s="47">
        <v>17633.983680000001</v>
      </c>
      <c r="W761" s="49">
        <v>0.53458849938745379</v>
      </c>
      <c r="X761" s="35" t="s">
        <v>136</v>
      </c>
      <c r="Y761" s="44" t="s">
        <v>136</v>
      </c>
      <c r="Z761" s="46" t="s">
        <v>136</v>
      </c>
      <c r="AA761" s="46" t="s">
        <v>136</v>
      </c>
      <c r="AB761" s="46" t="s">
        <v>136</v>
      </c>
      <c r="AC761" s="47" t="s">
        <v>136</v>
      </c>
      <c r="AD761" s="48" t="s">
        <v>136</v>
      </c>
      <c r="AE761" s="49" t="s">
        <v>136</v>
      </c>
    </row>
    <row r="762" spans="1:31" x14ac:dyDescent="0.25">
      <c r="A762" t="s">
        <v>1010</v>
      </c>
      <c r="B762" s="35" t="s">
        <v>136</v>
      </c>
      <c r="C762" s="44" t="s">
        <v>136</v>
      </c>
      <c r="D762" s="45" t="s">
        <v>136</v>
      </c>
      <c r="E762" s="46" t="s">
        <v>136</v>
      </c>
      <c r="F762" s="45" t="s">
        <v>136</v>
      </c>
      <c r="G762" s="47" t="s">
        <v>136</v>
      </c>
      <c r="H762" s="48" t="s">
        <v>136</v>
      </c>
      <c r="I762" s="49" t="s">
        <v>136</v>
      </c>
      <c r="J762" s="35">
        <v>22</v>
      </c>
      <c r="K762" s="42" t="s">
        <v>181</v>
      </c>
      <c r="L762" s="46">
        <v>0.21276806865115724</v>
      </c>
      <c r="M762" s="50" t="s">
        <v>137</v>
      </c>
      <c r="N762" s="50" t="s">
        <v>135</v>
      </c>
      <c r="O762" s="46">
        <v>0.78723193134884273</v>
      </c>
      <c r="P762" s="46" t="s">
        <v>137</v>
      </c>
      <c r="Q762" s="46" t="s">
        <v>135</v>
      </c>
      <c r="R762" s="46">
        <v>0.50209970437708407</v>
      </c>
      <c r="S762" s="46" t="s">
        <v>137</v>
      </c>
      <c r="T762" s="46" t="s">
        <v>137</v>
      </c>
      <c r="U762" s="47">
        <v>46309.124144228335</v>
      </c>
      <c r="V762" s="47">
        <v>23243.448780000006</v>
      </c>
      <c r="W762" s="49">
        <v>0.50191942105423981</v>
      </c>
      <c r="X762" s="35" t="s">
        <v>136</v>
      </c>
      <c r="Y762" s="44" t="s">
        <v>136</v>
      </c>
      <c r="Z762" s="46" t="s">
        <v>136</v>
      </c>
      <c r="AA762" s="46" t="s">
        <v>136</v>
      </c>
      <c r="AB762" s="46" t="s">
        <v>136</v>
      </c>
      <c r="AC762" s="47" t="s">
        <v>136</v>
      </c>
      <c r="AD762" s="48" t="s">
        <v>136</v>
      </c>
      <c r="AE762" s="49" t="s">
        <v>136</v>
      </c>
    </row>
    <row r="763" spans="1:31" x14ac:dyDescent="0.25">
      <c r="A763" t="s">
        <v>1011</v>
      </c>
      <c r="B763" s="35" t="s">
        <v>136</v>
      </c>
      <c r="C763" s="44" t="s">
        <v>136</v>
      </c>
      <c r="D763" s="45" t="s">
        <v>136</v>
      </c>
      <c r="E763" s="46" t="s">
        <v>136</v>
      </c>
      <c r="F763" s="45" t="s">
        <v>136</v>
      </c>
      <c r="G763" s="47" t="s">
        <v>136</v>
      </c>
      <c r="H763" s="48" t="s">
        <v>136</v>
      </c>
      <c r="I763" s="49" t="s">
        <v>136</v>
      </c>
      <c r="J763" s="35">
        <v>23</v>
      </c>
      <c r="K763" s="42" t="s">
        <v>142</v>
      </c>
      <c r="L763" s="46">
        <v>0.53394461547671956</v>
      </c>
      <c r="M763" s="50" t="s">
        <v>137</v>
      </c>
      <c r="N763" s="50" t="s">
        <v>137</v>
      </c>
      <c r="O763" s="46">
        <v>0.46605538452328066</v>
      </c>
      <c r="P763" s="46" t="s">
        <v>137</v>
      </c>
      <c r="Q763" s="46" t="s">
        <v>137</v>
      </c>
      <c r="R763" s="46">
        <v>0.309278393731236</v>
      </c>
      <c r="S763" s="46" t="s">
        <v>1</v>
      </c>
      <c r="T763" s="46" t="s">
        <v>137</v>
      </c>
      <c r="U763" s="47">
        <v>86719.731353503899</v>
      </c>
      <c r="V763" s="47">
        <v>46010.793180000001</v>
      </c>
      <c r="W763" s="49">
        <v>0.53056890815818858</v>
      </c>
      <c r="X763" s="35" t="s">
        <v>136</v>
      </c>
      <c r="Y763" s="44" t="s">
        <v>136</v>
      </c>
      <c r="Z763" s="46" t="s">
        <v>136</v>
      </c>
      <c r="AA763" s="46" t="s">
        <v>136</v>
      </c>
      <c r="AB763" s="46" t="s">
        <v>136</v>
      </c>
      <c r="AC763" s="47" t="s">
        <v>136</v>
      </c>
      <c r="AD763" s="48" t="s">
        <v>136</v>
      </c>
      <c r="AE763" s="49" t="s">
        <v>136</v>
      </c>
    </row>
    <row r="764" spans="1:31" x14ac:dyDescent="0.25">
      <c r="A764" t="s">
        <v>1012</v>
      </c>
      <c r="B764" s="35" t="s">
        <v>136</v>
      </c>
      <c r="C764" s="44" t="s">
        <v>136</v>
      </c>
      <c r="D764" s="45" t="s">
        <v>136</v>
      </c>
      <c r="E764" s="46" t="s">
        <v>136</v>
      </c>
      <c r="F764" s="45" t="s">
        <v>136</v>
      </c>
      <c r="G764" s="47" t="s">
        <v>136</v>
      </c>
      <c r="H764" s="48" t="s">
        <v>136</v>
      </c>
      <c r="I764" s="49" t="s">
        <v>136</v>
      </c>
      <c r="J764" s="35">
        <v>24</v>
      </c>
      <c r="K764" s="42" t="s">
        <v>182</v>
      </c>
      <c r="L764" s="46">
        <v>0.58654440464512958</v>
      </c>
      <c r="M764" s="50" t="s">
        <v>137</v>
      </c>
      <c r="N764" s="50" t="s">
        <v>137</v>
      </c>
      <c r="O764" s="46">
        <v>0.41345559535487042</v>
      </c>
      <c r="P764" s="46" t="s">
        <v>137</v>
      </c>
      <c r="Q764" s="46" t="s">
        <v>137</v>
      </c>
      <c r="R764" s="46">
        <v>3.3975497232585826E-2</v>
      </c>
      <c r="S764" s="46" t="s">
        <v>1</v>
      </c>
      <c r="T764" s="46" t="s">
        <v>137</v>
      </c>
      <c r="U764" s="47">
        <v>122301.06672880218</v>
      </c>
      <c r="V764" s="47">
        <v>77634.66750000001</v>
      </c>
      <c r="W764" s="49">
        <v>0.63478324087026849</v>
      </c>
      <c r="X764" s="35" t="s">
        <v>136</v>
      </c>
      <c r="Y764" s="44" t="s">
        <v>136</v>
      </c>
      <c r="Z764" s="46" t="s">
        <v>136</v>
      </c>
      <c r="AA764" s="46" t="s">
        <v>136</v>
      </c>
      <c r="AB764" s="46" t="s">
        <v>136</v>
      </c>
      <c r="AC764" s="47" t="s">
        <v>136</v>
      </c>
      <c r="AD764" s="48" t="s">
        <v>136</v>
      </c>
      <c r="AE764" s="49" t="s">
        <v>136</v>
      </c>
    </row>
    <row r="765" spans="1:31" x14ac:dyDescent="0.25">
      <c r="A765" t="s">
        <v>1013</v>
      </c>
      <c r="B765" s="35" t="s">
        <v>136</v>
      </c>
      <c r="C765" s="44" t="s">
        <v>136</v>
      </c>
      <c r="D765" s="45" t="s">
        <v>136</v>
      </c>
      <c r="E765" s="46" t="s">
        <v>136</v>
      </c>
      <c r="F765" s="45" t="s">
        <v>136</v>
      </c>
      <c r="G765" s="47" t="s">
        <v>136</v>
      </c>
      <c r="H765" s="48" t="s">
        <v>136</v>
      </c>
      <c r="I765" s="49" t="s">
        <v>136</v>
      </c>
      <c r="J765" s="35">
        <v>25</v>
      </c>
      <c r="K765" s="42" t="s">
        <v>183</v>
      </c>
      <c r="L765" s="46">
        <v>0.57001787771190682</v>
      </c>
      <c r="M765" s="50" t="s">
        <v>137</v>
      </c>
      <c r="N765" s="50" t="s">
        <v>137</v>
      </c>
      <c r="O765" s="46">
        <v>0.42998212228809318</v>
      </c>
      <c r="P765" s="46" t="s">
        <v>137</v>
      </c>
      <c r="Q765" s="46" t="s">
        <v>137</v>
      </c>
      <c r="R765" s="46">
        <v>0.20739673682040174</v>
      </c>
      <c r="S765" s="46" t="s">
        <v>1</v>
      </c>
      <c r="T765" s="46" t="s">
        <v>137</v>
      </c>
      <c r="U765" s="47">
        <v>226089.99809763796</v>
      </c>
      <c r="V765" s="47">
        <v>116670.28439999999</v>
      </c>
      <c r="W765" s="49">
        <v>0.51603470025956399</v>
      </c>
      <c r="X765" s="35" t="s">
        <v>136</v>
      </c>
      <c r="Y765" s="44" t="s">
        <v>136</v>
      </c>
      <c r="Z765" s="46" t="s">
        <v>136</v>
      </c>
      <c r="AA765" s="46" t="s">
        <v>136</v>
      </c>
      <c r="AB765" s="46" t="s">
        <v>136</v>
      </c>
      <c r="AC765" s="47" t="s">
        <v>136</v>
      </c>
      <c r="AD765" s="48" t="s">
        <v>136</v>
      </c>
      <c r="AE765" s="49" t="s">
        <v>136</v>
      </c>
    </row>
    <row r="766" spans="1:31" x14ac:dyDescent="0.25">
      <c r="A766" t="s">
        <v>1014</v>
      </c>
      <c r="B766" s="35" t="s">
        <v>136</v>
      </c>
      <c r="C766" s="44" t="s">
        <v>136</v>
      </c>
      <c r="D766" s="45" t="s">
        <v>136</v>
      </c>
      <c r="E766" s="46" t="s">
        <v>136</v>
      </c>
      <c r="F766" s="45" t="s">
        <v>136</v>
      </c>
      <c r="G766" s="47" t="s">
        <v>136</v>
      </c>
      <c r="H766" s="48" t="s">
        <v>136</v>
      </c>
      <c r="I766" s="49" t="s">
        <v>136</v>
      </c>
      <c r="J766" s="35">
        <v>26</v>
      </c>
      <c r="K766" s="42" t="s">
        <v>184</v>
      </c>
      <c r="L766" s="46">
        <v>0.31734247673612309</v>
      </c>
      <c r="M766" s="50" t="s">
        <v>137</v>
      </c>
      <c r="N766" s="50" t="s">
        <v>135</v>
      </c>
      <c r="O766" s="46">
        <v>0.68265752326387696</v>
      </c>
      <c r="P766" s="46" t="s">
        <v>137</v>
      </c>
      <c r="Q766" s="46" t="s">
        <v>135</v>
      </c>
      <c r="R766" s="46">
        <v>0.52531925499859411</v>
      </c>
      <c r="S766" s="46" t="s">
        <v>137</v>
      </c>
      <c r="T766" s="46" t="s">
        <v>137</v>
      </c>
      <c r="U766" s="47">
        <v>169432.1242037093</v>
      </c>
      <c r="V766" s="47">
        <v>67211.441159999988</v>
      </c>
      <c r="W766" s="49">
        <v>0.39668652846015939</v>
      </c>
      <c r="X766" s="35" t="s">
        <v>136</v>
      </c>
      <c r="Y766" s="44" t="s">
        <v>136</v>
      </c>
      <c r="Z766" s="46" t="s">
        <v>136</v>
      </c>
      <c r="AA766" s="46" t="s">
        <v>136</v>
      </c>
      <c r="AB766" s="46" t="s">
        <v>136</v>
      </c>
      <c r="AC766" s="47" t="s">
        <v>136</v>
      </c>
      <c r="AD766" s="48" t="s">
        <v>136</v>
      </c>
      <c r="AE766" s="49" t="s">
        <v>136</v>
      </c>
    </row>
    <row r="767" spans="1:31" x14ac:dyDescent="0.25">
      <c r="A767" t="s">
        <v>1015</v>
      </c>
      <c r="B767" s="35" t="s">
        <v>136</v>
      </c>
      <c r="C767" s="44" t="s">
        <v>136</v>
      </c>
      <c r="D767" s="45" t="s">
        <v>136</v>
      </c>
      <c r="E767" s="46" t="s">
        <v>136</v>
      </c>
      <c r="F767" s="45" t="s">
        <v>136</v>
      </c>
      <c r="G767" s="47" t="s">
        <v>136</v>
      </c>
      <c r="H767" s="48" t="s">
        <v>136</v>
      </c>
      <c r="I767" s="49" t="s">
        <v>136</v>
      </c>
      <c r="J767" s="35">
        <v>27</v>
      </c>
      <c r="K767" s="42" t="s">
        <v>185</v>
      </c>
      <c r="L767" s="46">
        <v>0.34569064802951799</v>
      </c>
      <c r="M767" s="50" t="s">
        <v>137</v>
      </c>
      <c r="N767" s="50" t="s">
        <v>135</v>
      </c>
      <c r="O767" s="46">
        <v>0.65430935197048212</v>
      </c>
      <c r="P767" s="46" t="s">
        <v>137</v>
      </c>
      <c r="Q767" s="46" t="s">
        <v>135</v>
      </c>
      <c r="R767" s="46">
        <v>5.1578709286647782E-2</v>
      </c>
      <c r="S767" s="46" t="s">
        <v>1</v>
      </c>
      <c r="T767" s="46" t="s">
        <v>137</v>
      </c>
      <c r="U767" s="47">
        <v>58107.006618375242</v>
      </c>
      <c r="V767" s="47">
        <v>33973.095240000002</v>
      </c>
      <c r="W767" s="49">
        <v>0.58466434974223325</v>
      </c>
      <c r="X767" s="35" t="s">
        <v>136</v>
      </c>
      <c r="Y767" s="44" t="s">
        <v>136</v>
      </c>
      <c r="Z767" s="46" t="s">
        <v>136</v>
      </c>
      <c r="AA767" s="46" t="s">
        <v>136</v>
      </c>
      <c r="AB767" s="46" t="s">
        <v>136</v>
      </c>
      <c r="AC767" s="47" t="s">
        <v>136</v>
      </c>
      <c r="AD767" s="48" t="s">
        <v>136</v>
      </c>
      <c r="AE767" s="49" t="s">
        <v>136</v>
      </c>
    </row>
    <row r="768" spans="1:31" x14ac:dyDescent="0.25">
      <c r="A768" t="s">
        <v>1016</v>
      </c>
      <c r="B768" s="35" t="s">
        <v>136</v>
      </c>
      <c r="C768" s="44" t="s">
        <v>136</v>
      </c>
      <c r="D768" s="45" t="s">
        <v>136</v>
      </c>
      <c r="E768" s="46" t="s">
        <v>136</v>
      </c>
      <c r="F768" s="45" t="s">
        <v>136</v>
      </c>
      <c r="G768" s="47" t="s">
        <v>136</v>
      </c>
      <c r="H768" s="48" t="s">
        <v>136</v>
      </c>
      <c r="I768" s="49" t="s">
        <v>136</v>
      </c>
      <c r="J768" s="35">
        <v>28</v>
      </c>
      <c r="K768" s="42" t="s">
        <v>188</v>
      </c>
      <c r="L768" s="46">
        <v>0.24024328655758048</v>
      </c>
      <c r="M768" s="50" t="s">
        <v>137</v>
      </c>
      <c r="N768" s="50" t="s">
        <v>135</v>
      </c>
      <c r="O768" s="46">
        <v>0.75975671344241957</v>
      </c>
      <c r="P768" s="46" t="s">
        <v>137</v>
      </c>
      <c r="Q768" s="46" t="s">
        <v>135</v>
      </c>
      <c r="R768" s="46">
        <v>2.5640707349611679E-2</v>
      </c>
      <c r="S768" s="46" t="s">
        <v>1</v>
      </c>
      <c r="T768" s="46" t="s">
        <v>137</v>
      </c>
      <c r="U768" s="47">
        <v>26542.606830198063</v>
      </c>
      <c r="V768" s="47">
        <v>15129.905280000001</v>
      </c>
      <c r="W768" s="49">
        <v>0.57002333556726614</v>
      </c>
      <c r="X768" s="35" t="s">
        <v>136</v>
      </c>
      <c r="Y768" s="44" t="s">
        <v>136</v>
      </c>
      <c r="Z768" s="46" t="s">
        <v>136</v>
      </c>
      <c r="AA768" s="46" t="s">
        <v>136</v>
      </c>
      <c r="AB768" s="46" t="s">
        <v>136</v>
      </c>
      <c r="AC768" s="47" t="s">
        <v>136</v>
      </c>
      <c r="AD768" s="48" t="s">
        <v>136</v>
      </c>
      <c r="AE768" s="49" t="s">
        <v>136</v>
      </c>
    </row>
    <row r="769" spans="1:31" x14ac:dyDescent="0.25">
      <c r="A769" t="s">
        <v>1017</v>
      </c>
      <c r="B769" s="35" t="s">
        <v>136</v>
      </c>
      <c r="C769" s="44" t="s">
        <v>136</v>
      </c>
      <c r="D769" s="45" t="s">
        <v>136</v>
      </c>
      <c r="E769" s="46" t="s">
        <v>136</v>
      </c>
      <c r="F769" s="45" t="s">
        <v>136</v>
      </c>
      <c r="G769" s="47" t="s">
        <v>136</v>
      </c>
      <c r="H769" s="48" t="s">
        <v>136</v>
      </c>
      <c r="I769" s="49" t="s">
        <v>136</v>
      </c>
      <c r="J769" s="35">
        <v>29</v>
      </c>
      <c r="K769" s="42" t="s">
        <v>189</v>
      </c>
      <c r="L769" s="46">
        <v>0.47059925383805323</v>
      </c>
      <c r="M769" s="50" t="s">
        <v>137</v>
      </c>
      <c r="N769" s="50" t="s">
        <v>137</v>
      </c>
      <c r="O769" s="46">
        <v>0.52940074616194688</v>
      </c>
      <c r="P769" s="46" t="s">
        <v>137</v>
      </c>
      <c r="Q769" s="46" t="s">
        <v>137</v>
      </c>
      <c r="R769" s="46">
        <v>0.14805868818320939</v>
      </c>
      <c r="S769" s="46" t="s">
        <v>1</v>
      </c>
      <c r="T769" s="46" t="s">
        <v>137</v>
      </c>
      <c r="U769" s="47">
        <v>37955.231442426913</v>
      </c>
      <c r="V769" s="47">
        <v>22437.860399999994</v>
      </c>
      <c r="W769" s="49">
        <v>0.59116647553671942</v>
      </c>
      <c r="X769" s="35" t="s">
        <v>136</v>
      </c>
      <c r="Y769" s="44" t="s">
        <v>136</v>
      </c>
      <c r="Z769" s="46" t="s">
        <v>136</v>
      </c>
      <c r="AA769" s="46" t="s">
        <v>136</v>
      </c>
      <c r="AB769" s="46" t="s">
        <v>136</v>
      </c>
      <c r="AC769" s="47" t="s">
        <v>136</v>
      </c>
      <c r="AD769" s="48" t="s">
        <v>136</v>
      </c>
      <c r="AE769" s="49" t="s">
        <v>136</v>
      </c>
    </row>
    <row r="770" spans="1:31" x14ac:dyDescent="0.25">
      <c r="A770" t="s">
        <v>1018</v>
      </c>
      <c r="B770" s="35" t="s">
        <v>136</v>
      </c>
      <c r="C770" s="44" t="s">
        <v>136</v>
      </c>
      <c r="D770" s="45" t="s">
        <v>136</v>
      </c>
      <c r="E770" s="46" t="s">
        <v>136</v>
      </c>
      <c r="F770" s="45" t="s">
        <v>136</v>
      </c>
      <c r="G770" s="47" t="s">
        <v>136</v>
      </c>
      <c r="H770" s="48" t="s">
        <v>136</v>
      </c>
      <c r="I770" s="49" t="s">
        <v>136</v>
      </c>
      <c r="J770" s="35" t="s">
        <v>136</v>
      </c>
      <c r="K770" s="42" t="s">
        <v>136</v>
      </c>
      <c r="L770" s="46" t="s">
        <v>136</v>
      </c>
      <c r="M770" s="50" t="s">
        <v>136</v>
      </c>
      <c r="N770" s="50" t="s">
        <v>136</v>
      </c>
      <c r="O770" s="46" t="s">
        <v>136</v>
      </c>
      <c r="P770" s="46" t="s">
        <v>136</v>
      </c>
      <c r="Q770" s="46" t="s">
        <v>136</v>
      </c>
      <c r="R770" s="46" t="s">
        <v>136</v>
      </c>
      <c r="S770" s="46" t="s">
        <v>136</v>
      </c>
      <c r="T770" s="46" t="s">
        <v>136</v>
      </c>
      <c r="U770" s="47" t="s">
        <v>136</v>
      </c>
      <c r="V770" s="47" t="s">
        <v>136</v>
      </c>
      <c r="W770" s="49" t="s">
        <v>136</v>
      </c>
      <c r="X770" s="35" t="s">
        <v>136</v>
      </c>
      <c r="Y770" s="44" t="s">
        <v>136</v>
      </c>
      <c r="Z770" s="46" t="s">
        <v>136</v>
      </c>
      <c r="AA770" s="46" t="s">
        <v>136</v>
      </c>
      <c r="AB770" s="46" t="s">
        <v>136</v>
      </c>
      <c r="AC770" s="47" t="s">
        <v>136</v>
      </c>
      <c r="AD770" s="48" t="s">
        <v>136</v>
      </c>
      <c r="AE770" s="49" t="s">
        <v>136</v>
      </c>
    </row>
    <row r="771" spans="1:31" x14ac:dyDescent="0.25">
      <c r="A771" t="s">
        <v>1019</v>
      </c>
      <c r="B771" s="35" t="s">
        <v>136</v>
      </c>
      <c r="C771" s="44" t="s">
        <v>136</v>
      </c>
      <c r="D771" s="45" t="s">
        <v>136</v>
      </c>
      <c r="E771" s="46" t="s">
        <v>136</v>
      </c>
      <c r="F771" s="45" t="s">
        <v>136</v>
      </c>
      <c r="G771" s="47" t="s">
        <v>136</v>
      </c>
      <c r="H771" s="48" t="s">
        <v>136</v>
      </c>
      <c r="I771" s="49" t="s">
        <v>136</v>
      </c>
      <c r="J771" s="35" t="s">
        <v>136</v>
      </c>
      <c r="K771" s="42" t="s">
        <v>136</v>
      </c>
      <c r="L771" s="46" t="s">
        <v>136</v>
      </c>
      <c r="M771" s="50" t="s">
        <v>136</v>
      </c>
      <c r="N771" s="50" t="s">
        <v>136</v>
      </c>
      <c r="O771" s="46" t="s">
        <v>136</v>
      </c>
      <c r="P771" s="46" t="s">
        <v>136</v>
      </c>
      <c r="Q771" s="46" t="s">
        <v>136</v>
      </c>
      <c r="R771" s="46" t="s">
        <v>136</v>
      </c>
      <c r="S771" s="46" t="s">
        <v>136</v>
      </c>
      <c r="T771" s="46" t="s">
        <v>136</v>
      </c>
      <c r="U771" s="47" t="s">
        <v>136</v>
      </c>
      <c r="V771" s="47" t="s">
        <v>136</v>
      </c>
      <c r="W771" s="49" t="s">
        <v>136</v>
      </c>
      <c r="X771" s="35" t="s">
        <v>136</v>
      </c>
      <c r="Y771" s="44" t="s">
        <v>136</v>
      </c>
      <c r="Z771" s="46" t="s">
        <v>136</v>
      </c>
      <c r="AA771" s="46" t="s">
        <v>136</v>
      </c>
      <c r="AB771" s="46" t="s">
        <v>136</v>
      </c>
      <c r="AC771" s="47" t="s">
        <v>136</v>
      </c>
      <c r="AD771" s="48" t="s">
        <v>136</v>
      </c>
      <c r="AE771" s="49" t="s">
        <v>136</v>
      </c>
    </row>
    <row r="772" spans="1:31" x14ac:dyDescent="0.25">
      <c r="A772" t="s">
        <v>1020</v>
      </c>
      <c r="B772" s="35" t="s">
        <v>136</v>
      </c>
      <c r="C772" s="44" t="s">
        <v>136</v>
      </c>
      <c r="D772" s="45" t="s">
        <v>136</v>
      </c>
      <c r="E772" s="46" t="s">
        <v>136</v>
      </c>
      <c r="F772" s="45" t="s">
        <v>136</v>
      </c>
      <c r="G772" s="47" t="s">
        <v>136</v>
      </c>
      <c r="H772" s="48" t="s">
        <v>136</v>
      </c>
      <c r="I772" s="49" t="s">
        <v>136</v>
      </c>
      <c r="J772" s="35" t="s">
        <v>136</v>
      </c>
      <c r="K772" s="42" t="s">
        <v>136</v>
      </c>
      <c r="L772" s="46" t="s">
        <v>136</v>
      </c>
      <c r="M772" s="50" t="s">
        <v>136</v>
      </c>
      <c r="N772" s="50" t="s">
        <v>136</v>
      </c>
      <c r="O772" s="46" t="s">
        <v>136</v>
      </c>
      <c r="P772" s="46" t="s">
        <v>136</v>
      </c>
      <c r="Q772" s="46" t="s">
        <v>136</v>
      </c>
      <c r="R772" s="46" t="s">
        <v>136</v>
      </c>
      <c r="S772" s="46" t="s">
        <v>136</v>
      </c>
      <c r="T772" s="46" t="s">
        <v>136</v>
      </c>
      <c r="U772" s="47" t="s">
        <v>136</v>
      </c>
      <c r="V772" s="47" t="s">
        <v>136</v>
      </c>
      <c r="W772" s="49" t="s">
        <v>136</v>
      </c>
      <c r="X772" s="35" t="s">
        <v>136</v>
      </c>
      <c r="Y772" s="44" t="s">
        <v>136</v>
      </c>
      <c r="Z772" s="46" t="s">
        <v>136</v>
      </c>
      <c r="AA772" s="46" t="s">
        <v>136</v>
      </c>
      <c r="AB772" s="46" t="s">
        <v>136</v>
      </c>
      <c r="AC772" s="47" t="s">
        <v>136</v>
      </c>
      <c r="AD772" s="48" t="s">
        <v>136</v>
      </c>
      <c r="AE772" s="49" t="s">
        <v>136</v>
      </c>
    </row>
    <row r="773" spans="1:31" x14ac:dyDescent="0.25">
      <c r="A773" t="s">
        <v>1021</v>
      </c>
      <c r="B773" s="35" t="s">
        <v>136</v>
      </c>
      <c r="C773" s="44" t="s">
        <v>136</v>
      </c>
      <c r="D773" s="45" t="s">
        <v>136</v>
      </c>
      <c r="E773" s="46" t="s">
        <v>136</v>
      </c>
      <c r="F773" s="45" t="s">
        <v>136</v>
      </c>
      <c r="G773" s="47" t="s">
        <v>136</v>
      </c>
      <c r="H773" s="48" t="s">
        <v>136</v>
      </c>
      <c r="I773" s="49" t="s">
        <v>136</v>
      </c>
      <c r="J773" s="35" t="s">
        <v>136</v>
      </c>
      <c r="K773" s="42" t="s">
        <v>136</v>
      </c>
      <c r="L773" s="46" t="s">
        <v>136</v>
      </c>
      <c r="M773" s="50" t="s">
        <v>136</v>
      </c>
      <c r="N773" s="50" t="s">
        <v>136</v>
      </c>
      <c r="O773" s="46" t="s">
        <v>136</v>
      </c>
      <c r="P773" s="46" t="s">
        <v>136</v>
      </c>
      <c r="Q773" s="46" t="s">
        <v>136</v>
      </c>
      <c r="R773" s="46" t="s">
        <v>136</v>
      </c>
      <c r="S773" s="46" t="s">
        <v>136</v>
      </c>
      <c r="T773" s="46" t="s">
        <v>136</v>
      </c>
      <c r="U773" s="47" t="s">
        <v>136</v>
      </c>
      <c r="V773" s="47" t="s">
        <v>136</v>
      </c>
      <c r="W773" s="49" t="s">
        <v>136</v>
      </c>
      <c r="X773" s="35" t="s">
        <v>136</v>
      </c>
      <c r="Y773" s="44" t="s">
        <v>136</v>
      </c>
      <c r="Z773" s="46" t="s">
        <v>136</v>
      </c>
      <c r="AA773" s="46" t="s">
        <v>136</v>
      </c>
      <c r="AB773" s="46" t="s">
        <v>136</v>
      </c>
      <c r="AC773" s="47" t="s">
        <v>136</v>
      </c>
      <c r="AD773" s="48" t="s">
        <v>136</v>
      </c>
      <c r="AE773" s="49" t="s">
        <v>136</v>
      </c>
    </row>
    <row r="774" spans="1:31" x14ac:dyDescent="0.25">
      <c r="A774" t="s">
        <v>1022</v>
      </c>
      <c r="B774" s="35" t="s">
        <v>136</v>
      </c>
      <c r="C774" s="44" t="s">
        <v>136</v>
      </c>
      <c r="D774" s="45" t="s">
        <v>136</v>
      </c>
      <c r="E774" s="46" t="s">
        <v>136</v>
      </c>
      <c r="F774" s="45" t="s">
        <v>136</v>
      </c>
      <c r="G774" s="47" t="s">
        <v>136</v>
      </c>
      <c r="H774" s="48" t="s">
        <v>136</v>
      </c>
      <c r="I774" s="49" t="s">
        <v>136</v>
      </c>
      <c r="J774" s="35" t="s">
        <v>136</v>
      </c>
      <c r="K774" s="42" t="s">
        <v>136</v>
      </c>
      <c r="L774" s="46" t="s">
        <v>136</v>
      </c>
      <c r="M774" s="50" t="s">
        <v>136</v>
      </c>
      <c r="N774" s="50" t="s">
        <v>136</v>
      </c>
      <c r="O774" s="46" t="s">
        <v>136</v>
      </c>
      <c r="P774" s="46" t="s">
        <v>136</v>
      </c>
      <c r="Q774" s="46" t="s">
        <v>136</v>
      </c>
      <c r="R774" s="46" t="s">
        <v>136</v>
      </c>
      <c r="S774" s="46" t="s">
        <v>136</v>
      </c>
      <c r="T774" s="46" t="s">
        <v>136</v>
      </c>
      <c r="U774" s="47" t="s">
        <v>136</v>
      </c>
      <c r="V774" s="47" t="s">
        <v>136</v>
      </c>
      <c r="W774" s="49" t="s">
        <v>136</v>
      </c>
      <c r="X774" s="35" t="s">
        <v>136</v>
      </c>
      <c r="Y774" s="44" t="s">
        <v>136</v>
      </c>
      <c r="Z774" s="46" t="s">
        <v>136</v>
      </c>
      <c r="AA774" s="46" t="s">
        <v>136</v>
      </c>
      <c r="AB774" s="46" t="s">
        <v>136</v>
      </c>
      <c r="AC774" s="47" t="s">
        <v>136</v>
      </c>
      <c r="AD774" s="48" t="s">
        <v>136</v>
      </c>
      <c r="AE774" s="49" t="s">
        <v>136</v>
      </c>
    </row>
    <row r="775" spans="1:31" x14ac:dyDescent="0.25">
      <c r="A775" t="s">
        <v>1023</v>
      </c>
      <c r="B775" s="35" t="s">
        <v>136</v>
      </c>
      <c r="C775" s="44" t="s">
        <v>136</v>
      </c>
      <c r="D775" s="45" t="s">
        <v>136</v>
      </c>
      <c r="E775" s="46" t="s">
        <v>136</v>
      </c>
      <c r="F775" s="45" t="s">
        <v>136</v>
      </c>
      <c r="G775" s="47" t="s">
        <v>136</v>
      </c>
      <c r="H775" s="48" t="s">
        <v>136</v>
      </c>
      <c r="I775" s="49" t="s">
        <v>136</v>
      </c>
      <c r="J775" s="35" t="s">
        <v>136</v>
      </c>
      <c r="K775" s="42" t="s">
        <v>136</v>
      </c>
      <c r="L775" s="46" t="s">
        <v>136</v>
      </c>
      <c r="M775" s="50" t="s">
        <v>136</v>
      </c>
      <c r="N775" s="50" t="s">
        <v>136</v>
      </c>
      <c r="O775" s="46" t="s">
        <v>136</v>
      </c>
      <c r="P775" s="46" t="s">
        <v>136</v>
      </c>
      <c r="Q775" s="46" t="s">
        <v>136</v>
      </c>
      <c r="R775" s="46" t="s">
        <v>136</v>
      </c>
      <c r="S775" s="46" t="s">
        <v>136</v>
      </c>
      <c r="T775" s="46" t="s">
        <v>136</v>
      </c>
      <c r="U775" s="47" t="s">
        <v>136</v>
      </c>
      <c r="V775" s="47" t="s">
        <v>136</v>
      </c>
      <c r="W775" s="49" t="s">
        <v>136</v>
      </c>
      <c r="X775" s="35" t="s">
        <v>136</v>
      </c>
      <c r="Y775" s="44" t="s">
        <v>136</v>
      </c>
      <c r="Z775" s="46" t="s">
        <v>136</v>
      </c>
      <c r="AA775" s="46" t="s">
        <v>136</v>
      </c>
      <c r="AB775" s="46" t="s">
        <v>136</v>
      </c>
      <c r="AC775" s="47" t="s">
        <v>136</v>
      </c>
      <c r="AD775" s="48" t="s">
        <v>136</v>
      </c>
      <c r="AE775" s="49" t="s">
        <v>136</v>
      </c>
    </row>
    <row r="776" spans="1:31" x14ac:dyDescent="0.25">
      <c r="A776" t="s">
        <v>1024</v>
      </c>
      <c r="B776" s="35" t="s">
        <v>136</v>
      </c>
      <c r="C776" s="44" t="s">
        <v>136</v>
      </c>
      <c r="D776" s="45" t="s">
        <v>136</v>
      </c>
      <c r="E776" s="46" t="s">
        <v>136</v>
      </c>
      <c r="F776" s="45" t="s">
        <v>136</v>
      </c>
      <c r="G776" s="47" t="s">
        <v>136</v>
      </c>
      <c r="H776" s="48" t="s">
        <v>136</v>
      </c>
      <c r="I776" s="49" t="s">
        <v>136</v>
      </c>
      <c r="J776" s="35" t="s">
        <v>136</v>
      </c>
      <c r="K776" s="42" t="s">
        <v>136</v>
      </c>
      <c r="L776" s="46" t="s">
        <v>136</v>
      </c>
      <c r="M776" s="50" t="s">
        <v>136</v>
      </c>
      <c r="N776" s="50" t="s">
        <v>136</v>
      </c>
      <c r="O776" s="46" t="s">
        <v>136</v>
      </c>
      <c r="P776" s="46" t="s">
        <v>136</v>
      </c>
      <c r="Q776" s="46" t="s">
        <v>136</v>
      </c>
      <c r="R776" s="46" t="s">
        <v>136</v>
      </c>
      <c r="S776" s="46" t="s">
        <v>136</v>
      </c>
      <c r="T776" s="46" t="s">
        <v>136</v>
      </c>
      <c r="U776" s="47" t="s">
        <v>136</v>
      </c>
      <c r="V776" s="47" t="s">
        <v>136</v>
      </c>
      <c r="W776" s="49" t="s">
        <v>136</v>
      </c>
      <c r="X776" s="35" t="s">
        <v>136</v>
      </c>
      <c r="Y776" s="44" t="s">
        <v>136</v>
      </c>
      <c r="Z776" s="46" t="s">
        <v>136</v>
      </c>
      <c r="AA776" s="46" t="s">
        <v>136</v>
      </c>
      <c r="AB776" s="46" t="s">
        <v>136</v>
      </c>
      <c r="AC776" s="47" t="s">
        <v>136</v>
      </c>
      <c r="AD776" s="48" t="s">
        <v>136</v>
      </c>
      <c r="AE776" s="49" t="s">
        <v>136</v>
      </c>
    </row>
    <row r="777" spans="1:31" x14ac:dyDescent="0.25">
      <c r="A777" t="s">
        <v>1025</v>
      </c>
      <c r="B777" s="35" t="s">
        <v>136</v>
      </c>
      <c r="C777" s="44" t="s">
        <v>136</v>
      </c>
      <c r="D777" s="45" t="s">
        <v>136</v>
      </c>
      <c r="E777" s="46" t="s">
        <v>136</v>
      </c>
      <c r="F777" s="45" t="s">
        <v>136</v>
      </c>
      <c r="G777" s="47" t="s">
        <v>136</v>
      </c>
      <c r="H777" s="48" t="s">
        <v>136</v>
      </c>
      <c r="I777" s="49" t="s">
        <v>136</v>
      </c>
      <c r="J777" s="35" t="s">
        <v>136</v>
      </c>
      <c r="K777" s="42" t="s">
        <v>136</v>
      </c>
      <c r="L777" s="46" t="s">
        <v>136</v>
      </c>
      <c r="M777" s="50" t="s">
        <v>136</v>
      </c>
      <c r="N777" s="50" t="s">
        <v>136</v>
      </c>
      <c r="O777" s="46" t="s">
        <v>136</v>
      </c>
      <c r="P777" s="46" t="s">
        <v>136</v>
      </c>
      <c r="Q777" s="46" t="s">
        <v>136</v>
      </c>
      <c r="R777" s="46" t="s">
        <v>136</v>
      </c>
      <c r="S777" s="46" t="s">
        <v>136</v>
      </c>
      <c r="T777" s="46" t="s">
        <v>136</v>
      </c>
      <c r="U777" s="47" t="s">
        <v>136</v>
      </c>
      <c r="V777" s="47" t="s">
        <v>136</v>
      </c>
      <c r="W777" s="49" t="s">
        <v>136</v>
      </c>
      <c r="X777" s="35" t="s">
        <v>136</v>
      </c>
      <c r="Y777" s="44" t="s">
        <v>136</v>
      </c>
      <c r="Z777" s="46" t="s">
        <v>136</v>
      </c>
      <c r="AA777" s="46" t="s">
        <v>136</v>
      </c>
      <c r="AB777" s="46" t="s">
        <v>136</v>
      </c>
      <c r="AC777" s="47" t="s">
        <v>136</v>
      </c>
      <c r="AD777" s="48" t="s">
        <v>136</v>
      </c>
      <c r="AE777" s="49" t="s">
        <v>136</v>
      </c>
    </row>
    <row r="778" spans="1:31" x14ac:dyDescent="0.25">
      <c r="A778" t="s">
        <v>1026</v>
      </c>
      <c r="B778" s="35" t="s">
        <v>136</v>
      </c>
      <c r="C778" s="44" t="s">
        <v>136</v>
      </c>
      <c r="D778" s="45" t="s">
        <v>136</v>
      </c>
      <c r="E778" s="46" t="s">
        <v>136</v>
      </c>
      <c r="F778" s="45" t="s">
        <v>136</v>
      </c>
      <c r="G778" s="47" t="s">
        <v>136</v>
      </c>
      <c r="H778" s="48" t="s">
        <v>136</v>
      </c>
      <c r="I778" s="49" t="s">
        <v>136</v>
      </c>
      <c r="J778" s="35" t="s">
        <v>136</v>
      </c>
      <c r="K778" s="42" t="s">
        <v>136</v>
      </c>
      <c r="L778" s="46" t="s">
        <v>136</v>
      </c>
      <c r="M778" s="50" t="s">
        <v>136</v>
      </c>
      <c r="N778" s="50" t="s">
        <v>136</v>
      </c>
      <c r="O778" s="46" t="s">
        <v>136</v>
      </c>
      <c r="P778" s="46" t="s">
        <v>136</v>
      </c>
      <c r="Q778" s="46" t="s">
        <v>136</v>
      </c>
      <c r="R778" s="46" t="s">
        <v>136</v>
      </c>
      <c r="S778" s="46" t="s">
        <v>136</v>
      </c>
      <c r="T778" s="46" t="s">
        <v>136</v>
      </c>
      <c r="U778" s="47" t="s">
        <v>136</v>
      </c>
      <c r="V778" s="47" t="s">
        <v>136</v>
      </c>
      <c r="W778" s="49" t="s">
        <v>136</v>
      </c>
      <c r="X778" s="35" t="s">
        <v>136</v>
      </c>
      <c r="Y778" s="44" t="s">
        <v>136</v>
      </c>
      <c r="Z778" s="46" t="s">
        <v>136</v>
      </c>
      <c r="AA778" s="46" t="s">
        <v>136</v>
      </c>
      <c r="AB778" s="46" t="s">
        <v>136</v>
      </c>
      <c r="AC778" s="47" t="s">
        <v>136</v>
      </c>
      <c r="AD778" s="48" t="s">
        <v>136</v>
      </c>
      <c r="AE778" s="49" t="s">
        <v>136</v>
      </c>
    </row>
    <row r="779" spans="1:31" ht="15.75" thickBot="1" x14ac:dyDescent="0.3">
      <c r="A779" t="s">
        <v>1027</v>
      </c>
      <c r="B779" s="35" t="s">
        <v>136</v>
      </c>
      <c r="C779" s="51" t="s">
        <v>136</v>
      </c>
      <c r="D779" s="52" t="s">
        <v>136</v>
      </c>
      <c r="E779" s="53" t="s">
        <v>136</v>
      </c>
      <c r="F779" s="52" t="s">
        <v>136</v>
      </c>
      <c r="G779" s="54" t="s">
        <v>136</v>
      </c>
      <c r="H779" s="55" t="s">
        <v>136</v>
      </c>
      <c r="I779" s="56" t="s">
        <v>136</v>
      </c>
      <c r="J779" s="35" t="s">
        <v>136</v>
      </c>
      <c r="K779" s="42" t="s">
        <v>136</v>
      </c>
      <c r="L779" s="25" t="s">
        <v>136</v>
      </c>
      <c r="M779" s="57" t="s">
        <v>136</v>
      </c>
      <c r="N779" s="57" t="s">
        <v>136</v>
      </c>
      <c r="O779" s="53" t="s">
        <v>136</v>
      </c>
      <c r="P779" s="25" t="s">
        <v>136</v>
      </c>
      <c r="Q779" s="25" t="s">
        <v>136</v>
      </c>
      <c r="R779" s="53" t="s">
        <v>136</v>
      </c>
      <c r="S779" s="46" t="s">
        <v>136</v>
      </c>
      <c r="T779" s="25" t="s">
        <v>136</v>
      </c>
      <c r="U779" s="54" t="s">
        <v>136</v>
      </c>
      <c r="V779" s="54" t="s">
        <v>136</v>
      </c>
      <c r="W779" s="56" t="s">
        <v>136</v>
      </c>
      <c r="X779" s="35" t="s">
        <v>136</v>
      </c>
      <c r="Y779" s="51" t="s">
        <v>136</v>
      </c>
      <c r="Z779" s="53" t="s">
        <v>136</v>
      </c>
      <c r="AA779" s="53" t="s">
        <v>136</v>
      </c>
      <c r="AB779" s="53" t="s">
        <v>136</v>
      </c>
      <c r="AC779" s="54" t="s">
        <v>136</v>
      </c>
      <c r="AD779" s="55" t="s">
        <v>136</v>
      </c>
      <c r="AE779" s="56" t="s">
        <v>136</v>
      </c>
    </row>
    <row r="780" spans="1:31" x14ac:dyDescent="0.25">
      <c r="A780" t="s">
        <v>1028</v>
      </c>
      <c r="B780" s="293" t="s">
        <v>2237</v>
      </c>
      <c r="C780" s="294"/>
      <c r="D780" s="58">
        <v>0.64690336884079724</v>
      </c>
      <c r="E780" s="58">
        <v>0.35309663115920287</v>
      </c>
      <c r="F780" s="58">
        <v>0.29664377804694364</v>
      </c>
      <c r="G780" s="59"/>
      <c r="H780" s="60"/>
      <c r="I780" s="61"/>
      <c r="J780" s="62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 t="s">
        <v>136</v>
      </c>
      <c r="V780" s="37" t="s">
        <v>136</v>
      </c>
      <c r="W780" s="63" t="s">
        <v>136</v>
      </c>
      <c r="X780" s="293" t="s">
        <v>2237</v>
      </c>
      <c r="Y780" s="294">
        <v>0</v>
      </c>
      <c r="Z780" s="58">
        <v>0.31894003916013564</v>
      </c>
      <c r="AA780" s="58">
        <v>0.68105996083986442</v>
      </c>
      <c r="AB780" s="58">
        <v>0.61305163728401135</v>
      </c>
      <c r="AC780" s="59"/>
      <c r="AD780" s="60"/>
      <c r="AE780" s="61"/>
    </row>
    <row r="781" spans="1:31" ht="15.75" thickBot="1" x14ac:dyDescent="0.3">
      <c r="A781" t="s">
        <v>1029</v>
      </c>
      <c r="B781" s="295" t="s">
        <v>5</v>
      </c>
      <c r="C781" s="296"/>
      <c r="D781" s="25"/>
      <c r="E781" s="25"/>
      <c r="F781" s="25"/>
      <c r="G781" s="26">
        <v>1051599.2204704781</v>
      </c>
      <c r="H781" s="26">
        <v>498071.07828000007</v>
      </c>
      <c r="I781" s="27">
        <v>0.47363203450946512</v>
      </c>
      <c r="J781" s="33" t="s">
        <v>5</v>
      </c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6">
        <v>2357559.8109024256</v>
      </c>
      <c r="V781" s="26">
        <v>1026070.8356999998</v>
      </c>
      <c r="W781" s="27">
        <v>0.43522579192052013</v>
      </c>
      <c r="X781" s="295" t="s">
        <v>5</v>
      </c>
      <c r="Y781" s="296">
        <v>0</v>
      </c>
      <c r="Z781" s="25"/>
      <c r="AA781" s="25"/>
      <c r="AB781" s="25"/>
      <c r="AC781" s="26">
        <v>1874306.3484504013</v>
      </c>
      <c r="AD781" s="26">
        <v>1141953.6533400002</v>
      </c>
      <c r="AE781" s="27">
        <v>0.609267345375061</v>
      </c>
    </row>
    <row r="782" spans="1:31" ht="15.75" thickBot="1" x14ac:dyDescent="0.3">
      <c r="A782" t="s">
        <v>1030</v>
      </c>
      <c r="B782" s="29" t="s">
        <v>2238</v>
      </c>
      <c r="C782" s="30"/>
      <c r="D782" s="30"/>
      <c r="E782" s="30"/>
      <c r="F782" s="30"/>
      <c r="G782" s="31">
        <v>1.8710140138625304</v>
      </c>
      <c r="H782" s="32">
        <v>1.764552498365304</v>
      </c>
      <c r="I782" s="64"/>
      <c r="J782" s="29" t="s">
        <v>2240</v>
      </c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1">
        <v>1.7752686912801066</v>
      </c>
      <c r="V782" s="32">
        <v>1.8232330040547156</v>
      </c>
      <c r="W782" s="64"/>
      <c r="X782" s="29" t="s">
        <v>2239</v>
      </c>
      <c r="Y782" s="30"/>
      <c r="Z782" s="30"/>
      <c r="AA782" s="30"/>
      <c r="AB782" s="30"/>
      <c r="AC782" s="31">
        <v>2.1702164147901994</v>
      </c>
      <c r="AD782" s="32">
        <v>2.105846696057339</v>
      </c>
      <c r="AE782" s="64"/>
    </row>
    <row r="783" spans="1:31" ht="15.75" thickBot="1" x14ac:dyDescent="0.3">
      <c r="A783" t="s">
        <v>1031</v>
      </c>
      <c r="B783" s="358" t="s">
        <v>2231</v>
      </c>
      <c r="C783" s="358"/>
      <c r="D783" s="358"/>
      <c r="E783" s="358"/>
      <c r="F783" s="358"/>
      <c r="G783" s="358"/>
      <c r="H783" s="358"/>
      <c r="I783" s="20"/>
      <c r="J783" s="20"/>
      <c r="K783" s="20"/>
      <c r="L783" s="20" t="s">
        <v>2258</v>
      </c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</row>
    <row r="784" spans="1:31" x14ac:dyDescent="0.25">
      <c r="A784" t="s">
        <v>1032</v>
      </c>
      <c r="B784" s="301" t="s">
        <v>6</v>
      </c>
      <c r="C784" s="302"/>
      <c r="D784" s="302"/>
      <c r="E784" s="302"/>
      <c r="F784" s="302"/>
      <c r="G784" s="302"/>
      <c r="H784" s="302"/>
      <c r="I784" s="303"/>
      <c r="J784" s="301" t="s">
        <v>73</v>
      </c>
      <c r="K784" s="302"/>
      <c r="L784" s="302"/>
      <c r="M784" s="302"/>
      <c r="N784" s="302"/>
      <c r="O784" s="302"/>
      <c r="P784" s="302"/>
      <c r="Q784" s="302"/>
      <c r="R784" s="302"/>
      <c r="S784" s="302"/>
      <c r="T784" s="302"/>
      <c r="U784" s="302"/>
      <c r="V784" s="302"/>
      <c r="W784" s="303"/>
      <c r="X784" s="301" t="s">
        <v>7</v>
      </c>
      <c r="Y784" s="302"/>
      <c r="Z784" s="302"/>
      <c r="AA784" s="302"/>
      <c r="AB784" s="302"/>
      <c r="AC784" s="302"/>
      <c r="AD784" s="302"/>
      <c r="AE784" s="303"/>
    </row>
    <row r="785" spans="1:31" ht="75" x14ac:dyDescent="0.25">
      <c r="A785" t="s">
        <v>1033</v>
      </c>
      <c r="B785" s="305"/>
      <c r="C785" s="306"/>
      <c r="D785" s="34" t="s">
        <v>2232</v>
      </c>
      <c r="E785" s="34" t="s">
        <v>2233</v>
      </c>
      <c r="F785" s="34" t="s">
        <v>2234</v>
      </c>
      <c r="G785" s="269" t="s">
        <v>196</v>
      </c>
      <c r="H785" s="34" t="s">
        <v>197</v>
      </c>
      <c r="I785" s="21" t="s">
        <v>5</v>
      </c>
      <c r="J785" s="305"/>
      <c r="K785" s="306"/>
      <c r="L785" s="307" t="s">
        <v>2232</v>
      </c>
      <c r="M785" s="308"/>
      <c r="N785" s="309"/>
      <c r="O785" s="307" t="s">
        <v>2233</v>
      </c>
      <c r="P785" s="308"/>
      <c r="Q785" s="309"/>
      <c r="R785" s="307" t="s">
        <v>2234</v>
      </c>
      <c r="S785" s="308"/>
      <c r="T785" s="309"/>
      <c r="U785" s="269" t="s">
        <v>196</v>
      </c>
      <c r="V785" s="34" t="s">
        <v>197</v>
      </c>
      <c r="W785" s="21" t="s">
        <v>5</v>
      </c>
      <c r="X785" s="305"/>
      <c r="Y785" s="306"/>
      <c r="Z785" s="34" t="s">
        <v>2232</v>
      </c>
      <c r="AA785" s="34" t="s">
        <v>2233</v>
      </c>
      <c r="AB785" s="34" t="s">
        <v>2234</v>
      </c>
      <c r="AC785" s="269" t="s">
        <v>196</v>
      </c>
      <c r="AD785" s="34" t="s">
        <v>197</v>
      </c>
      <c r="AE785" s="21" t="s">
        <v>5</v>
      </c>
    </row>
    <row r="786" spans="1:31" ht="15.75" thickBot="1" x14ac:dyDescent="0.3">
      <c r="A786" t="s">
        <v>1034</v>
      </c>
      <c r="B786" s="291" t="s">
        <v>2236</v>
      </c>
      <c r="C786" s="292"/>
      <c r="D786" s="22" t="s">
        <v>11</v>
      </c>
      <c r="E786" s="22" t="s">
        <v>12</v>
      </c>
      <c r="F786" s="22" t="s">
        <v>12</v>
      </c>
      <c r="G786" s="23"/>
      <c r="H786" s="23"/>
      <c r="I786" s="24"/>
      <c r="J786" s="297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9"/>
      <c r="X786" s="291" t="s">
        <v>2236</v>
      </c>
      <c r="Y786" s="292"/>
      <c r="Z786" s="22" t="s">
        <v>12</v>
      </c>
      <c r="AA786" s="22" t="s">
        <v>11</v>
      </c>
      <c r="AB786" s="22" t="s">
        <v>11</v>
      </c>
      <c r="AC786" s="23"/>
      <c r="AD786" s="23"/>
      <c r="AE786" s="24"/>
    </row>
    <row r="787" spans="1:31" x14ac:dyDescent="0.25">
      <c r="A787" t="s">
        <v>1035</v>
      </c>
      <c r="B787" s="35">
        <v>1</v>
      </c>
      <c r="C787" s="36" t="s">
        <v>150</v>
      </c>
      <c r="D787" s="37">
        <v>0.88009804552680526</v>
      </c>
      <c r="E787" s="38">
        <v>0.11990195447319478</v>
      </c>
      <c r="F787" s="37">
        <v>4.8560156577632119E-3</v>
      </c>
      <c r="G787" s="39">
        <v>1607.3535692216983</v>
      </c>
      <c r="H787" s="40">
        <v>790.19319755452568</v>
      </c>
      <c r="I787" s="41">
        <v>0.49161131233692884</v>
      </c>
      <c r="J787" s="35">
        <v>1</v>
      </c>
      <c r="K787" s="42" t="s">
        <v>147</v>
      </c>
      <c r="L787" s="38">
        <v>0.50316660195786189</v>
      </c>
      <c r="M787" s="43" t="s">
        <v>137</v>
      </c>
      <c r="N787" s="43" t="s">
        <v>137</v>
      </c>
      <c r="O787" s="38">
        <v>0.49683339804213822</v>
      </c>
      <c r="P787" s="38" t="s">
        <v>137</v>
      </c>
      <c r="Q787" s="38" t="s">
        <v>137</v>
      </c>
      <c r="R787" s="38">
        <v>0.41099455545517011</v>
      </c>
      <c r="S787" s="38" t="s">
        <v>137</v>
      </c>
      <c r="T787" s="38" t="s">
        <v>137</v>
      </c>
      <c r="U787" s="39">
        <v>14746.230016516154</v>
      </c>
      <c r="V787" s="39">
        <v>7063.2487714856425</v>
      </c>
      <c r="W787" s="41">
        <v>0.47898674871981678</v>
      </c>
      <c r="X787" s="35">
        <v>1</v>
      </c>
      <c r="Y787" s="36" t="s">
        <v>148</v>
      </c>
      <c r="Z787" s="38">
        <v>0.27710469370992885</v>
      </c>
      <c r="AA787" s="38">
        <v>0.72289530629007104</v>
      </c>
      <c r="AB787" s="38">
        <v>0.65569968170562365</v>
      </c>
      <c r="AC787" s="39">
        <v>109.06994486645641</v>
      </c>
      <c r="AD787" s="40">
        <v>81.702844833644562</v>
      </c>
      <c r="AE787" s="41">
        <v>0.74908669784036552</v>
      </c>
    </row>
    <row r="788" spans="1:31" x14ac:dyDescent="0.25">
      <c r="A788" t="s">
        <v>1036</v>
      </c>
      <c r="B788" s="35">
        <v>2</v>
      </c>
      <c r="C788" s="44" t="s">
        <v>153</v>
      </c>
      <c r="D788" s="45">
        <v>0.90662737175108032</v>
      </c>
      <c r="E788" s="46">
        <v>9.3372628248919468E-2</v>
      </c>
      <c r="F788" s="45">
        <v>9.9693531663922849E-2</v>
      </c>
      <c r="G788" s="47">
        <v>508.15173315937602</v>
      </c>
      <c r="H788" s="48">
        <v>50.084891825445141</v>
      </c>
      <c r="I788" s="49">
        <v>9.8562867264169268E-2</v>
      </c>
      <c r="J788" s="35">
        <v>2</v>
      </c>
      <c r="K788" s="42" t="s">
        <v>154</v>
      </c>
      <c r="L788" s="46">
        <v>0.56520934520700461</v>
      </c>
      <c r="M788" s="50" t="s">
        <v>137</v>
      </c>
      <c r="N788" s="50" t="s">
        <v>137</v>
      </c>
      <c r="O788" s="46">
        <v>0.4347906547929955</v>
      </c>
      <c r="P788" s="46" t="s">
        <v>137</v>
      </c>
      <c r="Q788" s="46" t="s">
        <v>137</v>
      </c>
      <c r="R788" s="46">
        <v>0.40770653439650423</v>
      </c>
      <c r="S788" s="46" t="s">
        <v>137</v>
      </c>
      <c r="T788" s="46" t="s">
        <v>137</v>
      </c>
      <c r="U788" s="47">
        <v>1527.2450166094411</v>
      </c>
      <c r="V788" s="47">
        <v>422.33147790204379</v>
      </c>
      <c r="W788" s="49">
        <v>0.27653158026970709</v>
      </c>
      <c r="X788" s="35">
        <v>2</v>
      </c>
      <c r="Y788" s="44" t="s">
        <v>149</v>
      </c>
      <c r="Z788" s="46">
        <v>9.9942639416153556E-2</v>
      </c>
      <c r="AA788" s="46">
        <v>0.90005736058384633</v>
      </c>
      <c r="AB788" s="46">
        <v>0.77467626283303082</v>
      </c>
      <c r="AC788" s="47">
        <v>1319.8659028940838</v>
      </c>
      <c r="AD788" s="48">
        <v>851.56964759105824</v>
      </c>
      <c r="AE788" s="49">
        <v>0.64519406533937473</v>
      </c>
    </row>
    <row r="789" spans="1:31" x14ac:dyDescent="0.25">
      <c r="A789" t="s">
        <v>1037</v>
      </c>
      <c r="B789" s="35">
        <v>3</v>
      </c>
      <c r="C789" s="44" t="s">
        <v>155</v>
      </c>
      <c r="D789" s="45">
        <v>0.87289269777817202</v>
      </c>
      <c r="E789" s="46">
        <v>0.12710730222182806</v>
      </c>
      <c r="F789" s="45">
        <v>0.12540651881553627</v>
      </c>
      <c r="G789" s="47">
        <v>878.6706958509892</v>
      </c>
      <c r="H789" s="48">
        <v>451.15936398261289</v>
      </c>
      <c r="I789" s="49">
        <v>0.51345670922331921</v>
      </c>
      <c r="J789" s="35">
        <v>3</v>
      </c>
      <c r="K789" s="42" t="s">
        <v>156</v>
      </c>
      <c r="L789" s="46">
        <v>0.16231512533053238</v>
      </c>
      <c r="M789" s="50" t="s">
        <v>137</v>
      </c>
      <c r="N789" s="50" t="s">
        <v>135</v>
      </c>
      <c r="O789" s="46">
        <v>0.83768487466946762</v>
      </c>
      <c r="P789" s="46" t="s">
        <v>137</v>
      </c>
      <c r="Q789" s="46" t="s">
        <v>135</v>
      </c>
      <c r="R789" s="46">
        <v>0.14705436820631895</v>
      </c>
      <c r="S789" s="46" t="s">
        <v>1</v>
      </c>
      <c r="T789" s="46" t="s">
        <v>137</v>
      </c>
      <c r="U789" s="47">
        <v>23078.855239618759</v>
      </c>
      <c r="V789" s="47">
        <v>2030.3666163833527</v>
      </c>
      <c r="W789" s="49">
        <v>8.7975187473678718E-2</v>
      </c>
      <c r="X789" s="35">
        <v>3</v>
      </c>
      <c r="Y789" s="44" t="s">
        <v>151</v>
      </c>
      <c r="Z789" s="46">
        <v>0.16658194617650499</v>
      </c>
      <c r="AA789" s="46">
        <v>0.8334180538234951</v>
      </c>
      <c r="AB789" s="46">
        <v>0.85412766478852598</v>
      </c>
      <c r="AC789" s="47">
        <v>20937.976622239796</v>
      </c>
      <c r="AD789" s="48">
        <v>6254.5962050564976</v>
      </c>
      <c r="AE789" s="49">
        <v>0.29872018284770752</v>
      </c>
    </row>
    <row r="790" spans="1:31" x14ac:dyDescent="0.25">
      <c r="A790" t="s">
        <v>1038</v>
      </c>
      <c r="B790" s="35">
        <v>4</v>
      </c>
      <c r="C790" s="44" t="s">
        <v>159</v>
      </c>
      <c r="D790" s="45">
        <v>0.73087894084147198</v>
      </c>
      <c r="E790" s="46">
        <v>0.26912105915852813</v>
      </c>
      <c r="F790" s="45">
        <v>0.12995082373073868</v>
      </c>
      <c r="G790" s="47">
        <v>2261.7733404080482</v>
      </c>
      <c r="H790" s="48">
        <v>253.61261655639319</v>
      </c>
      <c r="I790" s="49">
        <v>0.11212998757454572</v>
      </c>
      <c r="J790" s="35">
        <v>4</v>
      </c>
      <c r="K790" s="42" t="s">
        <v>157</v>
      </c>
      <c r="L790" s="46">
        <v>0.43866637832162902</v>
      </c>
      <c r="M790" s="50" t="s">
        <v>137</v>
      </c>
      <c r="N790" s="50" t="s">
        <v>137</v>
      </c>
      <c r="O790" s="46">
        <v>0.56133362167837098</v>
      </c>
      <c r="P790" s="46" t="s">
        <v>137</v>
      </c>
      <c r="Q790" s="46" t="s">
        <v>137</v>
      </c>
      <c r="R790" s="46">
        <v>0.43150598169356247</v>
      </c>
      <c r="S790" s="46" t="s">
        <v>137</v>
      </c>
      <c r="T790" s="46" t="s">
        <v>137</v>
      </c>
      <c r="U790" s="47">
        <v>2540.7586308702976</v>
      </c>
      <c r="V790" s="47">
        <v>820.74950912722568</v>
      </c>
      <c r="W790" s="49">
        <v>0.32303324650956344</v>
      </c>
      <c r="X790" s="35">
        <v>4</v>
      </c>
      <c r="Y790" s="44" t="s">
        <v>152</v>
      </c>
      <c r="Z790" s="46">
        <v>0.14943492799310704</v>
      </c>
      <c r="AA790" s="46">
        <v>0.85056507200689291</v>
      </c>
      <c r="AB790" s="46">
        <v>1.0169549448421102</v>
      </c>
      <c r="AC790" s="47">
        <v>2134.104352865239</v>
      </c>
      <c r="AD790" s="48">
        <v>764.2879055513597</v>
      </c>
      <c r="AE790" s="49">
        <v>0.35813052183939842</v>
      </c>
    </row>
    <row r="791" spans="1:31" x14ac:dyDescent="0.25">
      <c r="A791" t="s">
        <v>1039</v>
      </c>
      <c r="B791" s="35">
        <v>5</v>
      </c>
      <c r="C791" s="44" t="s">
        <v>160</v>
      </c>
      <c r="D791" s="45">
        <v>0.70236218280145668</v>
      </c>
      <c r="E791" s="46">
        <v>0.29763781719854332</v>
      </c>
      <c r="F791" s="45">
        <v>0.18673942632940557</v>
      </c>
      <c r="G791" s="47">
        <v>2318.7660107662041</v>
      </c>
      <c r="H791" s="48">
        <v>1000.0968161101487</v>
      </c>
      <c r="I791" s="49">
        <v>0.43130562181204329</v>
      </c>
      <c r="J791" s="35">
        <v>5</v>
      </c>
      <c r="K791" s="42" t="s">
        <v>2228</v>
      </c>
      <c r="L791" s="46">
        <v>0.56675011124791441</v>
      </c>
      <c r="M791" s="50" t="s">
        <v>137</v>
      </c>
      <c r="N791" s="50" t="s">
        <v>137</v>
      </c>
      <c r="O791" s="46">
        <v>0.43324988875208564</v>
      </c>
      <c r="P791" s="46" t="s">
        <v>137</v>
      </c>
      <c r="Q791" s="46" t="s">
        <v>137</v>
      </c>
      <c r="R791" s="46">
        <v>3.0423115439349984E-2</v>
      </c>
      <c r="S791" s="46" t="s">
        <v>1</v>
      </c>
      <c r="T791" s="46" t="s">
        <v>137</v>
      </c>
      <c r="U791" s="47">
        <v>5844.3423909212161</v>
      </c>
      <c r="V791" s="47">
        <v>1956.6198815124139</v>
      </c>
      <c r="W791" s="49">
        <v>0.3347887154167915</v>
      </c>
      <c r="X791" s="35">
        <v>5</v>
      </c>
      <c r="Y791" s="44" t="s">
        <v>158</v>
      </c>
      <c r="Z791" s="46">
        <v>9.2757147146592347E-2</v>
      </c>
      <c r="AA791" s="46">
        <v>0.90724285285340756</v>
      </c>
      <c r="AB791" s="46">
        <v>0.7252705298538813</v>
      </c>
      <c r="AC791" s="47">
        <v>1715.0950407486537</v>
      </c>
      <c r="AD791" s="48">
        <v>594.90379123307093</v>
      </c>
      <c r="AE791" s="49">
        <v>0.34686345485168585</v>
      </c>
    </row>
    <row r="792" spans="1:31" x14ac:dyDescent="0.25">
      <c r="A792" t="s">
        <v>1040</v>
      </c>
      <c r="B792" s="35">
        <v>6</v>
      </c>
      <c r="C792" s="44" t="s">
        <v>174</v>
      </c>
      <c r="D792" s="45">
        <v>0.71257360903659339</v>
      </c>
      <c r="E792" s="46">
        <v>0.28742639096340666</v>
      </c>
      <c r="F792" s="45">
        <v>7.9650578375033615E-2</v>
      </c>
      <c r="G792" s="47">
        <v>22588.904057175019</v>
      </c>
      <c r="H792" s="48">
        <v>11999.031640498277</v>
      </c>
      <c r="I792" s="49">
        <v>0.53119140309451929</v>
      </c>
      <c r="J792" s="35">
        <v>6</v>
      </c>
      <c r="K792" s="42" t="s">
        <v>162</v>
      </c>
      <c r="L792" s="46">
        <v>0.5782299110897956</v>
      </c>
      <c r="M792" s="50" t="s">
        <v>137</v>
      </c>
      <c r="N792" s="50" t="s">
        <v>137</v>
      </c>
      <c r="O792" s="46">
        <v>0.42177008891020423</v>
      </c>
      <c r="P792" s="46" t="s">
        <v>137</v>
      </c>
      <c r="Q792" s="46" t="s">
        <v>137</v>
      </c>
      <c r="R792" s="46">
        <v>0.17843143620857138</v>
      </c>
      <c r="S792" s="46" t="s">
        <v>1</v>
      </c>
      <c r="T792" s="46" t="s">
        <v>137</v>
      </c>
      <c r="U792" s="47">
        <v>3727.1100612028586</v>
      </c>
      <c r="V792" s="47">
        <v>1302.0660907463241</v>
      </c>
      <c r="W792" s="49">
        <v>0.34935005120994611</v>
      </c>
      <c r="X792" s="35">
        <v>6</v>
      </c>
      <c r="Y792" s="44" t="s">
        <v>166</v>
      </c>
      <c r="Z792" s="46">
        <v>6.8058149258830233E-2</v>
      </c>
      <c r="AA792" s="46">
        <v>0.93194185074116975</v>
      </c>
      <c r="AB792" s="46">
        <v>1.1757208712251204</v>
      </c>
      <c r="AC792" s="47">
        <v>248.42972801165291</v>
      </c>
      <c r="AD792" s="48">
        <v>96.715016003550943</v>
      </c>
      <c r="AE792" s="49">
        <v>0.38930532500125914</v>
      </c>
    </row>
    <row r="793" spans="1:31" x14ac:dyDescent="0.25">
      <c r="A793" t="s">
        <v>1041</v>
      </c>
      <c r="B793" s="35">
        <v>7</v>
      </c>
      <c r="C793" s="44" t="s">
        <v>177</v>
      </c>
      <c r="D793" s="45">
        <v>0.85286187109825806</v>
      </c>
      <c r="E793" s="46">
        <v>0.14713812890174194</v>
      </c>
      <c r="F793" s="45">
        <v>7.7130930884719201E-2</v>
      </c>
      <c r="G793" s="47">
        <v>4542.0127444876416</v>
      </c>
      <c r="H793" s="48">
        <v>2416.6782991686646</v>
      </c>
      <c r="I793" s="49">
        <v>0.53207210880278499</v>
      </c>
      <c r="J793" s="35">
        <v>7</v>
      </c>
      <c r="K793" s="42" t="s">
        <v>163</v>
      </c>
      <c r="L793" s="46">
        <v>0.36200094214337603</v>
      </c>
      <c r="M793" s="50" t="s">
        <v>137</v>
      </c>
      <c r="N793" s="50" t="s">
        <v>135</v>
      </c>
      <c r="O793" s="46">
        <v>0.63799905785662392</v>
      </c>
      <c r="P793" s="46" t="s">
        <v>137</v>
      </c>
      <c r="Q793" s="46" t="s">
        <v>135</v>
      </c>
      <c r="R793" s="46">
        <v>0.28783821134430043</v>
      </c>
      <c r="S793" s="46" t="s">
        <v>1</v>
      </c>
      <c r="T793" s="46" t="s">
        <v>137</v>
      </c>
      <c r="U793" s="47">
        <v>759.23843064687844</v>
      </c>
      <c r="V793" s="47">
        <v>328.67156013919458</v>
      </c>
      <c r="W793" s="49">
        <v>0.43289636940422427</v>
      </c>
      <c r="X793" s="35">
        <v>7</v>
      </c>
      <c r="Y793" s="44" t="s">
        <v>168</v>
      </c>
      <c r="Z793" s="46">
        <v>0.22252889044651691</v>
      </c>
      <c r="AA793" s="46">
        <v>0.77747110955348309</v>
      </c>
      <c r="AB793" s="46">
        <v>0.64873673639321572</v>
      </c>
      <c r="AC793" s="47">
        <v>1437.1726286402561</v>
      </c>
      <c r="AD793" s="48">
        <v>578.56299958631769</v>
      </c>
      <c r="AE793" s="49">
        <v>0.40257028839584164</v>
      </c>
    </row>
    <row r="794" spans="1:31" x14ac:dyDescent="0.25">
      <c r="A794" t="s">
        <v>1042</v>
      </c>
      <c r="B794" s="35">
        <v>8</v>
      </c>
      <c r="C794" s="44" t="s">
        <v>178</v>
      </c>
      <c r="D794" s="45">
        <v>0.91515650095090328</v>
      </c>
      <c r="E794" s="46">
        <v>8.4843499049096563E-2</v>
      </c>
      <c r="F794" s="45">
        <v>7.6633796436520893E-2</v>
      </c>
      <c r="G794" s="47">
        <v>1113.6825405944567</v>
      </c>
      <c r="H794" s="48">
        <v>615.22931831966196</v>
      </c>
      <c r="I794" s="49">
        <v>0.55242791001398617</v>
      </c>
      <c r="J794" s="35">
        <v>8</v>
      </c>
      <c r="K794" s="42" t="s">
        <v>164</v>
      </c>
      <c r="L794" s="46">
        <v>0.44096831929576802</v>
      </c>
      <c r="M794" s="50" t="s">
        <v>137</v>
      </c>
      <c r="N794" s="50" t="s">
        <v>137</v>
      </c>
      <c r="O794" s="46">
        <v>0.55903168070423193</v>
      </c>
      <c r="P794" s="46" t="s">
        <v>137</v>
      </c>
      <c r="Q794" s="46" t="s">
        <v>137</v>
      </c>
      <c r="R794" s="46">
        <v>0.31008066018394626</v>
      </c>
      <c r="S794" s="46" t="s">
        <v>1</v>
      </c>
      <c r="T794" s="46" t="s">
        <v>137</v>
      </c>
      <c r="U794" s="47">
        <v>1360.9166246410066</v>
      </c>
      <c r="V794" s="47">
        <v>331.19623328362349</v>
      </c>
      <c r="W794" s="49">
        <v>0.24336261846385268</v>
      </c>
      <c r="X794" s="35">
        <v>8</v>
      </c>
      <c r="Y794" s="44" t="s">
        <v>171</v>
      </c>
      <c r="Z794" s="46">
        <v>0.39010845616144463</v>
      </c>
      <c r="AA794" s="46">
        <v>0.60989154383855526</v>
      </c>
      <c r="AB794" s="46">
        <v>0.60384190542874927</v>
      </c>
      <c r="AC794" s="47">
        <v>1378.8513550262471</v>
      </c>
      <c r="AD794" s="48">
        <v>621.73919887746263</v>
      </c>
      <c r="AE794" s="49">
        <v>0.45091096774940437</v>
      </c>
    </row>
    <row r="795" spans="1:31" x14ac:dyDescent="0.25">
      <c r="A795" t="s">
        <v>1043</v>
      </c>
      <c r="B795" s="35">
        <v>9</v>
      </c>
      <c r="C795" s="44" t="s">
        <v>183</v>
      </c>
      <c r="D795" s="45">
        <v>0.71031169388395354</v>
      </c>
      <c r="E795" s="46">
        <v>0.28968830611604646</v>
      </c>
      <c r="F795" s="45">
        <v>0.2329288654899177</v>
      </c>
      <c r="G795" s="47">
        <v>10020.352831792174</v>
      </c>
      <c r="H795" s="48">
        <v>7397.7609625667574</v>
      </c>
      <c r="I795" s="49">
        <v>0.7382735006192036</v>
      </c>
      <c r="J795" s="35">
        <v>9</v>
      </c>
      <c r="K795" s="42" t="s">
        <v>165</v>
      </c>
      <c r="L795" s="46">
        <v>0.23504895472490941</v>
      </c>
      <c r="M795" s="50" t="s">
        <v>137</v>
      </c>
      <c r="N795" s="50" t="s">
        <v>135</v>
      </c>
      <c r="O795" s="46">
        <v>0.7649510452750905</v>
      </c>
      <c r="P795" s="46" t="s">
        <v>137</v>
      </c>
      <c r="Q795" s="46" t="s">
        <v>135</v>
      </c>
      <c r="R795" s="46">
        <v>7.6968900069237761E-2</v>
      </c>
      <c r="S795" s="46" t="s">
        <v>1</v>
      </c>
      <c r="T795" s="46" t="s">
        <v>137</v>
      </c>
      <c r="U795" s="47">
        <v>1286.1220080317112</v>
      </c>
      <c r="V795" s="47">
        <v>637.54826836704831</v>
      </c>
      <c r="W795" s="49">
        <v>0.49571367598534138</v>
      </c>
      <c r="X795" s="35">
        <v>9</v>
      </c>
      <c r="Y795" s="44" t="s">
        <v>2230</v>
      </c>
      <c r="Z795" s="46">
        <v>0.1304990809826321</v>
      </c>
      <c r="AA795" s="46">
        <v>0.86950091901736781</v>
      </c>
      <c r="AB795" s="46">
        <v>0.85823468375973055</v>
      </c>
      <c r="AC795" s="47">
        <v>5331.4081167515733</v>
      </c>
      <c r="AD795" s="48">
        <v>3314.3464355286114</v>
      </c>
      <c r="AE795" s="49">
        <v>0.62166436388817348</v>
      </c>
    </row>
    <row r="796" spans="1:31" x14ac:dyDescent="0.25">
      <c r="A796" t="s">
        <v>1044</v>
      </c>
      <c r="B796" s="35">
        <v>10</v>
      </c>
      <c r="C796" s="44" t="s">
        <v>185</v>
      </c>
      <c r="D796" s="45">
        <v>0.97094190790211532</v>
      </c>
      <c r="E796" s="46">
        <v>2.9058092097884632E-2</v>
      </c>
      <c r="F796" s="45">
        <v>2.3999841498016036E-2</v>
      </c>
      <c r="G796" s="47">
        <v>1434.2498711675105</v>
      </c>
      <c r="H796" s="48">
        <v>931.14689704509942</v>
      </c>
      <c r="I796" s="49">
        <v>0.64922222812342012</v>
      </c>
      <c r="J796" s="35">
        <v>10</v>
      </c>
      <c r="K796" s="42" t="s">
        <v>167</v>
      </c>
      <c r="L796" s="46">
        <v>6.5784853821121314E-2</v>
      </c>
      <c r="M796" s="50" t="s">
        <v>137</v>
      </c>
      <c r="N796" s="50" t="s">
        <v>135</v>
      </c>
      <c r="O796" s="46">
        <v>0.9342151461788788</v>
      </c>
      <c r="P796" s="46" t="s">
        <v>137</v>
      </c>
      <c r="Q796" s="46" t="s">
        <v>135</v>
      </c>
      <c r="R796" s="46">
        <v>0.15225163807778308</v>
      </c>
      <c r="S796" s="46" t="s">
        <v>1</v>
      </c>
      <c r="T796" s="46" t="s">
        <v>137</v>
      </c>
      <c r="U796" s="47">
        <v>298.91277102087986</v>
      </c>
      <c r="V796" s="47">
        <v>189.97575989732067</v>
      </c>
      <c r="W796" s="49">
        <v>0.63555584877987814</v>
      </c>
      <c r="X796" s="35">
        <v>10</v>
      </c>
      <c r="Y796" s="44" t="s">
        <v>179</v>
      </c>
      <c r="Z796" s="46">
        <v>7.3845679305916803E-2</v>
      </c>
      <c r="AA796" s="46">
        <v>0.92615432069408321</v>
      </c>
      <c r="AB796" s="46">
        <v>0.91909961271530716</v>
      </c>
      <c r="AC796" s="47">
        <v>26193.791509044095</v>
      </c>
      <c r="AD796" s="48">
        <v>14100.854624859965</v>
      </c>
      <c r="AE796" s="49">
        <v>0.53832812328796598</v>
      </c>
    </row>
    <row r="797" spans="1:31" x14ac:dyDescent="0.25">
      <c r="A797" t="s">
        <v>1045</v>
      </c>
      <c r="B797" s="35">
        <v>11</v>
      </c>
      <c r="C797" s="44" t="s">
        <v>186</v>
      </c>
      <c r="D797" s="45">
        <v>0.85865883343117744</v>
      </c>
      <c r="E797" s="46">
        <v>0.14134116656882248</v>
      </c>
      <c r="F797" s="45">
        <v>6.5330337589116633E-2</v>
      </c>
      <c r="G797" s="47">
        <v>6783.4598396934662</v>
      </c>
      <c r="H797" s="48">
        <v>4751.6518479365295</v>
      </c>
      <c r="I797" s="49">
        <v>0.70047615232159299</v>
      </c>
      <c r="J797" s="35">
        <v>11</v>
      </c>
      <c r="K797" s="42" t="s">
        <v>169</v>
      </c>
      <c r="L797" s="46">
        <v>0.52063789052843545</v>
      </c>
      <c r="M797" s="50" t="s">
        <v>137</v>
      </c>
      <c r="N797" s="50" t="s">
        <v>137</v>
      </c>
      <c r="O797" s="46">
        <v>0.4793621094715646</v>
      </c>
      <c r="P797" s="46" t="s">
        <v>137</v>
      </c>
      <c r="Q797" s="46" t="s">
        <v>137</v>
      </c>
      <c r="R797" s="46">
        <v>0.2510927420806523</v>
      </c>
      <c r="S797" s="46" t="s">
        <v>1</v>
      </c>
      <c r="T797" s="46" t="s">
        <v>137</v>
      </c>
      <c r="U797" s="47">
        <v>1990.4932975985107</v>
      </c>
      <c r="V797" s="47">
        <v>1438.7672305696258</v>
      </c>
      <c r="W797" s="49">
        <v>0.72281942988980119</v>
      </c>
      <c r="X797" s="35">
        <v>11</v>
      </c>
      <c r="Y797" s="44" t="s">
        <v>180</v>
      </c>
      <c r="Z797" s="46">
        <v>0.23479299856859226</v>
      </c>
      <c r="AA797" s="46">
        <v>0.76520700143140774</v>
      </c>
      <c r="AB797" s="46">
        <v>0.62753991789520192</v>
      </c>
      <c r="AC797" s="47">
        <v>1903.2107953516547</v>
      </c>
      <c r="AD797" s="48">
        <v>870.8334047951181</v>
      </c>
      <c r="AE797" s="49">
        <v>0.4575601435857844</v>
      </c>
    </row>
    <row r="798" spans="1:31" x14ac:dyDescent="0.25">
      <c r="A798" t="s">
        <v>1046</v>
      </c>
      <c r="B798" s="35">
        <v>12</v>
      </c>
      <c r="C798" s="44" t="s">
        <v>187</v>
      </c>
      <c r="D798" s="45">
        <v>0.93322988672877871</v>
      </c>
      <c r="E798" s="46">
        <v>6.6770113271221218E-2</v>
      </c>
      <c r="F798" s="45">
        <v>2.319179902701022E-2</v>
      </c>
      <c r="G798" s="47">
        <v>1743.9235226876938</v>
      </c>
      <c r="H798" s="48">
        <v>461.65526618321388</v>
      </c>
      <c r="I798" s="49">
        <v>0.2647221969182007</v>
      </c>
      <c r="J798" s="35">
        <v>12</v>
      </c>
      <c r="K798" s="42" t="s">
        <v>170</v>
      </c>
      <c r="L798" s="46">
        <v>0.56805546615215163</v>
      </c>
      <c r="M798" s="50" t="s">
        <v>137</v>
      </c>
      <c r="N798" s="50" t="s">
        <v>137</v>
      </c>
      <c r="O798" s="46">
        <v>0.43194453384784826</v>
      </c>
      <c r="P798" s="46" t="s">
        <v>137</v>
      </c>
      <c r="Q798" s="46" t="s">
        <v>137</v>
      </c>
      <c r="R798" s="46">
        <v>0.42137491896271384</v>
      </c>
      <c r="S798" s="46" t="s">
        <v>137</v>
      </c>
      <c r="T798" s="46" t="s">
        <v>137</v>
      </c>
      <c r="U798" s="47">
        <v>7974.1955213541478</v>
      </c>
      <c r="V798" s="47">
        <v>3739.2030333674561</v>
      </c>
      <c r="W798" s="49">
        <v>0.46891288573928508</v>
      </c>
      <c r="X798" s="35">
        <v>12</v>
      </c>
      <c r="Y798" s="44" t="s">
        <v>142</v>
      </c>
      <c r="Z798" s="46">
        <v>0.33838417276876803</v>
      </c>
      <c r="AA798" s="46">
        <v>0.6616158272312318</v>
      </c>
      <c r="AB798" s="46">
        <v>0.6234334021037683</v>
      </c>
      <c r="AC798" s="47">
        <v>7697.2029689186984</v>
      </c>
      <c r="AD798" s="48">
        <v>4314.7089926447825</v>
      </c>
      <c r="AE798" s="49">
        <v>0.56055543943268415</v>
      </c>
    </row>
    <row r="799" spans="1:31" x14ac:dyDescent="0.25">
      <c r="A799" t="s">
        <v>1047</v>
      </c>
      <c r="B799" s="35">
        <v>13</v>
      </c>
      <c r="C799" s="44" t="s">
        <v>13</v>
      </c>
      <c r="D799" s="45">
        <v>0.93437531101074578</v>
      </c>
      <c r="E799" s="46">
        <v>6.5624688989254262E-2</v>
      </c>
      <c r="F799" s="45">
        <v>1.3312237953612343E-2</v>
      </c>
      <c r="G799" s="47">
        <v>1410.0711735306577</v>
      </c>
      <c r="H799" s="48">
        <v>497.65732602229411</v>
      </c>
      <c r="I799" s="49">
        <v>0.35293064305131266</v>
      </c>
      <c r="J799" s="35">
        <v>13</v>
      </c>
      <c r="K799" s="42" t="s">
        <v>172</v>
      </c>
      <c r="L799" s="46">
        <v>0.36600443202900534</v>
      </c>
      <c r="M799" s="50" t="s">
        <v>137</v>
      </c>
      <c r="N799" s="50" t="s">
        <v>135</v>
      </c>
      <c r="O799" s="46">
        <v>0.63399556797099466</v>
      </c>
      <c r="P799" s="46" t="s">
        <v>137</v>
      </c>
      <c r="Q799" s="46" t="s">
        <v>135</v>
      </c>
      <c r="R799" s="46">
        <v>0.55204260468742328</v>
      </c>
      <c r="S799" s="46" t="s">
        <v>137</v>
      </c>
      <c r="T799" s="46" t="s">
        <v>137</v>
      </c>
      <c r="U799" s="47">
        <v>2970.7943113409005</v>
      </c>
      <c r="V799" s="47">
        <v>2105.4093829173275</v>
      </c>
      <c r="W799" s="49">
        <v>0.70870250925148293</v>
      </c>
      <c r="X799" s="35">
        <v>13</v>
      </c>
      <c r="Y799" s="44" t="s">
        <v>184</v>
      </c>
      <c r="Z799" s="46">
        <v>0.17846742446573288</v>
      </c>
      <c r="AA799" s="46">
        <v>0.82153257553426695</v>
      </c>
      <c r="AB799" s="46">
        <v>0.66372037388959959</v>
      </c>
      <c r="AC799" s="47">
        <v>2534.248870965409</v>
      </c>
      <c r="AD799" s="48">
        <v>1152.4759534672396</v>
      </c>
      <c r="AE799" s="49">
        <v>0.45476036969810696</v>
      </c>
    </row>
    <row r="800" spans="1:31" x14ac:dyDescent="0.25">
      <c r="A800" t="s">
        <v>1048</v>
      </c>
      <c r="B800" s="35">
        <v>14</v>
      </c>
      <c r="C800" s="44" t="s">
        <v>189</v>
      </c>
      <c r="D800" s="45">
        <v>0.77522399610711812</v>
      </c>
      <c r="E800" s="46">
        <v>0.22477600389288194</v>
      </c>
      <c r="F800" s="45">
        <v>0.14394202917152626</v>
      </c>
      <c r="G800" s="47">
        <v>1304.8538803027127</v>
      </c>
      <c r="H800" s="48">
        <v>547.60883453843701</v>
      </c>
      <c r="I800" s="49">
        <v>0.41967061814721918</v>
      </c>
      <c r="J800" s="35">
        <v>14</v>
      </c>
      <c r="K800" s="42" t="s">
        <v>139</v>
      </c>
      <c r="L800" s="46">
        <v>0.28473292348777668</v>
      </c>
      <c r="M800" s="50" t="s">
        <v>137</v>
      </c>
      <c r="N800" s="50" t="s">
        <v>135</v>
      </c>
      <c r="O800" s="46">
        <v>0.71526707651222332</v>
      </c>
      <c r="P800" s="46" t="s">
        <v>137</v>
      </c>
      <c r="Q800" s="46" t="s">
        <v>135</v>
      </c>
      <c r="R800" s="46">
        <v>2.8866600336379399E-2</v>
      </c>
      <c r="S800" s="46" t="s">
        <v>1</v>
      </c>
      <c r="T800" s="46" t="s">
        <v>137</v>
      </c>
      <c r="U800" s="47">
        <v>14889.575264795905</v>
      </c>
      <c r="V800" s="47">
        <v>6078.4318460053373</v>
      </c>
      <c r="W800" s="49">
        <v>0.40823406564033077</v>
      </c>
      <c r="X800" s="35">
        <v>14</v>
      </c>
      <c r="Y800" s="44" t="s">
        <v>143</v>
      </c>
      <c r="Z800" s="46">
        <v>0.39483509315955578</v>
      </c>
      <c r="AA800" s="46">
        <v>0.60516490684044422</v>
      </c>
      <c r="AB800" s="46">
        <v>0.60301743702318478</v>
      </c>
      <c r="AC800" s="47">
        <v>39380.892383711187</v>
      </c>
      <c r="AD800" s="48">
        <v>37144.628540721184</v>
      </c>
      <c r="AE800" s="49">
        <v>0.94321449546646197</v>
      </c>
    </row>
    <row r="801" spans="1:31" x14ac:dyDescent="0.25">
      <c r="A801" t="s">
        <v>1049</v>
      </c>
      <c r="B801" s="35" t="s">
        <v>136</v>
      </c>
      <c r="C801" s="44" t="s">
        <v>136</v>
      </c>
      <c r="D801" s="45" t="s">
        <v>136</v>
      </c>
      <c r="E801" s="46" t="s">
        <v>136</v>
      </c>
      <c r="F801" s="45" t="s">
        <v>136</v>
      </c>
      <c r="G801" s="47" t="s">
        <v>136</v>
      </c>
      <c r="H801" s="48" t="s">
        <v>136</v>
      </c>
      <c r="I801" s="49" t="s">
        <v>136</v>
      </c>
      <c r="J801" s="35">
        <v>15</v>
      </c>
      <c r="K801" s="42" t="s">
        <v>175</v>
      </c>
      <c r="L801" s="46">
        <v>0.48156722395938889</v>
      </c>
      <c r="M801" s="50" t="s">
        <v>137</v>
      </c>
      <c r="N801" s="50" t="s">
        <v>137</v>
      </c>
      <c r="O801" s="46">
        <v>0.51843277604061111</v>
      </c>
      <c r="P801" s="46" t="s">
        <v>137</v>
      </c>
      <c r="Q801" s="46" t="s">
        <v>137</v>
      </c>
      <c r="R801" s="46">
        <v>8.7194847074144877E-2</v>
      </c>
      <c r="S801" s="46" t="s">
        <v>1</v>
      </c>
      <c r="T801" s="46" t="s">
        <v>137</v>
      </c>
      <c r="U801" s="47">
        <v>13615.675682364959</v>
      </c>
      <c r="V801" s="47">
        <v>7292.0154884962203</v>
      </c>
      <c r="W801" s="49">
        <v>0.53556030994046433</v>
      </c>
      <c r="X801" s="35">
        <v>15</v>
      </c>
      <c r="Y801" s="44" t="s">
        <v>201</v>
      </c>
      <c r="Z801" s="46">
        <v>9.0254223236600206E-3</v>
      </c>
      <c r="AA801" s="46">
        <v>0.99097457767634001</v>
      </c>
      <c r="AB801" s="46">
        <v>0.98675925028523592</v>
      </c>
      <c r="AC801" s="47">
        <v>26401.834901330796</v>
      </c>
      <c r="AD801" s="48">
        <v>20637.8719057485</v>
      </c>
      <c r="AE801" s="49">
        <v>0.78168324220178498</v>
      </c>
    </row>
    <row r="802" spans="1:31" x14ac:dyDescent="0.25">
      <c r="A802" t="s">
        <v>1050</v>
      </c>
      <c r="B802" s="35" t="s">
        <v>136</v>
      </c>
      <c r="C802" s="44" t="s">
        <v>136</v>
      </c>
      <c r="D802" s="45" t="s">
        <v>136</v>
      </c>
      <c r="E802" s="46" t="s">
        <v>136</v>
      </c>
      <c r="F802" s="45" t="s">
        <v>136</v>
      </c>
      <c r="G802" s="47" t="s">
        <v>136</v>
      </c>
      <c r="H802" s="48" t="s">
        <v>136</v>
      </c>
      <c r="I802" s="49" t="s">
        <v>136</v>
      </c>
      <c r="J802" s="35">
        <v>16</v>
      </c>
      <c r="K802" s="42" t="s">
        <v>2229</v>
      </c>
      <c r="L802" s="46">
        <v>0.41748453708407812</v>
      </c>
      <c r="M802" s="50" t="s">
        <v>137</v>
      </c>
      <c r="N802" s="50" t="s">
        <v>137</v>
      </c>
      <c r="O802" s="46">
        <v>0.58251546291592193</v>
      </c>
      <c r="P802" s="46" t="s">
        <v>137</v>
      </c>
      <c r="Q802" s="46" t="s">
        <v>137</v>
      </c>
      <c r="R802" s="46">
        <v>0.55500331744964415</v>
      </c>
      <c r="S802" s="46" t="s">
        <v>137</v>
      </c>
      <c r="T802" s="46" t="s">
        <v>137</v>
      </c>
      <c r="U802" s="47">
        <v>7738.3864173307593</v>
      </c>
      <c r="V802" s="47">
        <v>3527.3070783373469</v>
      </c>
      <c r="W802" s="49">
        <v>0.45581945487209707</v>
      </c>
      <c r="X802" s="35">
        <v>16</v>
      </c>
      <c r="Y802" s="44" t="s">
        <v>144</v>
      </c>
      <c r="Z802" s="46">
        <v>2.8518508158281441E-2</v>
      </c>
      <c r="AA802" s="46">
        <v>0.9714814918417185</v>
      </c>
      <c r="AB802" s="46">
        <v>0.94087600992093401</v>
      </c>
      <c r="AC802" s="47">
        <v>13875.530314416848</v>
      </c>
      <c r="AD802" s="48">
        <v>13069.529364433623</v>
      </c>
      <c r="AE802" s="49">
        <v>0.94191206161354568</v>
      </c>
    </row>
    <row r="803" spans="1:31" x14ac:dyDescent="0.25">
      <c r="A803" t="s">
        <v>1051</v>
      </c>
      <c r="B803" s="35" t="s">
        <v>136</v>
      </c>
      <c r="C803" s="44" t="s">
        <v>136</v>
      </c>
      <c r="D803" s="45" t="s">
        <v>136</v>
      </c>
      <c r="E803" s="46" t="s">
        <v>136</v>
      </c>
      <c r="F803" s="45" t="s">
        <v>136</v>
      </c>
      <c r="G803" s="47" t="s">
        <v>136</v>
      </c>
      <c r="H803" s="48" t="s">
        <v>136</v>
      </c>
      <c r="I803" s="49" t="s">
        <v>136</v>
      </c>
      <c r="J803" s="35">
        <v>17</v>
      </c>
      <c r="K803" s="42" t="s">
        <v>140</v>
      </c>
      <c r="L803" s="46">
        <v>3.5303952128256461E-2</v>
      </c>
      <c r="M803" s="50" t="s">
        <v>137</v>
      </c>
      <c r="N803" s="50" t="s">
        <v>135</v>
      </c>
      <c r="O803" s="46">
        <v>0.96469604787174368</v>
      </c>
      <c r="P803" s="46" t="s">
        <v>137</v>
      </c>
      <c r="Q803" s="46" t="s">
        <v>135</v>
      </c>
      <c r="R803" s="46">
        <v>2.8478459107316001E-2</v>
      </c>
      <c r="S803" s="46" t="s">
        <v>1</v>
      </c>
      <c r="T803" s="46" t="s">
        <v>137</v>
      </c>
      <c r="U803" s="47">
        <v>17054.633979631177</v>
      </c>
      <c r="V803" s="47">
        <v>7529.5542785860189</v>
      </c>
      <c r="W803" s="49">
        <v>0.44149609352969843</v>
      </c>
      <c r="X803" s="35">
        <v>17</v>
      </c>
      <c r="Y803" s="44" t="s">
        <v>191</v>
      </c>
      <c r="Z803" s="46">
        <v>7.1680827113337828E-2</v>
      </c>
      <c r="AA803" s="46">
        <v>0.9283191728866621</v>
      </c>
      <c r="AB803" s="46">
        <v>0.92214347244819372</v>
      </c>
      <c r="AC803" s="47">
        <v>13480.699858803124</v>
      </c>
      <c r="AD803" s="48">
        <v>9120.6956212536516</v>
      </c>
      <c r="AE803" s="49">
        <v>0.6765743408564715</v>
      </c>
    </row>
    <row r="804" spans="1:31" x14ac:dyDescent="0.25">
      <c r="A804" t="s">
        <v>1052</v>
      </c>
      <c r="B804" s="35" t="s">
        <v>136</v>
      </c>
      <c r="C804" s="44" t="s">
        <v>136</v>
      </c>
      <c r="D804" s="45" t="s">
        <v>136</v>
      </c>
      <c r="E804" s="46" t="s">
        <v>136</v>
      </c>
      <c r="F804" s="45" t="s">
        <v>136</v>
      </c>
      <c r="G804" s="47" t="s">
        <v>136</v>
      </c>
      <c r="H804" s="48" t="s">
        <v>136</v>
      </c>
      <c r="I804" s="49" t="s">
        <v>136</v>
      </c>
      <c r="J804" s="35">
        <v>18</v>
      </c>
      <c r="K804" s="42" t="s">
        <v>141</v>
      </c>
      <c r="L804" s="46">
        <v>0.2418100037537475</v>
      </c>
      <c r="M804" s="50" t="s">
        <v>137</v>
      </c>
      <c r="N804" s="50" t="s">
        <v>135</v>
      </c>
      <c r="O804" s="46">
        <v>0.75818999624625261</v>
      </c>
      <c r="P804" s="46" t="s">
        <v>137</v>
      </c>
      <c r="Q804" s="46" t="s">
        <v>135</v>
      </c>
      <c r="R804" s="46">
        <v>0.59139699724294803</v>
      </c>
      <c r="S804" s="46" t="s">
        <v>137</v>
      </c>
      <c r="T804" s="46" t="s">
        <v>137</v>
      </c>
      <c r="U804" s="47">
        <v>3475.4919492563658</v>
      </c>
      <c r="V804" s="47">
        <v>1072.6339218550249</v>
      </c>
      <c r="W804" s="49">
        <v>0.30862794030771135</v>
      </c>
      <c r="X804" s="35">
        <v>18</v>
      </c>
      <c r="Y804" s="44" t="s">
        <v>192</v>
      </c>
      <c r="Z804" s="46">
        <v>0.21494145758075786</v>
      </c>
      <c r="AA804" s="46">
        <v>0.78505854241924222</v>
      </c>
      <c r="AB804" s="46">
        <v>0.77530535043766391</v>
      </c>
      <c r="AC804" s="47">
        <v>13899.841847752179</v>
      </c>
      <c r="AD804" s="48">
        <v>8027.0747853409212</v>
      </c>
      <c r="AE804" s="49">
        <v>0.57749396527407426</v>
      </c>
    </row>
    <row r="805" spans="1:31" x14ac:dyDescent="0.25">
      <c r="A805" t="s">
        <v>1053</v>
      </c>
      <c r="B805" s="35" t="s">
        <v>136</v>
      </c>
      <c r="C805" s="44" t="s">
        <v>136</v>
      </c>
      <c r="D805" s="45" t="s">
        <v>136</v>
      </c>
      <c r="E805" s="46" t="s">
        <v>136</v>
      </c>
      <c r="F805" s="45" t="s">
        <v>136</v>
      </c>
      <c r="G805" s="47" t="s">
        <v>136</v>
      </c>
      <c r="H805" s="48" t="s">
        <v>136</v>
      </c>
      <c r="I805" s="49" t="s">
        <v>136</v>
      </c>
      <c r="J805" s="35">
        <v>19</v>
      </c>
      <c r="K805" s="42" t="s">
        <v>181</v>
      </c>
      <c r="L805" s="46">
        <v>0.46638232564260057</v>
      </c>
      <c r="M805" s="50" t="s">
        <v>137</v>
      </c>
      <c r="N805" s="50" t="s">
        <v>137</v>
      </c>
      <c r="O805" s="46">
        <v>0.53361767435739949</v>
      </c>
      <c r="P805" s="46" t="s">
        <v>137</v>
      </c>
      <c r="Q805" s="46" t="s">
        <v>137</v>
      </c>
      <c r="R805" s="46">
        <v>0.43821187349161195</v>
      </c>
      <c r="S805" s="46" t="s">
        <v>137</v>
      </c>
      <c r="T805" s="46" t="s">
        <v>137</v>
      </c>
      <c r="U805" s="47">
        <v>1110.6269592078461</v>
      </c>
      <c r="V805" s="47">
        <v>516.78746554742361</v>
      </c>
      <c r="W805" s="49">
        <v>0.46531147228410691</v>
      </c>
      <c r="X805" s="35">
        <v>19</v>
      </c>
      <c r="Y805" s="44" t="s">
        <v>193</v>
      </c>
      <c r="Z805" s="46">
        <v>1.4201445714889184E-3</v>
      </c>
      <c r="AA805" s="46">
        <v>0.99857985542851091</v>
      </c>
      <c r="AB805" s="46">
        <v>0.99857444613734447</v>
      </c>
      <c r="AC805" s="47">
        <v>713.20946924868269</v>
      </c>
      <c r="AD805" s="48">
        <v>712.20946924868269</v>
      </c>
      <c r="AE805" s="49">
        <v>0.99859788737654676</v>
      </c>
    </row>
    <row r="806" spans="1:31" x14ac:dyDescent="0.25">
      <c r="A806" t="s">
        <v>1054</v>
      </c>
      <c r="B806" s="35" t="s">
        <v>136</v>
      </c>
      <c r="C806" s="44" t="s">
        <v>136</v>
      </c>
      <c r="D806" s="45" t="s">
        <v>136</v>
      </c>
      <c r="E806" s="46" t="s">
        <v>136</v>
      </c>
      <c r="F806" s="45" t="s">
        <v>136</v>
      </c>
      <c r="G806" s="47" t="s">
        <v>136</v>
      </c>
      <c r="H806" s="48" t="s">
        <v>136</v>
      </c>
      <c r="I806" s="49" t="s">
        <v>136</v>
      </c>
      <c r="J806" s="35">
        <v>20</v>
      </c>
      <c r="K806" s="42" t="s">
        <v>182</v>
      </c>
      <c r="L806" s="46">
        <v>0.3417904720488642</v>
      </c>
      <c r="M806" s="50" t="s">
        <v>137</v>
      </c>
      <c r="N806" s="50" t="s">
        <v>135</v>
      </c>
      <c r="O806" s="46">
        <v>0.65820952795113574</v>
      </c>
      <c r="P806" s="46" t="s">
        <v>137</v>
      </c>
      <c r="Q806" s="46" t="s">
        <v>135</v>
      </c>
      <c r="R806" s="46">
        <v>4.7972058243507726E-2</v>
      </c>
      <c r="S806" s="46" t="s">
        <v>1</v>
      </c>
      <c r="T806" s="46" t="s">
        <v>137</v>
      </c>
      <c r="U806" s="47">
        <v>1672.8486917701784</v>
      </c>
      <c r="V806" s="47">
        <v>967.68085450091644</v>
      </c>
      <c r="W806" s="49">
        <v>0.57846286951208592</v>
      </c>
      <c r="X806" s="35" t="s">
        <v>136</v>
      </c>
      <c r="Y806" s="44" t="s">
        <v>136</v>
      </c>
      <c r="Z806" s="46" t="s">
        <v>136</v>
      </c>
      <c r="AA806" s="46" t="s">
        <v>136</v>
      </c>
      <c r="AB806" s="46" t="s">
        <v>136</v>
      </c>
      <c r="AC806" s="47" t="s">
        <v>136</v>
      </c>
      <c r="AD806" s="48" t="s">
        <v>136</v>
      </c>
      <c r="AE806" s="49" t="s">
        <v>136</v>
      </c>
    </row>
    <row r="807" spans="1:31" x14ac:dyDescent="0.25">
      <c r="A807" t="s">
        <v>1055</v>
      </c>
      <c r="B807" s="35" t="s">
        <v>136</v>
      </c>
      <c r="C807" s="44" t="s">
        <v>136</v>
      </c>
      <c r="D807" s="45" t="s">
        <v>136</v>
      </c>
      <c r="E807" s="46" t="s">
        <v>136</v>
      </c>
      <c r="F807" s="45" t="s">
        <v>136</v>
      </c>
      <c r="G807" s="47" t="s">
        <v>136</v>
      </c>
      <c r="H807" s="48" t="s">
        <v>136</v>
      </c>
      <c r="I807" s="49" t="s">
        <v>136</v>
      </c>
      <c r="J807" s="35">
        <v>21</v>
      </c>
      <c r="K807" s="42" t="s">
        <v>188</v>
      </c>
      <c r="L807" s="46">
        <v>0.1410596680215962</v>
      </c>
      <c r="M807" s="50" t="s">
        <v>137</v>
      </c>
      <c r="N807" s="50" t="s">
        <v>135</v>
      </c>
      <c r="O807" s="46">
        <v>0.85894033197840369</v>
      </c>
      <c r="P807" s="46" t="s">
        <v>137</v>
      </c>
      <c r="Q807" s="46" t="s">
        <v>135</v>
      </c>
      <c r="R807" s="46">
        <v>0.26275302617267959</v>
      </c>
      <c r="S807" s="46" t="s">
        <v>1</v>
      </c>
      <c r="T807" s="46" t="s">
        <v>137</v>
      </c>
      <c r="U807" s="47">
        <v>1185.5544371925582</v>
      </c>
      <c r="V807" s="47">
        <v>749.14218081052877</v>
      </c>
      <c r="W807" s="49">
        <v>0.63189184512229424</v>
      </c>
      <c r="X807" s="35" t="s">
        <v>136</v>
      </c>
      <c r="Y807" s="44" t="s">
        <v>136</v>
      </c>
      <c r="Z807" s="46" t="s">
        <v>136</v>
      </c>
      <c r="AA807" s="46" t="s">
        <v>136</v>
      </c>
      <c r="AB807" s="46" t="s">
        <v>136</v>
      </c>
      <c r="AC807" s="47" t="s">
        <v>136</v>
      </c>
      <c r="AD807" s="48" t="s">
        <v>136</v>
      </c>
      <c r="AE807" s="49" t="s">
        <v>136</v>
      </c>
    </row>
    <row r="808" spans="1:31" x14ac:dyDescent="0.25">
      <c r="A808" t="s">
        <v>1056</v>
      </c>
      <c r="B808" s="35" t="s">
        <v>136</v>
      </c>
      <c r="C808" s="44" t="s">
        <v>136</v>
      </c>
      <c r="D808" s="45" t="s">
        <v>136</v>
      </c>
      <c r="E808" s="46" t="s">
        <v>136</v>
      </c>
      <c r="F808" s="45" t="s">
        <v>136</v>
      </c>
      <c r="G808" s="47" t="s">
        <v>136</v>
      </c>
      <c r="H808" s="48" t="s">
        <v>136</v>
      </c>
      <c r="I808" s="49" t="s">
        <v>136</v>
      </c>
      <c r="J808" s="35">
        <v>22</v>
      </c>
      <c r="K808" s="42" t="s">
        <v>2227</v>
      </c>
      <c r="L808" s="46">
        <v>0.59808751458305798</v>
      </c>
      <c r="M808" s="50" t="s">
        <v>137</v>
      </c>
      <c r="N808" s="50" t="s">
        <v>137</v>
      </c>
      <c r="O808" s="46">
        <v>0.40191248541694213</v>
      </c>
      <c r="P808" s="46" t="s">
        <v>137</v>
      </c>
      <c r="Q808" s="46" t="s">
        <v>137</v>
      </c>
      <c r="R808" s="46">
        <v>0.38258356962747536</v>
      </c>
      <c r="S808" s="46" t="s">
        <v>1</v>
      </c>
      <c r="T808" s="46" t="s">
        <v>137</v>
      </c>
      <c r="U808" s="47">
        <v>7189.0511453633408</v>
      </c>
      <c r="V808" s="47">
        <v>3771.0863505883171</v>
      </c>
      <c r="W808" s="49">
        <v>0.52455967753415156</v>
      </c>
      <c r="X808" s="35" t="s">
        <v>136</v>
      </c>
      <c r="Y808" s="44" t="s">
        <v>136</v>
      </c>
      <c r="Z808" s="46" t="s">
        <v>136</v>
      </c>
      <c r="AA808" s="46" t="s">
        <v>136</v>
      </c>
      <c r="AB808" s="46" t="s">
        <v>136</v>
      </c>
      <c r="AC808" s="47" t="s">
        <v>136</v>
      </c>
      <c r="AD808" s="48" t="s">
        <v>136</v>
      </c>
      <c r="AE808" s="49" t="s">
        <v>136</v>
      </c>
    </row>
    <row r="809" spans="1:31" x14ac:dyDescent="0.25">
      <c r="A809" t="s">
        <v>1057</v>
      </c>
      <c r="B809" s="35" t="s">
        <v>136</v>
      </c>
      <c r="C809" s="44" t="s">
        <v>136</v>
      </c>
      <c r="D809" s="45" t="s">
        <v>136</v>
      </c>
      <c r="E809" s="46" t="s">
        <v>136</v>
      </c>
      <c r="F809" s="45" t="s">
        <v>136</v>
      </c>
      <c r="G809" s="47" t="s">
        <v>136</v>
      </c>
      <c r="H809" s="48" t="s">
        <v>136</v>
      </c>
      <c r="I809" s="49" t="s">
        <v>136</v>
      </c>
      <c r="J809" s="35" t="s">
        <v>136</v>
      </c>
      <c r="K809" s="42" t="s">
        <v>136</v>
      </c>
      <c r="L809" s="46" t="s">
        <v>136</v>
      </c>
      <c r="M809" s="50" t="s">
        <v>136</v>
      </c>
      <c r="N809" s="50" t="s">
        <v>136</v>
      </c>
      <c r="O809" s="46" t="s">
        <v>136</v>
      </c>
      <c r="P809" s="46" t="s">
        <v>136</v>
      </c>
      <c r="Q809" s="46" t="s">
        <v>136</v>
      </c>
      <c r="R809" s="46" t="s">
        <v>136</v>
      </c>
      <c r="S809" s="46" t="s">
        <v>136</v>
      </c>
      <c r="T809" s="46" t="s">
        <v>136</v>
      </c>
      <c r="U809" s="47" t="s">
        <v>136</v>
      </c>
      <c r="V809" s="47" t="s">
        <v>136</v>
      </c>
      <c r="W809" s="49" t="s">
        <v>136</v>
      </c>
      <c r="X809" s="35" t="s">
        <v>136</v>
      </c>
      <c r="Y809" s="44" t="s">
        <v>136</v>
      </c>
      <c r="Z809" s="46" t="s">
        <v>136</v>
      </c>
      <c r="AA809" s="46" t="s">
        <v>136</v>
      </c>
      <c r="AB809" s="46" t="s">
        <v>136</v>
      </c>
      <c r="AC809" s="47" t="s">
        <v>136</v>
      </c>
      <c r="AD809" s="48" t="s">
        <v>136</v>
      </c>
      <c r="AE809" s="49" t="s">
        <v>136</v>
      </c>
    </row>
    <row r="810" spans="1:31" x14ac:dyDescent="0.25">
      <c r="A810" t="s">
        <v>1058</v>
      </c>
      <c r="B810" s="35" t="s">
        <v>136</v>
      </c>
      <c r="C810" s="44" t="s">
        <v>136</v>
      </c>
      <c r="D810" s="45" t="s">
        <v>136</v>
      </c>
      <c r="E810" s="46" t="s">
        <v>136</v>
      </c>
      <c r="F810" s="45" t="s">
        <v>136</v>
      </c>
      <c r="G810" s="47" t="s">
        <v>136</v>
      </c>
      <c r="H810" s="48" t="s">
        <v>136</v>
      </c>
      <c r="I810" s="49" t="s">
        <v>136</v>
      </c>
      <c r="J810" s="35" t="s">
        <v>136</v>
      </c>
      <c r="K810" s="42" t="s">
        <v>136</v>
      </c>
      <c r="L810" s="46" t="s">
        <v>136</v>
      </c>
      <c r="M810" s="50" t="s">
        <v>136</v>
      </c>
      <c r="N810" s="50" t="s">
        <v>136</v>
      </c>
      <c r="O810" s="46" t="s">
        <v>136</v>
      </c>
      <c r="P810" s="46" t="s">
        <v>136</v>
      </c>
      <c r="Q810" s="46" t="s">
        <v>136</v>
      </c>
      <c r="R810" s="46" t="s">
        <v>136</v>
      </c>
      <c r="S810" s="46" t="s">
        <v>136</v>
      </c>
      <c r="T810" s="46" t="s">
        <v>136</v>
      </c>
      <c r="U810" s="47" t="s">
        <v>136</v>
      </c>
      <c r="V810" s="47" t="s">
        <v>136</v>
      </c>
      <c r="W810" s="49" t="s">
        <v>136</v>
      </c>
      <c r="X810" s="35" t="s">
        <v>136</v>
      </c>
      <c r="Y810" s="44" t="s">
        <v>136</v>
      </c>
      <c r="Z810" s="46" t="s">
        <v>136</v>
      </c>
      <c r="AA810" s="46" t="s">
        <v>136</v>
      </c>
      <c r="AB810" s="46" t="s">
        <v>136</v>
      </c>
      <c r="AC810" s="47" t="s">
        <v>136</v>
      </c>
      <c r="AD810" s="48" t="s">
        <v>136</v>
      </c>
      <c r="AE810" s="49" t="s">
        <v>136</v>
      </c>
    </row>
    <row r="811" spans="1:31" x14ac:dyDescent="0.25">
      <c r="A811" t="s">
        <v>1059</v>
      </c>
      <c r="B811" s="35" t="s">
        <v>136</v>
      </c>
      <c r="C811" s="44" t="s">
        <v>136</v>
      </c>
      <c r="D811" s="45" t="s">
        <v>136</v>
      </c>
      <c r="E811" s="46" t="s">
        <v>136</v>
      </c>
      <c r="F811" s="45" t="s">
        <v>136</v>
      </c>
      <c r="G811" s="47" t="s">
        <v>136</v>
      </c>
      <c r="H811" s="48" t="s">
        <v>136</v>
      </c>
      <c r="I811" s="49" t="s">
        <v>136</v>
      </c>
      <c r="J811" s="35" t="s">
        <v>136</v>
      </c>
      <c r="K811" s="42" t="s">
        <v>136</v>
      </c>
      <c r="L811" s="46" t="s">
        <v>136</v>
      </c>
      <c r="M811" s="50" t="s">
        <v>136</v>
      </c>
      <c r="N811" s="50" t="s">
        <v>136</v>
      </c>
      <c r="O811" s="46" t="s">
        <v>136</v>
      </c>
      <c r="P811" s="46" t="s">
        <v>136</v>
      </c>
      <c r="Q811" s="46" t="s">
        <v>136</v>
      </c>
      <c r="R811" s="46" t="s">
        <v>136</v>
      </c>
      <c r="S811" s="46" t="s">
        <v>136</v>
      </c>
      <c r="T811" s="46" t="s">
        <v>136</v>
      </c>
      <c r="U811" s="47" t="s">
        <v>136</v>
      </c>
      <c r="V811" s="47" t="s">
        <v>136</v>
      </c>
      <c r="W811" s="49" t="s">
        <v>136</v>
      </c>
      <c r="X811" s="35" t="s">
        <v>136</v>
      </c>
      <c r="Y811" s="44" t="s">
        <v>136</v>
      </c>
      <c r="Z811" s="46" t="s">
        <v>136</v>
      </c>
      <c r="AA811" s="46" t="s">
        <v>136</v>
      </c>
      <c r="AB811" s="46" t="s">
        <v>136</v>
      </c>
      <c r="AC811" s="47" t="s">
        <v>136</v>
      </c>
      <c r="AD811" s="48" t="s">
        <v>136</v>
      </c>
      <c r="AE811" s="49" t="s">
        <v>136</v>
      </c>
    </row>
    <row r="812" spans="1:31" x14ac:dyDescent="0.25">
      <c r="A812" t="s">
        <v>1060</v>
      </c>
      <c r="B812" s="35" t="s">
        <v>136</v>
      </c>
      <c r="C812" s="44" t="s">
        <v>136</v>
      </c>
      <c r="D812" s="45" t="s">
        <v>136</v>
      </c>
      <c r="E812" s="46" t="s">
        <v>136</v>
      </c>
      <c r="F812" s="45" t="s">
        <v>136</v>
      </c>
      <c r="G812" s="47" t="s">
        <v>136</v>
      </c>
      <c r="H812" s="48" t="s">
        <v>136</v>
      </c>
      <c r="I812" s="49" t="s">
        <v>136</v>
      </c>
      <c r="J812" s="35" t="s">
        <v>136</v>
      </c>
      <c r="K812" s="42" t="s">
        <v>136</v>
      </c>
      <c r="L812" s="46" t="s">
        <v>136</v>
      </c>
      <c r="M812" s="50" t="s">
        <v>136</v>
      </c>
      <c r="N812" s="50" t="s">
        <v>136</v>
      </c>
      <c r="O812" s="46" t="s">
        <v>136</v>
      </c>
      <c r="P812" s="46" t="s">
        <v>136</v>
      </c>
      <c r="Q812" s="46" t="s">
        <v>136</v>
      </c>
      <c r="R812" s="46" t="s">
        <v>136</v>
      </c>
      <c r="S812" s="46" t="s">
        <v>136</v>
      </c>
      <c r="T812" s="46" t="s">
        <v>136</v>
      </c>
      <c r="U812" s="47" t="s">
        <v>136</v>
      </c>
      <c r="V812" s="47" t="s">
        <v>136</v>
      </c>
      <c r="W812" s="49" t="s">
        <v>136</v>
      </c>
      <c r="X812" s="35" t="s">
        <v>136</v>
      </c>
      <c r="Y812" s="44" t="s">
        <v>136</v>
      </c>
      <c r="Z812" s="46" t="s">
        <v>136</v>
      </c>
      <c r="AA812" s="46" t="s">
        <v>136</v>
      </c>
      <c r="AB812" s="46" t="s">
        <v>136</v>
      </c>
      <c r="AC812" s="47" t="s">
        <v>136</v>
      </c>
      <c r="AD812" s="48" t="s">
        <v>136</v>
      </c>
      <c r="AE812" s="49" t="s">
        <v>136</v>
      </c>
    </row>
    <row r="813" spans="1:31" x14ac:dyDescent="0.25">
      <c r="A813" t="s">
        <v>1061</v>
      </c>
      <c r="B813" s="35" t="s">
        <v>136</v>
      </c>
      <c r="C813" s="44" t="s">
        <v>136</v>
      </c>
      <c r="D813" s="45" t="s">
        <v>136</v>
      </c>
      <c r="E813" s="46" t="s">
        <v>136</v>
      </c>
      <c r="F813" s="45" t="s">
        <v>136</v>
      </c>
      <c r="G813" s="47" t="s">
        <v>136</v>
      </c>
      <c r="H813" s="48" t="s">
        <v>136</v>
      </c>
      <c r="I813" s="49" t="s">
        <v>136</v>
      </c>
      <c r="J813" s="35" t="s">
        <v>136</v>
      </c>
      <c r="K813" s="42" t="s">
        <v>136</v>
      </c>
      <c r="L813" s="46" t="s">
        <v>136</v>
      </c>
      <c r="M813" s="50" t="s">
        <v>136</v>
      </c>
      <c r="N813" s="50" t="s">
        <v>136</v>
      </c>
      <c r="O813" s="46" t="s">
        <v>136</v>
      </c>
      <c r="P813" s="46" t="s">
        <v>136</v>
      </c>
      <c r="Q813" s="46" t="s">
        <v>136</v>
      </c>
      <c r="R813" s="46" t="s">
        <v>136</v>
      </c>
      <c r="S813" s="46" t="s">
        <v>136</v>
      </c>
      <c r="T813" s="46" t="s">
        <v>136</v>
      </c>
      <c r="U813" s="47" t="s">
        <v>136</v>
      </c>
      <c r="V813" s="47" t="s">
        <v>136</v>
      </c>
      <c r="W813" s="49" t="s">
        <v>136</v>
      </c>
      <c r="X813" s="35" t="s">
        <v>136</v>
      </c>
      <c r="Y813" s="44" t="s">
        <v>136</v>
      </c>
      <c r="Z813" s="46" t="s">
        <v>136</v>
      </c>
      <c r="AA813" s="46" t="s">
        <v>136</v>
      </c>
      <c r="AB813" s="46" t="s">
        <v>136</v>
      </c>
      <c r="AC813" s="47" t="s">
        <v>136</v>
      </c>
      <c r="AD813" s="48" t="s">
        <v>136</v>
      </c>
      <c r="AE813" s="49" t="s">
        <v>136</v>
      </c>
    </row>
    <row r="814" spans="1:31" x14ac:dyDescent="0.25">
      <c r="A814" t="s">
        <v>1062</v>
      </c>
      <c r="B814" s="35" t="s">
        <v>136</v>
      </c>
      <c r="C814" s="44" t="s">
        <v>136</v>
      </c>
      <c r="D814" s="45" t="s">
        <v>136</v>
      </c>
      <c r="E814" s="46" t="s">
        <v>136</v>
      </c>
      <c r="F814" s="45" t="s">
        <v>136</v>
      </c>
      <c r="G814" s="47" t="s">
        <v>136</v>
      </c>
      <c r="H814" s="48" t="s">
        <v>136</v>
      </c>
      <c r="I814" s="49" t="s">
        <v>136</v>
      </c>
      <c r="J814" s="35" t="s">
        <v>136</v>
      </c>
      <c r="K814" s="42" t="s">
        <v>136</v>
      </c>
      <c r="L814" s="46" t="s">
        <v>136</v>
      </c>
      <c r="M814" s="50" t="s">
        <v>136</v>
      </c>
      <c r="N814" s="50" t="s">
        <v>136</v>
      </c>
      <c r="O814" s="46" t="s">
        <v>136</v>
      </c>
      <c r="P814" s="46" t="s">
        <v>136</v>
      </c>
      <c r="Q814" s="46" t="s">
        <v>136</v>
      </c>
      <c r="R814" s="46" t="s">
        <v>136</v>
      </c>
      <c r="S814" s="46" t="s">
        <v>136</v>
      </c>
      <c r="T814" s="46" t="s">
        <v>136</v>
      </c>
      <c r="U814" s="47" t="s">
        <v>136</v>
      </c>
      <c r="V814" s="47" t="s">
        <v>136</v>
      </c>
      <c r="W814" s="49" t="s">
        <v>136</v>
      </c>
      <c r="X814" s="35" t="s">
        <v>136</v>
      </c>
      <c r="Y814" s="44" t="s">
        <v>136</v>
      </c>
      <c r="Z814" s="46" t="s">
        <v>136</v>
      </c>
      <c r="AA814" s="46" t="s">
        <v>136</v>
      </c>
      <c r="AB814" s="46" t="s">
        <v>136</v>
      </c>
      <c r="AC814" s="47" t="s">
        <v>136</v>
      </c>
      <c r="AD814" s="48" t="s">
        <v>136</v>
      </c>
      <c r="AE814" s="49" t="s">
        <v>136</v>
      </c>
    </row>
    <row r="815" spans="1:31" x14ac:dyDescent="0.25">
      <c r="A815" t="s">
        <v>1063</v>
      </c>
      <c r="B815" s="35" t="s">
        <v>136</v>
      </c>
      <c r="C815" s="44" t="s">
        <v>136</v>
      </c>
      <c r="D815" s="45" t="s">
        <v>136</v>
      </c>
      <c r="E815" s="46" t="s">
        <v>136</v>
      </c>
      <c r="F815" s="45" t="s">
        <v>136</v>
      </c>
      <c r="G815" s="47" t="s">
        <v>136</v>
      </c>
      <c r="H815" s="48" t="s">
        <v>136</v>
      </c>
      <c r="I815" s="49" t="s">
        <v>136</v>
      </c>
      <c r="J815" s="35" t="s">
        <v>136</v>
      </c>
      <c r="K815" s="42" t="s">
        <v>136</v>
      </c>
      <c r="L815" s="46" t="s">
        <v>136</v>
      </c>
      <c r="M815" s="50" t="s">
        <v>136</v>
      </c>
      <c r="N815" s="50" t="s">
        <v>136</v>
      </c>
      <c r="O815" s="46" t="s">
        <v>136</v>
      </c>
      <c r="P815" s="46" t="s">
        <v>136</v>
      </c>
      <c r="Q815" s="46" t="s">
        <v>136</v>
      </c>
      <c r="R815" s="46" t="s">
        <v>136</v>
      </c>
      <c r="S815" s="46" t="s">
        <v>136</v>
      </c>
      <c r="T815" s="46" t="s">
        <v>136</v>
      </c>
      <c r="U815" s="47" t="s">
        <v>136</v>
      </c>
      <c r="V815" s="47" t="s">
        <v>136</v>
      </c>
      <c r="W815" s="49" t="s">
        <v>136</v>
      </c>
      <c r="X815" s="35" t="s">
        <v>136</v>
      </c>
      <c r="Y815" s="44" t="s">
        <v>136</v>
      </c>
      <c r="Z815" s="46" t="s">
        <v>136</v>
      </c>
      <c r="AA815" s="46" t="s">
        <v>136</v>
      </c>
      <c r="AB815" s="46" t="s">
        <v>136</v>
      </c>
      <c r="AC815" s="47" t="s">
        <v>136</v>
      </c>
      <c r="AD815" s="48" t="s">
        <v>136</v>
      </c>
      <c r="AE815" s="49" t="s">
        <v>136</v>
      </c>
    </row>
    <row r="816" spans="1:31" x14ac:dyDescent="0.25">
      <c r="A816" t="s">
        <v>1064</v>
      </c>
      <c r="B816" s="35" t="s">
        <v>136</v>
      </c>
      <c r="C816" s="44" t="s">
        <v>136</v>
      </c>
      <c r="D816" s="45" t="s">
        <v>136</v>
      </c>
      <c r="E816" s="46" t="s">
        <v>136</v>
      </c>
      <c r="F816" s="45" t="s">
        <v>136</v>
      </c>
      <c r="G816" s="47" t="s">
        <v>136</v>
      </c>
      <c r="H816" s="48" t="s">
        <v>136</v>
      </c>
      <c r="I816" s="49" t="s">
        <v>136</v>
      </c>
      <c r="J816" s="35" t="s">
        <v>136</v>
      </c>
      <c r="K816" s="42" t="s">
        <v>136</v>
      </c>
      <c r="L816" s="46" t="s">
        <v>136</v>
      </c>
      <c r="M816" s="50" t="s">
        <v>136</v>
      </c>
      <c r="N816" s="50" t="s">
        <v>136</v>
      </c>
      <c r="O816" s="46" t="s">
        <v>136</v>
      </c>
      <c r="P816" s="46" t="s">
        <v>136</v>
      </c>
      <c r="Q816" s="46" t="s">
        <v>136</v>
      </c>
      <c r="R816" s="46" t="s">
        <v>136</v>
      </c>
      <c r="S816" s="46" t="s">
        <v>136</v>
      </c>
      <c r="T816" s="46" t="s">
        <v>136</v>
      </c>
      <c r="U816" s="47" t="s">
        <v>136</v>
      </c>
      <c r="V816" s="47" t="s">
        <v>136</v>
      </c>
      <c r="W816" s="49" t="s">
        <v>136</v>
      </c>
      <c r="X816" s="35" t="s">
        <v>136</v>
      </c>
      <c r="Y816" s="44" t="s">
        <v>136</v>
      </c>
      <c r="Z816" s="46" t="s">
        <v>136</v>
      </c>
      <c r="AA816" s="46" t="s">
        <v>136</v>
      </c>
      <c r="AB816" s="46" t="s">
        <v>136</v>
      </c>
      <c r="AC816" s="47" t="s">
        <v>136</v>
      </c>
      <c r="AD816" s="48" t="s">
        <v>136</v>
      </c>
      <c r="AE816" s="49" t="s">
        <v>136</v>
      </c>
    </row>
    <row r="817" spans="1:31" x14ac:dyDescent="0.25">
      <c r="A817" t="s">
        <v>1065</v>
      </c>
      <c r="B817" s="35" t="s">
        <v>136</v>
      </c>
      <c r="C817" s="44" t="s">
        <v>136</v>
      </c>
      <c r="D817" s="45" t="s">
        <v>136</v>
      </c>
      <c r="E817" s="46" t="s">
        <v>136</v>
      </c>
      <c r="F817" s="45" t="s">
        <v>136</v>
      </c>
      <c r="G817" s="47" t="s">
        <v>136</v>
      </c>
      <c r="H817" s="48" t="s">
        <v>136</v>
      </c>
      <c r="I817" s="49" t="s">
        <v>136</v>
      </c>
      <c r="J817" s="35" t="s">
        <v>136</v>
      </c>
      <c r="K817" s="42" t="s">
        <v>136</v>
      </c>
      <c r="L817" s="46" t="s">
        <v>136</v>
      </c>
      <c r="M817" s="50" t="s">
        <v>136</v>
      </c>
      <c r="N817" s="50" t="s">
        <v>136</v>
      </c>
      <c r="O817" s="46" t="s">
        <v>136</v>
      </c>
      <c r="P817" s="46" t="s">
        <v>136</v>
      </c>
      <c r="Q817" s="46" t="s">
        <v>136</v>
      </c>
      <c r="R817" s="46" t="s">
        <v>136</v>
      </c>
      <c r="S817" s="46" t="s">
        <v>136</v>
      </c>
      <c r="T817" s="46" t="s">
        <v>136</v>
      </c>
      <c r="U817" s="47" t="s">
        <v>136</v>
      </c>
      <c r="V817" s="47" t="s">
        <v>136</v>
      </c>
      <c r="W817" s="49" t="s">
        <v>136</v>
      </c>
      <c r="X817" s="35" t="s">
        <v>136</v>
      </c>
      <c r="Y817" s="44" t="s">
        <v>136</v>
      </c>
      <c r="Z817" s="46" t="s">
        <v>136</v>
      </c>
      <c r="AA817" s="46" t="s">
        <v>136</v>
      </c>
      <c r="AB817" s="46" t="s">
        <v>136</v>
      </c>
      <c r="AC817" s="47" t="s">
        <v>136</v>
      </c>
      <c r="AD817" s="48" t="s">
        <v>136</v>
      </c>
      <c r="AE817" s="49" t="s">
        <v>136</v>
      </c>
    </row>
    <row r="818" spans="1:31" x14ac:dyDescent="0.25">
      <c r="A818" t="s">
        <v>1066</v>
      </c>
      <c r="B818" s="35" t="s">
        <v>136</v>
      </c>
      <c r="C818" s="44" t="s">
        <v>136</v>
      </c>
      <c r="D818" s="45" t="s">
        <v>136</v>
      </c>
      <c r="E818" s="46" t="s">
        <v>136</v>
      </c>
      <c r="F818" s="45" t="s">
        <v>136</v>
      </c>
      <c r="G818" s="47" t="s">
        <v>136</v>
      </c>
      <c r="H818" s="48" t="s">
        <v>136</v>
      </c>
      <c r="I818" s="49" t="s">
        <v>136</v>
      </c>
      <c r="J818" s="35" t="s">
        <v>136</v>
      </c>
      <c r="K818" s="42" t="s">
        <v>136</v>
      </c>
      <c r="L818" s="46" t="s">
        <v>136</v>
      </c>
      <c r="M818" s="50" t="s">
        <v>136</v>
      </c>
      <c r="N818" s="50" t="s">
        <v>136</v>
      </c>
      <c r="O818" s="46" t="s">
        <v>136</v>
      </c>
      <c r="P818" s="46" t="s">
        <v>136</v>
      </c>
      <c r="Q818" s="46" t="s">
        <v>136</v>
      </c>
      <c r="R818" s="46" t="s">
        <v>136</v>
      </c>
      <c r="S818" s="46" t="s">
        <v>136</v>
      </c>
      <c r="T818" s="46" t="s">
        <v>136</v>
      </c>
      <c r="U818" s="47" t="s">
        <v>136</v>
      </c>
      <c r="V818" s="47" t="s">
        <v>136</v>
      </c>
      <c r="W818" s="49" t="s">
        <v>136</v>
      </c>
      <c r="X818" s="35" t="s">
        <v>136</v>
      </c>
      <c r="Y818" s="44" t="s">
        <v>136</v>
      </c>
      <c r="Z818" s="46" t="s">
        <v>136</v>
      </c>
      <c r="AA818" s="46" t="s">
        <v>136</v>
      </c>
      <c r="AB818" s="46" t="s">
        <v>136</v>
      </c>
      <c r="AC818" s="47" t="s">
        <v>136</v>
      </c>
      <c r="AD818" s="48" t="s">
        <v>136</v>
      </c>
      <c r="AE818" s="49" t="s">
        <v>136</v>
      </c>
    </row>
    <row r="819" spans="1:31" x14ac:dyDescent="0.25">
      <c r="A819" t="s">
        <v>1067</v>
      </c>
      <c r="B819" s="35" t="s">
        <v>136</v>
      </c>
      <c r="C819" s="44" t="s">
        <v>136</v>
      </c>
      <c r="D819" s="45" t="s">
        <v>136</v>
      </c>
      <c r="E819" s="46" t="s">
        <v>136</v>
      </c>
      <c r="F819" s="45" t="s">
        <v>136</v>
      </c>
      <c r="G819" s="47" t="s">
        <v>136</v>
      </c>
      <c r="H819" s="48" t="s">
        <v>136</v>
      </c>
      <c r="I819" s="49" t="s">
        <v>136</v>
      </c>
      <c r="J819" s="35" t="s">
        <v>136</v>
      </c>
      <c r="K819" s="42" t="s">
        <v>136</v>
      </c>
      <c r="L819" s="46" t="s">
        <v>136</v>
      </c>
      <c r="M819" s="50" t="s">
        <v>136</v>
      </c>
      <c r="N819" s="50" t="s">
        <v>136</v>
      </c>
      <c r="O819" s="46" t="s">
        <v>136</v>
      </c>
      <c r="P819" s="46" t="s">
        <v>136</v>
      </c>
      <c r="Q819" s="46" t="s">
        <v>136</v>
      </c>
      <c r="R819" s="46" t="s">
        <v>136</v>
      </c>
      <c r="S819" s="46" t="s">
        <v>136</v>
      </c>
      <c r="T819" s="46" t="s">
        <v>136</v>
      </c>
      <c r="U819" s="47" t="s">
        <v>136</v>
      </c>
      <c r="V819" s="47" t="s">
        <v>136</v>
      </c>
      <c r="W819" s="49" t="s">
        <v>136</v>
      </c>
      <c r="X819" s="35" t="s">
        <v>136</v>
      </c>
      <c r="Y819" s="44" t="s">
        <v>136</v>
      </c>
      <c r="Z819" s="46" t="s">
        <v>136</v>
      </c>
      <c r="AA819" s="46" t="s">
        <v>136</v>
      </c>
      <c r="AB819" s="46" t="s">
        <v>136</v>
      </c>
      <c r="AC819" s="47" t="s">
        <v>136</v>
      </c>
      <c r="AD819" s="48" t="s">
        <v>136</v>
      </c>
      <c r="AE819" s="49" t="s">
        <v>136</v>
      </c>
    </row>
    <row r="820" spans="1:31" x14ac:dyDescent="0.25">
      <c r="A820" t="s">
        <v>1068</v>
      </c>
      <c r="B820" s="35" t="s">
        <v>136</v>
      </c>
      <c r="C820" s="44" t="s">
        <v>136</v>
      </c>
      <c r="D820" s="45" t="s">
        <v>136</v>
      </c>
      <c r="E820" s="46" t="s">
        <v>136</v>
      </c>
      <c r="F820" s="45" t="s">
        <v>136</v>
      </c>
      <c r="G820" s="47" t="s">
        <v>136</v>
      </c>
      <c r="H820" s="48" t="s">
        <v>136</v>
      </c>
      <c r="I820" s="49" t="s">
        <v>136</v>
      </c>
      <c r="J820" s="35" t="s">
        <v>136</v>
      </c>
      <c r="K820" s="42" t="s">
        <v>136</v>
      </c>
      <c r="L820" s="46" t="s">
        <v>136</v>
      </c>
      <c r="M820" s="50" t="s">
        <v>136</v>
      </c>
      <c r="N820" s="50" t="s">
        <v>136</v>
      </c>
      <c r="O820" s="46" t="s">
        <v>136</v>
      </c>
      <c r="P820" s="46" t="s">
        <v>136</v>
      </c>
      <c r="Q820" s="46" t="s">
        <v>136</v>
      </c>
      <c r="R820" s="46" t="s">
        <v>136</v>
      </c>
      <c r="S820" s="46" t="s">
        <v>136</v>
      </c>
      <c r="T820" s="46" t="s">
        <v>136</v>
      </c>
      <c r="U820" s="47" t="s">
        <v>136</v>
      </c>
      <c r="V820" s="47" t="s">
        <v>136</v>
      </c>
      <c r="W820" s="49" t="s">
        <v>136</v>
      </c>
      <c r="X820" s="35" t="s">
        <v>136</v>
      </c>
      <c r="Y820" s="44" t="s">
        <v>136</v>
      </c>
      <c r="Z820" s="46" t="s">
        <v>136</v>
      </c>
      <c r="AA820" s="46" t="s">
        <v>136</v>
      </c>
      <c r="AB820" s="46" t="s">
        <v>136</v>
      </c>
      <c r="AC820" s="47" t="s">
        <v>136</v>
      </c>
      <c r="AD820" s="48" t="s">
        <v>136</v>
      </c>
      <c r="AE820" s="49" t="s">
        <v>136</v>
      </c>
    </row>
    <row r="821" spans="1:31" x14ac:dyDescent="0.25">
      <c r="A821" t="s">
        <v>1069</v>
      </c>
      <c r="B821" s="35" t="s">
        <v>136</v>
      </c>
      <c r="C821" s="44" t="s">
        <v>136</v>
      </c>
      <c r="D821" s="45" t="s">
        <v>136</v>
      </c>
      <c r="E821" s="46" t="s">
        <v>136</v>
      </c>
      <c r="F821" s="45" t="s">
        <v>136</v>
      </c>
      <c r="G821" s="47" t="s">
        <v>136</v>
      </c>
      <c r="H821" s="48" t="s">
        <v>136</v>
      </c>
      <c r="I821" s="49" t="s">
        <v>136</v>
      </c>
      <c r="J821" s="35" t="s">
        <v>136</v>
      </c>
      <c r="K821" s="42" t="s">
        <v>136</v>
      </c>
      <c r="L821" s="46" t="s">
        <v>136</v>
      </c>
      <c r="M821" s="50" t="s">
        <v>136</v>
      </c>
      <c r="N821" s="50" t="s">
        <v>136</v>
      </c>
      <c r="O821" s="46" t="s">
        <v>136</v>
      </c>
      <c r="P821" s="46" t="s">
        <v>136</v>
      </c>
      <c r="Q821" s="46" t="s">
        <v>136</v>
      </c>
      <c r="R821" s="46" t="s">
        <v>136</v>
      </c>
      <c r="S821" s="46" t="s">
        <v>136</v>
      </c>
      <c r="T821" s="46" t="s">
        <v>136</v>
      </c>
      <c r="U821" s="47" t="s">
        <v>136</v>
      </c>
      <c r="V821" s="47" t="s">
        <v>136</v>
      </c>
      <c r="W821" s="49" t="s">
        <v>136</v>
      </c>
      <c r="X821" s="35" t="s">
        <v>136</v>
      </c>
      <c r="Y821" s="44" t="s">
        <v>136</v>
      </c>
      <c r="Z821" s="46" t="s">
        <v>136</v>
      </c>
      <c r="AA821" s="46" t="s">
        <v>136</v>
      </c>
      <c r="AB821" s="46" t="s">
        <v>136</v>
      </c>
      <c r="AC821" s="47" t="s">
        <v>136</v>
      </c>
      <c r="AD821" s="48" t="s">
        <v>136</v>
      </c>
      <c r="AE821" s="49" t="s">
        <v>136</v>
      </c>
    </row>
    <row r="822" spans="1:31" x14ac:dyDescent="0.25">
      <c r="A822" t="s">
        <v>1070</v>
      </c>
      <c r="B822" s="35" t="s">
        <v>136</v>
      </c>
      <c r="C822" s="44" t="s">
        <v>136</v>
      </c>
      <c r="D822" s="45" t="s">
        <v>136</v>
      </c>
      <c r="E822" s="46" t="s">
        <v>136</v>
      </c>
      <c r="F822" s="45" t="s">
        <v>136</v>
      </c>
      <c r="G822" s="47" t="s">
        <v>136</v>
      </c>
      <c r="H822" s="48" t="s">
        <v>136</v>
      </c>
      <c r="I822" s="49" t="s">
        <v>136</v>
      </c>
      <c r="J822" s="35" t="s">
        <v>136</v>
      </c>
      <c r="K822" s="42" t="s">
        <v>136</v>
      </c>
      <c r="L822" s="46" t="s">
        <v>136</v>
      </c>
      <c r="M822" s="50" t="s">
        <v>136</v>
      </c>
      <c r="N822" s="50" t="s">
        <v>136</v>
      </c>
      <c r="O822" s="46" t="s">
        <v>136</v>
      </c>
      <c r="P822" s="46" t="s">
        <v>136</v>
      </c>
      <c r="Q822" s="46" t="s">
        <v>136</v>
      </c>
      <c r="R822" s="46" t="s">
        <v>136</v>
      </c>
      <c r="S822" s="46" t="s">
        <v>136</v>
      </c>
      <c r="T822" s="46" t="s">
        <v>136</v>
      </c>
      <c r="U822" s="47" t="s">
        <v>136</v>
      </c>
      <c r="V822" s="47" t="s">
        <v>136</v>
      </c>
      <c r="W822" s="49" t="s">
        <v>136</v>
      </c>
      <c r="X822" s="35" t="s">
        <v>136</v>
      </c>
      <c r="Y822" s="44" t="s">
        <v>136</v>
      </c>
      <c r="Z822" s="46" t="s">
        <v>136</v>
      </c>
      <c r="AA822" s="46" t="s">
        <v>136</v>
      </c>
      <c r="AB822" s="46" t="s">
        <v>136</v>
      </c>
      <c r="AC822" s="47" t="s">
        <v>136</v>
      </c>
      <c r="AD822" s="48" t="s">
        <v>136</v>
      </c>
      <c r="AE822" s="49" t="s">
        <v>136</v>
      </c>
    </row>
    <row r="823" spans="1:31" x14ac:dyDescent="0.25">
      <c r="A823" t="s">
        <v>1071</v>
      </c>
      <c r="B823" s="35" t="s">
        <v>136</v>
      </c>
      <c r="C823" s="44" t="s">
        <v>136</v>
      </c>
      <c r="D823" s="45" t="s">
        <v>136</v>
      </c>
      <c r="E823" s="46" t="s">
        <v>136</v>
      </c>
      <c r="F823" s="45" t="s">
        <v>136</v>
      </c>
      <c r="G823" s="47" t="s">
        <v>136</v>
      </c>
      <c r="H823" s="48" t="s">
        <v>136</v>
      </c>
      <c r="I823" s="49" t="s">
        <v>136</v>
      </c>
      <c r="J823" s="35" t="s">
        <v>136</v>
      </c>
      <c r="K823" s="42" t="s">
        <v>136</v>
      </c>
      <c r="L823" s="46" t="s">
        <v>136</v>
      </c>
      <c r="M823" s="50" t="s">
        <v>136</v>
      </c>
      <c r="N823" s="50" t="s">
        <v>136</v>
      </c>
      <c r="O823" s="46" t="s">
        <v>136</v>
      </c>
      <c r="P823" s="46" t="s">
        <v>136</v>
      </c>
      <c r="Q823" s="46" t="s">
        <v>136</v>
      </c>
      <c r="R823" s="46" t="s">
        <v>136</v>
      </c>
      <c r="S823" s="46" t="s">
        <v>136</v>
      </c>
      <c r="T823" s="46" t="s">
        <v>136</v>
      </c>
      <c r="U823" s="47" t="s">
        <v>136</v>
      </c>
      <c r="V823" s="47" t="s">
        <v>136</v>
      </c>
      <c r="W823" s="49" t="s">
        <v>136</v>
      </c>
      <c r="X823" s="35" t="s">
        <v>136</v>
      </c>
      <c r="Y823" s="44" t="s">
        <v>136</v>
      </c>
      <c r="Z823" s="46" t="s">
        <v>136</v>
      </c>
      <c r="AA823" s="46" t="s">
        <v>136</v>
      </c>
      <c r="AB823" s="46" t="s">
        <v>136</v>
      </c>
      <c r="AC823" s="47" t="s">
        <v>136</v>
      </c>
      <c r="AD823" s="48" t="s">
        <v>136</v>
      </c>
      <c r="AE823" s="49" t="s">
        <v>136</v>
      </c>
    </row>
    <row r="824" spans="1:31" x14ac:dyDescent="0.25">
      <c r="A824" t="s">
        <v>1072</v>
      </c>
      <c r="B824" s="35" t="s">
        <v>136</v>
      </c>
      <c r="C824" s="44" t="s">
        <v>136</v>
      </c>
      <c r="D824" s="45" t="s">
        <v>136</v>
      </c>
      <c r="E824" s="46" t="s">
        <v>136</v>
      </c>
      <c r="F824" s="45" t="s">
        <v>136</v>
      </c>
      <c r="G824" s="47" t="s">
        <v>136</v>
      </c>
      <c r="H824" s="48" t="s">
        <v>136</v>
      </c>
      <c r="I824" s="49" t="s">
        <v>136</v>
      </c>
      <c r="J824" s="35" t="s">
        <v>136</v>
      </c>
      <c r="K824" s="42" t="s">
        <v>136</v>
      </c>
      <c r="L824" s="46" t="s">
        <v>136</v>
      </c>
      <c r="M824" s="50" t="s">
        <v>136</v>
      </c>
      <c r="N824" s="50" t="s">
        <v>136</v>
      </c>
      <c r="O824" s="46" t="s">
        <v>136</v>
      </c>
      <c r="P824" s="46" t="s">
        <v>136</v>
      </c>
      <c r="Q824" s="46" t="s">
        <v>136</v>
      </c>
      <c r="R824" s="46" t="s">
        <v>136</v>
      </c>
      <c r="S824" s="46" t="s">
        <v>136</v>
      </c>
      <c r="T824" s="46" t="s">
        <v>136</v>
      </c>
      <c r="U824" s="47" t="s">
        <v>136</v>
      </c>
      <c r="V824" s="47" t="s">
        <v>136</v>
      </c>
      <c r="W824" s="49" t="s">
        <v>136</v>
      </c>
      <c r="X824" s="35" t="s">
        <v>136</v>
      </c>
      <c r="Y824" s="44" t="s">
        <v>136</v>
      </c>
      <c r="Z824" s="46" t="s">
        <v>136</v>
      </c>
      <c r="AA824" s="46" t="s">
        <v>136</v>
      </c>
      <c r="AB824" s="46" t="s">
        <v>136</v>
      </c>
      <c r="AC824" s="47" t="s">
        <v>136</v>
      </c>
      <c r="AD824" s="48" t="s">
        <v>136</v>
      </c>
      <c r="AE824" s="49" t="s">
        <v>136</v>
      </c>
    </row>
    <row r="825" spans="1:31" ht="15.75" thickBot="1" x14ac:dyDescent="0.3">
      <c r="A825" t="s">
        <v>1073</v>
      </c>
      <c r="B825" s="35" t="s">
        <v>136</v>
      </c>
      <c r="C825" s="51" t="s">
        <v>136</v>
      </c>
      <c r="D825" s="52" t="s">
        <v>136</v>
      </c>
      <c r="E825" s="53" t="s">
        <v>136</v>
      </c>
      <c r="F825" s="52" t="s">
        <v>136</v>
      </c>
      <c r="G825" s="54" t="s">
        <v>136</v>
      </c>
      <c r="H825" s="55" t="s">
        <v>136</v>
      </c>
      <c r="I825" s="56" t="s">
        <v>136</v>
      </c>
      <c r="J825" s="35" t="s">
        <v>136</v>
      </c>
      <c r="K825" s="42" t="s">
        <v>136</v>
      </c>
      <c r="L825" s="25" t="s">
        <v>136</v>
      </c>
      <c r="M825" s="57" t="s">
        <v>136</v>
      </c>
      <c r="N825" s="57" t="s">
        <v>136</v>
      </c>
      <c r="O825" s="53" t="s">
        <v>136</v>
      </c>
      <c r="P825" s="25" t="s">
        <v>136</v>
      </c>
      <c r="Q825" s="25" t="s">
        <v>136</v>
      </c>
      <c r="R825" s="53" t="s">
        <v>136</v>
      </c>
      <c r="S825" s="46" t="s">
        <v>136</v>
      </c>
      <c r="T825" s="25" t="s">
        <v>136</v>
      </c>
      <c r="U825" s="54" t="s">
        <v>136</v>
      </c>
      <c r="V825" s="54" t="s">
        <v>136</v>
      </c>
      <c r="W825" s="56" t="s">
        <v>136</v>
      </c>
      <c r="X825" s="35" t="s">
        <v>136</v>
      </c>
      <c r="Y825" s="51" t="s">
        <v>136</v>
      </c>
      <c r="Z825" s="53" t="s">
        <v>136</v>
      </c>
      <c r="AA825" s="53" t="s">
        <v>136</v>
      </c>
      <c r="AB825" s="53" t="s">
        <v>136</v>
      </c>
      <c r="AC825" s="54" t="s">
        <v>136</v>
      </c>
      <c r="AD825" s="55" t="s">
        <v>136</v>
      </c>
      <c r="AE825" s="56" t="s">
        <v>136</v>
      </c>
    </row>
    <row r="826" spans="1:31" x14ac:dyDescent="0.25">
      <c r="A826" t="s">
        <v>1074</v>
      </c>
      <c r="B826" s="293" t="s">
        <v>2237</v>
      </c>
      <c r="C826" s="294"/>
      <c r="D826" s="58">
        <v>0.70236218280145668</v>
      </c>
      <c r="E826" s="58">
        <v>0.29763781719854332</v>
      </c>
      <c r="F826" s="58">
        <v>0.2329288654899177</v>
      </c>
      <c r="G826" s="59"/>
      <c r="H826" s="60"/>
      <c r="I826" s="61"/>
      <c r="J826" s="62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 t="s">
        <v>136</v>
      </c>
      <c r="V826" s="37" t="s">
        <v>136</v>
      </c>
      <c r="W826" s="63" t="s">
        <v>136</v>
      </c>
      <c r="X826" s="293" t="s">
        <v>2237</v>
      </c>
      <c r="Y826" s="294">
        <v>0</v>
      </c>
      <c r="Z826" s="58">
        <v>0.39483509315955578</v>
      </c>
      <c r="AA826" s="58">
        <v>0.60516490684044422</v>
      </c>
      <c r="AB826" s="58">
        <v>0.60301743702318478</v>
      </c>
      <c r="AC826" s="59"/>
      <c r="AD826" s="60"/>
      <c r="AE826" s="61"/>
    </row>
    <row r="827" spans="1:31" ht="15.75" thickBot="1" x14ac:dyDescent="0.3">
      <c r="A827" t="s">
        <v>1075</v>
      </c>
      <c r="B827" s="295" t="s">
        <v>5</v>
      </c>
      <c r="C827" s="296"/>
      <c r="D827" s="25"/>
      <c r="E827" s="25"/>
      <c r="F827" s="25"/>
      <c r="G827" s="26">
        <v>58516.225810837634</v>
      </c>
      <c r="H827" s="26">
        <v>32163.567278308063</v>
      </c>
      <c r="I827" s="27">
        <v>0.54965211499254163</v>
      </c>
      <c r="J827" s="33" t="s">
        <v>5</v>
      </c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6">
        <v>136037.05884728587</v>
      </c>
      <c r="V827" s="26">
        <v>53870.793280425736</v>
      </c>
      <c r="W827" s="27">
        <v>0.39600086724089401</v>
      </c>
      <c r="X827" s="295" t="s">
        <v>5</v>
      </c>
      <c r="Y827" s="296">
        <v>0</v>
      </c>
      <c r="Z827" s="25"/>
      <c r="AA827" s="25"/>
      <c r="AB827" s="25"/>
      <c r="AC827" s="26">
        <v>180692.43661158666</v>
      </c>
      <c r="AD827" s="26">
        <v>122309.30670677524</v>
      </c>
      <c r="AE827" s="27">
        <v>0.67689223190724479</v>
      </c>
    </row>
    <row r="828" spans="1:31" ht="15.75" thickBot="1" x14ac:dyDescent="0.3">
      <c r="A828" t="s">
        <v>1076</v>
      </c>
      <c r="B828" s="29" t="s">
        <v>2238</v>
      </c>
      <c r="C828" s="30"/>
      <c r="D828" s="30"/>
      <c r="E828" s="30"/>
      <c r="F828" s="30"/>
      <c r="G828" s="31">
        <v>1.6129546781068813</v>
      </c>
      <c r="H828" s="32">
        <v>1.7073509555808597</v>
      </c>
      <c r="I828" s="64"/>
      <c r="J828" s="29" t="s">
        <v>2240</v>
      </c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1">
        <v>1.575316749404327</v>
      </c>
      <c r="V828" s="32">
        <v>1.2479703707516905</v>
      </c>
      <c r="W828" s="64"/>
      <c r="X828" s="29" t="s">
        <v>2239</v>
      </c>
      <c r="Y828" s="30"/>
      <c r="Z828" s="30"/>
      <c r="AA828" s="30"/>
      <c r="AB828" s="30"/>
      <c r="AC828" s="31">
        <v>1.9273581335755394</v>
      </c>
      <c r="AD828" s="32">
        <v>2.1855598254552713</v>
      </c>
      <c r="AE828" s="64"/>
    </row>
    <row r="829" spans="1:31" ht="15.75" thickBot="1" x14ac:dyDescent="0.3">
      <c r="A829" t="s">
        <v>1077</v>
      </c>
      <c r="B829" s="358" t="s">
        <v>2231</v>
      </c>
      <c r="C829" s="358"/>
      <c r="D829" s="358"/>
      <c r="E829" s="358"/>
      <c r="F829" s="358"/>
      <c r="G829" s="358"/>
      <c r="H829" s="358"/>
      <c r="I829" s="20"/>
      <c r="J829" s="20"/>
      <c r="K829" s="20"/>
      <c r="L829" s="20" t="s">
        <v>2259</v>
      </c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</row>
    <row r="830" spans="1:31" x14ac:dyDescent="0.25">
      <c r="A830" t="s">
        <v>1078</v>
      </c>
      <c r="B830" s="301" t="s">
        <v>6</v>
      </c>
      <c r="C830" s="302"/>
      <c r="D830" s="302"/>
      <c r="E830" s="302"/>
      <c r="F830" s="302"/>
      <c r="G830" s="302"/>
      <c r="H830" s="302"/>
      <c r="I830" s="303"/>
      <c r="J830" s="301" t="s">
        <v>73</v>
      </c>
      <c r="K830" s="302"/>
      <c r="L830" s="302"/>
      <c r="M830" s="302"/>
      <c r="N830" s="302"/>
      <c r="O830" s="302"/>
      <c r="P830" s="302"/>
      <c r="Q830" s="302"/>
      <c r="R830" s="302"/>
      <c r="S830" s="302"/>
      <c r="T830" s="302"/>
      <c r="U830" s="302"/>
      <c r="V830" s="302"/>
      <c r="W830" s="303"/>
      <c r="X830" s="301" t="s">
        <v>7</v>
      </c>
      <c r="Y830" s="302"/>
      <c r="Z830" s="302"/>
      <c r="AA830" s="302"/>
      <c r="AB830" s="302"/>
      <c r="AC830" s="302"/>
      <c r="AD830" s="302"/>
      <c r="AE830" s="303"/>
    </row>
    <row r="831" spans="1:31" ht="75" x14ac:dyDescent="0.25">
      <c r="A831" t="s">
        <v>1079</v>
      </c>
      <c r="B831" s="305"/>
      <c r="C831" s="306"/>
      <c r="D831" s="34" t="s">
        <v>2232</v>
      </c>
      <c r="E831" s="34" t="s">
        <v>2233</v>
      </c>
      <c r="F831" s="34" t="s">
        <v>2234</v>
      </c>
      <c r="G831" s="269" t="s">
        <v>196</v>
      </c>
      <c r="H831" s="34" t="s">
        <v>197</v>
      </c>
      <c r="I831" s="21" t="s">
        <v>5</v>
      </c>
      <c r="J831" s="305"/>
      <c r="K831" s="306"/>
      <c r="L831" s="307" t="s">
        <v>2232</v>
      </c>
      <c r="M831" s="308"/>
      <c r="N831" s="309"/>
      <c r="O831" s="307" t="s">
        <v>2233</v>
      </c>
      <c r="P831" s="308"/>
      <c r="Q831" s="309"/>
      <c r="R831" s="307" t="s">
        <v>2234</v>
      </c>
      <c r="S831" s="308"/>
      <c r="T831" s="309"/>
      <c r="U831" s="269" t="s">
        <v>196</v>
      </c>
      <c r="V831" s="34" t="s">
        <v>197</v>
      </c>
      <c r="W831" s="21" t="s">
        <v>5</v>
      </c>
      <c r="X831" s="305"/>
      <c r="Y831" s="306"/>
      <c r="Z831" s="34" t="s">
        <v>2232</v>
      </c>
      <c r="AA831" s="34" t="s">
        <v>2233</v>
      </c>
      <c r="AB831" s="34" t="s">
        <v>2234</v>
      </c>
      <c r="AC831" s="269" t="s">
        <v>196</v>
      </c>
      <c r="AD831" s="34" t="s">
        <v>197</v>
      </c>
      <c r="AE831" s="21" t="s">
        <v>5</v>
      </c>
    </row>
    <row r="832" spans="1:31" ht="15.75" thickBot="1" x14ac:dyDescent="0.3">
      <c r="A832" t="s">
        <v>1080</v>
      </c>
      <c r="B832" s="291" t="s">
        <v>2236</v>
      </c>
      <c r="C832" s="292"/>
      <c r="D832" s="22" t="s">
        <v>11</v>
      </c>
      <c r="E832" s="22" t="s">
        <v>12</v>
      </c>
      <c r="F832" s="22" t="s">
        <v>12</v>
      </c>
      <c r="G832" s="23"/>
      <c r="H832" s="23"/>
      <c r="I832" s="24"/>
      <c r="J832" s="297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9"/>
      <c r="X832" s="291" t="s">
        <v>2236</v>
      </c>
      <c r="Y832" s="292"/>
      <c r="Z832" s="22" t="s">
        <v>12</v>
      </c>
      <c r="AA832" s="22" t="s">
        <v>11</v>
      </c>
      <c r="AB832" s="22" t="s">
        <v>11</v>
      </c>
      <c r="AC832" s="23"/>
      <c r="AD832" s="23"/>
      <c r="AE832" s="24"/>
    </row>
    <row r="833" spans="1:31" x14ac:dyDescent="0.25">
      <c r="A833" t="s">
        <v>1081</v>
      </c>
      <c r="B833" s="35">
        <v>1</v>
      </c>
      <c r="C833" s="36" t="s">
        <v>147</v>
      </c>
      <c r="D833" s="37">
        <v>0.60500697040162332</v>
      </c>
      <c r="E833" s="38">
        <v>0.39499302959837668</v>
      </c>
      <c r="F833" s="37">
        <v>0.1455272366092932</v>
      </c>
      <c r="G833" s="39">
        <v>12107.888275163567</v>
      </c>
      <c r="H833" s="40">
        <v>4923.0401342400028</v>
      </c>
      <c r="I833" s="41">
        <v>0.40659775035572809</v>
      </c>
      <c r="J833" s="35">
        <v>1</v>
      </c>
      <c r="K833" s="42" t="s">
        <v>148</v>
      </c>
      <c r="L833" s="38">
        <v>0.54271580515502083</v>
      </c>
      <c r="M833" s="43" t="s">
        <v>137</v>
      </c>
      <c r="N833" s="43" t="s">
        <v>137</v>
      </c>
      <c r="O833" s="38">
        <v>0.45728419484497917</v>
      </c>
      <c r="P833" s="38" t="s">
        <v>137</v>
      </c>
      <c r="Q833" s="38" t="s">
        <v>137</v>
      </c>
      <c r="R833" s="38">
        <v>0.23487260485395262</v>
      </c>
      <c r="S833" s="38" t="s">
        <v>1</v>
      </c>
      <c r="T833" s="38" t="s">
        <v>137</v>
      </c>
      <c r="U833" s="39">
        <v>596.87272053754896</v>
      </c>
      <c r="V833" s="39">
        <v>260.77134576000003</v>
      </c>
      <c r="W833" s="41">
        <v>0.43689606977706569</v>
      </c>
      <c r="X833" s="35">
        <v>1</v>
      </c>
      <c r="Y833" s="36" t="s">
        <v>175</v>
      </c>
      <c r="Z833" s="38">
        <v>0.20710512319668284</v>
      </c>
      <c r="AA833" s="38">
        <v>0.79289487680331716</v>
      </c>
      <c r="AB833" s="38">
        <v>0.73143189060937086</v>
      </c>
      <c r="AC833" s="39">
        <v>9465.5535428045805</v>
      </c>
      <c r="AD833" s="40">
        <v>4682.4053224799982</v>
      </c>
      <c r="AE833" s="41">
        <v>0.49467844657002835</v>
      </c>
    </row>
    <row r="834" spans="1:31" x14ac:dyDescent="0.25">
      <c r="A834" t="s">
        <v>1082</v>
      </c>
      <c r="B834" s="35">
        <v>2</v>
      </c>
      <c r="C834" s="44" t="s">
        <v>150</v>
      </c>
      <c r="D834" s="45">
        <v>0.81890786486182687</v>
      </c>
      <c r="E834" s="46">
        <v>0.18109213513817304</v>
      </c>
      <c r="F834" s="45">
        <v>0.12310724303801258</v>
      </c>
      <c r="G834" s="47">
        <v>590.35149320951848</v>
      </c>
      <c r="H834" s="48">
        <v>267.86543591999992</v>
      </c>
      <c r="I834" s="49">
        <v>0.45373889792963262</v>
      </c>
      <c r="J834" s="35">
        <v>2</v>
      </c>
      <c r="K834" s="42" t="s">
        <v>149</v>
      </c>
      <c r="L834" s="46">
        <v>0.40250804988154837</v>
      </c>
      <c r="M834" s="50" t="s">
        <v>137</v>
      </c>
      <c r="N834" s="50" t="s">
        <v>137</v>
      </c>
      <c r="O834" s="46">
        <v>0.59749195011845158</v>
      </c>
      <c r="P834" s="46" t="s">
        <v>137</v>
      </c>
      <c r="Q834" s="46" t="s">
        <v>137</v>
      </c>
      <c r="R834" s="46">
        <v>0.29893985843980714</v>
      </c>
      <c r="S834" s="46" t="s">
        <v>1</v>
      </c>
      <c r="T834" s="46" t="s">
        <v>137</v>
      </c>
      <c r="U834" s="47">
        <v>54.151123053299173</v>
      </c>
      <c r="V834" s="47">
        <v>23.711576399999998</v>
      </c>
      <c r="W834" s="49">
        <v>0.43787783268430963</v>
      </c>
      <c r="X834" s="35">
        <v>2</v>
      </c>
      <c r="Y834" s="44" t="s">
        <v>179</v>
      </c>
      <c r="Z834" s="46">
        <v>0.16059386869464257</v>
      </c>
      <c r="AA834" s="46">
        <v>0.83940613130535757</v>
      </c>
      <c r="AB834" s="46">
        <v>0.8006611746946064</v>
      </c>
      <c r="AC834" s="47">
        <v>5161.8268778804277</v>
      </c>
      <c r="AD834" s="48">
        <v>1946.4985975200009</v>
      </c>
      <c r="AE834" s="49">
        <v>0.37709490139260166</v>
      </c>
    </row>
    <row r="835" spans="1:31" x14ac:dyDescent="0.25">
      <c r="A835" t="s">
        <v>1083</v>
      </c>
      <c r="B835" s="35">
        <v>3</v>
      </c>
      <c r="C835" s="44" t="s">
        <v>155</v>
      </c>
      <c r="D835" s="45">
        <v>0.82915588619097713</v>
      </c>
      <c r="E835" s="46">
        <v>0.17084411380902279</v>
      </c>
      <c r="F835" s="45">
        <v>5.8686326880048469E-2</v>
      </c>
      <c r="G835" s="47">
        <v>961.26860194997471</v>
      </c>
      <c r="H835" s="48">
        <v>319.28143728000015</v>
      </c>
      <c r="I835" s="49">
        <v>0.33214591284093126</v>
      </c>
      <c r="J835" s="35">
        <v>3</v>
      </c>
      <c r="K835" s="42" t="s">
        <v>151</v>
      </c>
      <c r="L835" s="46">
        <v>0.30358682530310299</v>
      </c>
      <c r="M835" s="50" t="s">
        <v>137</v>
      </c>
      <c r="N835" s="50" t="s">
        <v>135</v>
      </c>
      <c r="O835" s="46">
        <v>0.69641317469689701</v>
      </c>
      <c r="P835" s="46" t="s">
        <v>137</v>
      </c>
      <c r="Q835" s="46" t="s">
        <v>135</v>
      </c>
      <c r="R835" s="46">
        <v>0.34056738659876673</v>
      </c>
      <c r="S835" s="46" t="s">
        <v>1</v>
      </c>
      <c r="T835" s="46" t="s">
        <v>137</v>
      </c>
      <c r="U835" s="47">
        <v>13424.593221608184</v>
      </c>
      <c r="V835" s="47">
        <v>2769.3053740800019</v>
      </c>
      <c r="W835" s="49">
        <v>0.20628598039175866</v>
      </c>
      <c r="X835" s="35">
        <v>3</v>
      </c>
      <c r="Y835" s="44" t="s">
        <v>201</v>
      </c>
      <c r="Z835" s="46">
        <v>0.11804057781912422</v>
      </c>
      <c r="AA835" s="46">
        <v>0.88195942218087564</v>
      </c>
      <c r="AB835" s="46">
        <v>0.86196125870361739</v>
      </c>
      <c r="AC835" s="47">
        <v>14361.634462452676</v>
      </c>
      <c r="AD835" s="48">
        <v>9773.2786219200007</v>
      </c>
      <c r="AE835" s="49">
        <v>0.68051297695059998</v>
      </c>
    </row>
    <row r="836" spans="1:31" x14ac:dyDescent="0.25">
      <c r="A836" t="s">
        <v>1084</v>
      </c>
      <c r="B836" s="35">
        <v>4</v>
      </c>
      <c r="C836" s="44" t="s">
        <v>2228</v>
      </c>
      <c r="D836" s="45">
        <v>0.69295212342689572</v>
      </c>
      <c r="E836" s="46">
        <v>0.30704787657310417</v>
      </c>
      <c r="F836" s="45">
        <v>6.6711283927258867E-3</v>
      </c>
      <c r="G836" s="47">
        <v>3368.142332548096</v>
      </c>
      <c r="H836" s="48">
        <v>632.80834847999949</v>
      </c>
      <c r="I836" s="49">
        <v>0.18788052463366708</v>
      </c>
      <c r="J836" s="35">
        <v>4</v>
      </c>
      <c r="K836" s="42" t="s">
        <v>152</v>
      </c>
      <c r="L836" s="46">
        <v>0.29147790826232667</v>
      </c>
      <c r="M836" s="50" t="s">
        <v>137</v>
      </c>
      <c r="N836" s="50" t="s">
        <v>135</v>
      </c>
      <c r="O836" s="46">
        <v>0.70852209173767344</v>
      </c>
      <c r="P836" s="46" t="s">
        <v>137</v>
      </c>
      <c r="Q836" s="46" t="s">
        <v>135</v>
      </c>
      <c r="R836" s="46">
        <v>0.24987317463604317</v>
      </c>
      <c r="S836" s="46" t="s">
        <v>1</v>
      </c>
      <c r="T836" s="46" t="s">
        <v>137</v>
      </c>
      <c r="U836" s="47">
        <v>1731.2681760520227</v>
      </c>
      <c r="V836" s="47">
        <v>578.36863656000003</v>
      </c>
      <c r="W836" s="49">
        <v>0.33407223939095887</v>
      </c>
      <c r="X836" s="35">
        <v>4</v>
      </c>
      <c r="Y836" s="44" t="s">
        <v>144</v>
      </c>
      <c r="Z836" s="46">
        <v>0.10530546208475368</v>
      </c>
      <c r="AA836" s="46">
        <v>0.89469453791524622</v>
      </c>
      <c r="AB836" s="46">
        <v>0.88822198802602093</v>
      </c>
      <c r="AC836" s="47">
        <v>7072.0153408204451</v>
      </c>
      <c r="AD836" s="48">
        <v>5430.8296807199995</v>
      </c>
      <c r="AE836" s="49">
        <v>0.76793239536298197</v>
      </c>
    </row>
    <row r="837" spans="1:31" x14ac:dyDescent="0.25">
      <c r="A837" t="s">
        <v>1085</v>
      </c>
      <c r="B837" s="35">
        <v>5</v>
      </c>
      <c r="C837" s="44" t="s">
        <v>177</v>
      </c>
      <c r="D837" s="45">
        <v>0.60665046743328277</v>
      </c>
      <c r="E837" s="46">
        <v>0.39334953256671729</v>
      </c>
      <c r="F837" s="45">
        <v>8.1334560533899106E-2</v>
      </c>
      <c r="G837" s="47">
        <v>5323.4405602374645</v>
      </c>
      <c r="H837" s="48">
        <v>2627.3934199199985</v>
      </c>
      <c r="I837" s="49">
        <v>0.49355175289170455</v>
      </c>
      <c r="J837" s="35">
        <v>5</v>
      </c>
      <c r="K837" s="42" t="s">
        <v>153</v>
      </c>
      <c r="L837" s="46">
        <v>0.52396318985501755</v>
      </c>
      <c r="M837" s="50" t="s">
        <v>137</v>
      </c>
      <c r="N837" s="50" t="s">
        <v>137</v>
      </c>
      <c r="O837" s="46">
        <v>0.47603681014498245</v>
      </c>
      <c r="P837" s="46" t="s">
        <v>137</v>
      </c>
      <c r="Q837" s="46" t="s">
        <v>137</v>
      </c>
      <c r="R837" s="46">
        <v>2.4082599652945458E-2</v>
      </c>
      <c r="S837" s="46" t="s">
        <v>1</v>
      </c>
      <c r="T837" s="46" t="s">
        <v>137</v>
      </c>
      <c r="U837" s="47">
        <v>1075.4330699268226</v>
      </c>
      <c r="V837" s="47">
        <v>304.70990904000013</v>
      </c>
      <c r="W837" s="49">
        <v>0.28333693426475531</v>
      </c>
      <c r="X837" s="35">
        <v>5</v>
      </c>
      <c r="Y837" s="44" t="s">
        <v>191</v>
      </c>
      <c r="Z837" s="46">
        <v>7.1235173110661215E-2</v>
      </c>
      <c r="AA837" s="46">
        <v>0.92876482688933881</v>
      </c>
      <c r="AB837" s="46">
        <v>0.92304230954990263</v>
      </c>
      <c r="AC837" s="47">
        <v>8170.8239969295628</v>
      </c>
      <c r="AD837" s="48">
        <v>5083.3183303199985</v>
      </c>
      <c r="AE837" s="49">
        <v>0.6221304402383665</v>
      </c>
    </row>
    <row r="838" spans="1:31" x14ac:dyDescent="0.25">
      <c r="A838" t="s">
        <v>1086</v>
      </c>
      <c r="B838" s="35">
        <v>6</v>
      </c>
      <c r="C838" s="44" t="s">
        <v>178</v>
      </c>
      <c r="D838" s="45">
        <v>0.70332699832849221</v>
      </c>
      <c r="E838" s="46">
        <v>0.29667300167150773</v>
      </c>
      <c r="F838" s="45">
        <v>0.16187912082593503</v>
      </c>
      <c r="G838" s="47">
        <v>964.4516785407726</v>
      </c>
      <c r="H838" s="48">
        <v>653.17747559999998</v>
      </c>
      <c r="I838" s="49">
        <v>0.67725267126733157</v>
      </c>
      <c r="J838" s="35">
        <v>6</v>
      </c>
      <c r="K838" s="42" t="s">
        <v>154</v>
      </c>
      <c r="L838" s="46">
        <v>0.5872097053384292</v>
      </c>
      <c r="M838" s="50" t="s">
        <v>137</v>
      </c>
      <c r="N838" s="50" t="s">
        <v>137</v>
      </c>
      <c r="O838" s="46">
        <v>0.41279029466157074</v>
      </c>
      <c r="P838" s="46" t="s">
        <v>137</v>
      </c>
      <c r="Q838" s="46" t="s">
        <v>137</v>
      </c>
      <c r="R838" s="46">
        <v>8.1307445819610358E-2</v>
      </c>
      <c r="S838" s="46" t="s">
        <v>1</v>
      </c>
      <c r="T838" s="46" t="s">
        <v>137</v>
      </c>
      <c r="U838" s="47">
        <v>1841.6292761011473</v>
      </c>
      <c r="V838" s="47">
        <v>461.52935927999926</v>
      </c>
      <c r="W838" s="49">
        <v>0.2506092649966381</v>
      </c>
      <c r="X838" s="35">
        <v>6</v>
      </c>
      <c r="Y838" s="44" t="s">
        <v>192</v>
      </c>
      <c r="Z838" s="46">
        <v>0.16854142268962402</v>
      </c>
      <c r="AA838" s="46">
        <v>0.83145857731037598</v>
      </c>
      <c r="AB838" s="46">
        <v>0.79685514240059308</v>
      </c>
      <c r="AC838" s="47">
        <v>6449.1783440357094</v>
      </c>
      <c r="AD838" s="48">
        <v>3438.7643680800002</v>
      </c>
      <c r="AE838" s="49">
        <v>0.53320968728678708</v>
      </c>
    </row>
    <row r="839" spans="1:31" x14ac:dyDescent="0.25">
      <c r="A839" t="s">
        <v>1087</v>
      </c>
      <c r="B839" s="35">
        <v>7</v>
      </c>
      <c r="C839" s="44" t="s">
        <v>183</v>
      </c>
      <c r="D839" s="45">
        <v>0.64530208737679784</v>
      </c>
      <c r="E839" s="46">
        <v>0.35469791262320227</v>
      </c>
      <c r="F839" s="45">
        <v>0.32235166393229031</v>
      </c>
      <c r="G839" s="47">
        <v>6181.0458701848383</v>
      </c>
      <c r="H839" s="48">
        <v>3266.1587366399999</v>
      </c>
      <c r="I839" s="49">
        <v>0.5284152237722074</v>
      </c>
      <c r="J839" s="35">
        <v>7</v>
      </c>
      <c r="K839" s="42" t="s">
        <v>156</v>
      </c>
      <c r="L839" s="46">
        <v>0.51606156716869034</v>
      </c>
      <c r="M839" s="50" t="s">
        <v>137</v>
      </c>
      <c r="N839" s="50" t="s">
        <v>137</v>
      </c>
      <c r="O839" s="46">
        <v>0.48393843283130966</v>
      </c>
      <c r="P839" s="46" t="s">
        <v>137</v>
      </c>
      <c r="Q839" s="46" t="s">
        <v>137</v>
      </c>
      <c r="R839" s="46">
        <v>0.19219850084714221</v>
      </c>
      <c r="S839" s="46" t="s">
        <v>1</v>
      </c>
      <c r="T839" s="46" t="s">
        <v>137</v>
      </c>
      <c r="U839" s="47">
        <v>8109.2211174936419</v>
      </c>
      <c r="V839" s="47">
        <v>1194.3613639200009</v>
      </c>
      <c r="W839" s="49">
        <v>0.14728435032354231</v>
      </c>
      <c r="X839" s="35">
        <v>7</v>
      </c>
      <c r="Y839" s="44" t="s">
        <v>193</v>
      </c>
      <c r="Z839" s="46">
        <v>5.4351801627702491E-3</v>
      </c>
      <c r="AA839" s="46">
        <v>0.99456481983722977</v>
      </c>
      <c r="AB839" s="46">
        <v>0.99417984064691411</v>
      </c>
      <c r="AC839" s="47">
        <v>16.48396056</v>
      </c>
      <c r="AD839" s="48">
        <v>16.48396056</v>
      </c>
      <c r="AE839" s="49">
        <v>1</v>
      </c>
    </row>
    <row r="840" spans="1:31" x14ac:dyDescent="0.25">
      <c r="A840" t="s">
        <v>1088</v>
      </c>
      <c r="B840" s="35">
        <v>8</v>
      </c>
      <c r="C840" s="44" t="s">
        <v>185</v>
      </c>
      <c r="D840" s="45">
        <v>0.86445105309968773</v>
      </c>
      <c r="E840" s="46">
        <v>0.1355489469003123</v>
      </c>
      <c r="F840" s="45">
        <v>0.12490043481957418</v>
      </c>
      <c r="G840" s="47">
        <v>1003.8029881830765</v>
      </c>
      <c r="H840" s="48">
        <v>676.89766655999995</v>
      </c>
      <c r="I840" s="49">
        <v>0.6743331854243747</v>
      </c>
      <c r="J840" s="35">
        <v>8</v>
      </c>
      <c r="K840" s="42" t="s">
        <v>157</v>
      </c>
      <c r="L840" s="46">
        <v>0.54435903993163892</v>
      </c>
      <c r="M840" s="50" t="s">
        <v>137</v>
      </c>
      <c r="N840" s="50" t="s">
        <v>137</v>
      </c>
      <c r="O840" s="46">
        <v>0.45564096006836113</v>
      </c>
      <c r="P840" s="46" t="s">
        <v>137</v>
      </c>
      <c r="Q840" s="46" t="s">
        <v>137</v>
      </c>
      <c r="R840" s="46">
        <v>4.2382357052752895E-2</v>
      </c>
      <c r="S840" s="46" t="s">
        <v>1</v>
      </c>
      <c r="T840" s="46" t="s">
        <v>137</v>
      </c>
      <c r="U840" s="47">
        <v>6800.4886198150461</v>
      </c>
      <c r="V840" s="47">
        <v>1237.9381156800021</v>
      </c>
      <c r="W840" s="49">
        <v>0.18203664249550211</v>
      </c>
      <c r="X840" s="35" t="s">
        <v>136</v>
      </c>
      <c r="Y840" s="44" t="s">
        <v>136</v>
      </c>
      <c r="Z840" s="46" t="s">
        <v>136</v>
      </c>
      <c r="AA840" s="46" t="s">
        <v>136</v>
      </c>
      <c r="AB840" s="46" t="s">
        <v>136</v>
      </c>
      <c r="AC840" s="47" t="s">
        <v>136</v>
      </c>
      <c r="AD840" s="48" t="s">
        <v>136</v>
      </c>
      <c r="AE840" s="49" t="s">
        <v>136</v>
      </c>
    </row>
    <row r="841" spans="1:31" x14ac:dyDescent="0.25">
      <c r="A841" t="s">
        <v>1089</v>
      </c>
      <c r="B841" s="35">
        <v>9</v>
      </c>
      <c r="C841" s="44" t="s">
        <v>186</v>
      </c>
      <c r="D841" s="45">
        <v>0.71431104629040043</v>
      </c>
      <c r="E841" s="46">
        <v>0.28568895370959968</v>
      </c>
      <c r="F841" s="45">
        <v>3.1965193336602735E-2</v>
      </c>
      <c r="G841" s="47">
        <v>4578.9315236157163</v>
      </c>
      <c r="H841" s="48">
        <v>2905.0062304800003</v>
      </c>
      <c r="I841" s="49">
        <v>0.63442884338791894</v>
      </c>
      <c r="J841" s="35">
        <v>9</v>
      </c>
      <c r="K841" s="42" t="s">
        <v>158</v>
      </c>
      <c r="L841" s="46">
        <v>0.17874466731088137</v>
      </c>
      <c r="M841" s="50" t="s">
        <v>137</v>
      </c>
      <c r="N841" s="50" t="s">
        <v>135</v>
      </c>
      <c r="O841" s="46">
        <v>0.82125533268911854</v>
      </c>
      <c r="P841" s="46" t="s">
        <v>137</v>
      </c>
      <c r="Q841" s="46" t="s">
        <v>135</v>
      </c>
      <c r="R841" s="46">
        <v>0.21795500978363844</v>
      </c>
      <c r="S841" s="46" t="s">
        <v>1</v>
      </c>
      <c r="T841" s="46" t="s">
        <v>137</v>
      </c>
      <c r="U841" s="47">
        <v>3882.9138208679351</v>
      </c>
      <c r="V841" s="47">
        <v>1822.0871220000004</v>
      </c>
      <c r="W841" s="49">
        <v>0.46925767762538578</v>
      </c>
      <c r="X841" s="35" t="s">
        <v>136</v>
      </c>
      <c r="Y841" s="44" t="s">
        <v>136</v>
      </c>
      <c r="Z841" s="46" t="s">
        <v>136</v>
      </c>
      <c r="AA841" s="46" t="s">
        <v>136</v>
      </c>
      <c r="AB841" s="46" t="s">
        <v>136</v>
      </c>
      <c r="AC841" s="47" t="s">
        <v>136</v>
      </c>
      <c r="AD841" s="48" t="s">
        <v>136</v>
      </c>
      <c r="AE841" s="49" t="s">
        <v>136</v>
      </c>
    </row>
    <row r="842" spans="1:31" x14ac:dyDescent="0.25">
      <c r="A842" t="s">
        <v>1090</v>
      </c>
      <c r="B842" s="35">
        <v>10</v>
      </c>
      <c r="C842" s="44" t="s">
        <v>187</v>
      </c>
      <c r="D842" s="45">
        <v>0.65079449788375299</v>
      </c>
      <c r="E842" s="46">
        <v>0.3492055021162469</v>
      </c>
      <c r="F842" s="45">
        <v>2.3304638508000453E-2</v>
      </c>
      <c r="G842" s="47">
        <v>2338.8616567550653</v>
      </c>
      <c r="H842" s="48">
        <v>1383.1968264000002</v>
      </c>
      <c r="I842" s="49">
        <v>0.59139745286134038</v>
      </c>
      <c r="J842" s="35">
        <v>10</v>
      </c>
      <c r="K842" s="42" t="s">
        <v>159</v>
      </c>
      <c r="L842" s="46">
        <v>0.45673998433719881</v>
      </c>
      <c r="M842" s="50" t="s">
        <v>137</v>
      </c>
      <c r="N842" s="50" t="s">
        <v>137</v>
      </c>
      <c r="O842" s="46">
        <v>0.54326001566280124</v>
      </c>
      <c r="P842" s="46" t="s">
        <v>137</v>
      </c>
      <c r="Q842" s="46" t="s">
        <v>137</v>
      </c>
      <c r="R842" s="46">
        <v>2.1526091820465526E-2</v>
      </c>
      <c r="S842" s="46" t="s">
        <v>1</v>
      </c>
      <c r="T842" s="46" t="s">
        <v>137</v>
      </c>
      <c r="U842" s="47">
        <v>5867.6179573230402</v>
      </c>
      <c r="V842" s="47">
        <v>1709.4689791199994</v>
      </c>
      <c r="W842" s="49">
        <v>0.29133951657273605</v>
      </c>
      <c r="X842" s="35" t="s">
        <v>136</v>
      </c>
      <c r="Y842" s="44" t="s">
        <v>136</v>
      </c>
      <c r="Z842" s="46" t="s">
        <v>136</v>
      </c>
      <c r="AA842" s="46" t="s">
        <v>136</v>
      </c>
      <c r="AB842" s="46" t="s">
        <v>136</v>
      </c>
      <c r="AC842" s="47" t="s">
        <v>136</v>
      </c>
      <c r="AD842" s="48" t="s">
        <v>136</v>
      </c>
      <c r="AE842" s="49" t="s">
        <v>136</v>
      </c>
    </row>
    <row r="843" spans="1:31" x14ac:dyDescent="0.25">
      <c r="A843" t="s">
        <v>1091</v>
      </c>
      <c r="B843" s="35">
        <v>11</v>
      </c>
      <c r="C843" s="44" t="s">
        <v>13</v>
      </c>
      <c r="D843" s="45">
        <v>0.74576208953021406</v>
      </c>
      <c r="E843" s="46">
        <v>0.25423791046978594</v>
      </c>
      <c r="F843" s="45">
        <v>1.1271893230140847E-2</v>
      </c>
      <c r="G843" s="47">
        <v>928.29205977259221</v>
      </c>
      <c r="H843" s="48">
        <v>483.61278384000002</v>
      </c>
      <c r="I843" s="49">
        <v>0.52097050572475301</v>
      </c>
      <c r="J843" s="35">
        <v>11</v>
      </c>
      <c r="K843" s="42" t="s">
        <v>160</v>
      </c>
      <c r="L843" s="46">
        <v>0.55850645113746855</v>
      </c>
      <c r="M843" s="50" t="s">
        <v>137</v>
      </c>
      <c r="N843" s="50" t="s">
        <v>137</v>
      </c>
      <c r="O843" s="46">
        <v>0.44149354886253128</v>
      </c>
      <c r="P843" s="46" t="s">
        <v>137</v>
      </c>
      <c r="Q843" s="46" t="s">
        <v>137</v>
      </c>
      <c r="R843" s="46">
        <v>2.5422442018722981E-2</v>
      </c>
      <c r="S843" s="46" t="s">
        <v>1</v>
      </c>
      <c r="T843" s="46" t="s">
        <v>137</v>
      </c>
      <c r="U843" s="47">
        <v>2568.2027477999968</v>
      </c>
      <c r="V843" s="47">
        <v>843.14575272000002</v>
      </c>
      <c r="W843" s="49">
        <v>0.32830186535789091</v>
      </c>
      <c r="X843" s="35" t="s">
        <v>136</v>
      </c>
      <c r="Y843" s="44" t="s">
        <v>136</v>
      </c>
      <c r="Z843" s="46" t="s">
        <v>136</v>
      </c>
      <c r="AA843" s="46" t="s">
        <v>136</v>
      </c>
      <c r="AB843" s="46" t="s">
        <v>136</v>
      </c>
      <c r="AC843" s="47" t="s">
        <v>136</v>
      </c>
      <c r="AD843" s="48" t="s">
        <v>136</v>
      </c>
      <c r="AE843" s="49" t="s">
        <v>136</v>
      </c>
    </row>
    <row r="844" spans="1:31" x14ac:dyDescent="0.25">
      <c r="A844" t="s">
        <v>1092</v>
      </c>
      <c r="B844" s="35">
        <v>12</v>
      </c>
      <c r="C844" s="44" t="s">
        <v>189</v>
      </c>
      <c r="D844" s="45">
        <v>0.68818448185840164</v>
      </c>
      <c r="E844" s="46">
        <v>0.3118155181415983</v>
      </c>
      <c r="F844" s="45">
        <v>2.6345733163399474E-2</v>
      </c>
      <c r="G844" s="47">
        <v>1292.1409220225651</v>
      </c>
      <c r="H844" s="48">
        <v>817.16854704000025</v>
      </c>
      <c r="I844" s="49">
        <v>0.6324144163477935</v>
      </c>
      <c r="J844" s="35">
        <v>12</v>
      </c>
      <c r="K844" s="42" t="s">
        <v>162</v>
      </c>
      <c r="L844" s="46">
        <v>0.57931154279249297</v>
      </c>
      <c r="M844" s="50" t="s">
        <v>137</v>
      </c>
      <c r="N844" s="50" t="s">
        <v>137</v>
      </c>
      <c r="O844" s="46">
        <v>0.42068845720750692</v>
      </c>
      <c r="P844" s="46" t="s">
        <v>137</v>
      </c>
      <c r="Q844" s="46" t="s">
        <v>137</v>
      </c>
      <c r="R844" s="46">
        <v>1.9756238518981589E-2</v>
      </c>
      <c r="S844" s="46" t="s">
        <v>1</v>
      </c>
      <c r="T844" s="46" t="s">
        <v>137</v>
      </c>
      <c r="U844" s="47">
        <v>5223.6108347155732</v>
      </c>
      <c r="V844" s="47">
        <v>1851.5316880799974</v>
      </c>
      <c r="W844" s="49">
        <v>0.35445437010255643</v>
      </c>
      <c r="X844" s="35" t="s">
        <v>136</v>
      </c>
      <c r="Y844" s="44" t="s">
        <v>136</v>
      </c>
      <c r="Z844" s="46" t="s">
        <v>136</v>
      </c>
      <c r="AA844" s="46" t="s">
        <v>136</v>
      </c>
      <c r="AB844" s="46" t="s">
        <v>136</v>
      </c>
      <c r="AC844" s="47" t="s">
        <v>136</v>
      </c>
      <c r="AD844" s="48" t="s">
        <v>136</v>
      </c>
      <c r="AE844" s="49" t="s">
        <v>136</v>
      </c>
    </row>
    <row r="845" spans="1:31" x14ac:dyDescent="0.25">
      <c r="A845" t="s">
        <v>1093</v>
      </c>
      <c r="B845" s="35">
        <v>13</v>
      </c>
      <c r="C845" s="44" t="s">
        <v>2227</v>
      </c>
      <c r="D845" s="45">
        <v>0.6905925411870304</v>
      </c>
      <c r="E845" s="46">
        <v>0.30940745881296955</v>
      </c>
      <c r="F845" s="45">
        <v>6.4410439527972846E-2</v>
      </c>
      <c r="G845" s="47">
        <v>6849.9276667352715</v>
      </c>
      <c r="H845" s="48">
        <v>3864.7672819200006</v>
      </c>
      <c r="I845" s="49">
        <v>0.5642055609854314</v>
      </c>
      <c r="J845" s="35">
        <v>13</v>
      </c>
      <c r="K845" s="42" t="s">
        <v>163</v>
      </c>
      <c r="L845" s="46">
        <v>0.39831621225635161</v>
      </c>
      <c r="M845" s="50" t="s">
        <v>137</v>
      </c>
      <c r="N845" s="50" t="s">
        <v>135</v>
      </c>
      <c r="O845" s="46">
        <v>0.6016837877436485</v>
      </c>
      <c r="P845" s="46" t="s">
        <v>137</v>
      </c>
      <c r="Q845" s="46" t="s">
        <v>135</v>
      </c>
      <c r="R845" s="46">
        <v>2.0167133262532444E-2</v>
      </c>
      <c r="S845" s="46" t="s">
        <v>1</v>
      </c>
      <c r="T845" s="46" t="s">
        <v>137</v>
      </c>
      <c r="U845" s="47">
        <v>12628.707968125762</v>
      </c>
      <c r="V845" s="47">
        <v>2119.3497439200059</v>
      </c>
      <c r="W845" s="49">
        <v>0.16781999783898247</v>
      </c>
      <c r="X845" s="35" t="s">
        <v>136</v>
      </c>
      <c r="Y845" s="44" t="s">
        <v>136</v>
      </c>
      <c r="Z845" s="46" t="s">
        <v>136</v>
      </c>
      <c r="AA845" s="46" t="s">
        <v>136</v>
      </c>
      <c r="AB845" s="46" t="s">
        <v>136</v>
      </c>
      <c r="AC845" s="47" t="s">
        <v>136</v>
      </c>
      <c r="AD845" s="48" t="s">
        <v>136</v>
      </c>
      <c r="AE845" s="49" t="s">
        <v>136</v>
      </c>
    </row>
    <row r="846" spans="1:31" x14ac:dyDescent="0.25">
      <c r="A846" t="s">
        <v>1094</v>
      </c>
      <c r="B846" s="35" t="s">
        <v>136</v>
      </c>
      <c r="C846" s="44" t="s">
        <v>136</v>
      </c>
      <c r="D846" s="45" t="s">
        <v>136</v>
      </c>
      <c r="E846" s="46" t="s">
        <v>136</v>
      </c>
      <c r="F846" s="45" t="s">
        <v>136</v>
      </c>
      <c r="G846" s="47" t="s">
        <v>136</v>
      </c>
      <c r="H846" s="48" t="s">
        <v>136</v>
      </c>
      <c r="I846" s="49" t="s">
        <v>136</v>
      </c>
      <c r="J846" s="35">
        <v>14</v>
      </c>
      <c r="K846" s="42" t="s">
        <v>164</v>
      </c>
      <c r="L846" s="46">
        <v>0.48323393431151196</v>
      </c>
      <c r="M846" s="50" t="s">
        <v>137</v>
      </c>
      <c r="N846" s="50" t="s">
        <v>137</v>
      </c>
      <c r="O846" s="46">
        <v>0.51676606568848804</v>
      </c>
      <c r="P846" s="46" t="s">
        <v>137</v>
      </c>
      <c r="Q846" s="46" t="s">
        <v>137</v>
      </c>
      <c r="R846" s="46">
        <v>3.9233284107253241E-2</v>
      </c>
      <c r="S846" s="46" t="s">
        <v>1</v>
      </c>
      <c r="T846" s="46" t="s">
        <v>137</v>
      </c>
      <c r="U846" s="47">
        <v>4769.3133085692352</v>
      </c>
      <c r="V846" s="47">
        <v>1242.4995252000006</v>
      </c>
      <c r="W846" s="49">
        <v>0.26051958527604946</v>
      </c>
      <c r="X846" s="35" t="s">
        <v>136</v>
      </c>
      <c r="Y846" s="44" t="s">
        <v>136</v>
      </c>
      <c r="Z846" s="46" t="s">
        <v>136</v>
      </c>
      <c r="AA846" s="46" t="s">
        <v>136</v>
      </c>
      <c r="AB846" s="46" t="s">
        <v>136</v>
      </c>
      <c r="AC846" s="47" t="s">
        <v>136</v>
      </c>
      <c r="AD846" s="48" t="s">
        <v>136</v>
      </c>
      <c r="AE846" s="49" t="s">
        <v>136</v>
      </c>
    </row>
    <row r="847" spans="1:31" x14ac:dyDescent="0.25">
      <c r="A847" t="s">
        <v>1095</v>
      </c>
      <c r="B847" s="35" t="s">
        <v>136</v>
      </c>
      <c r="C847" s="44" t="s">
        <v>136</v>
      </c>
      <c r="D847" s="45" t="s">
        <v>136</v>
      </c>
      <c r="E847" s="46" t="s">
        <v>136</v>
      </c>
      <c r="F847" s="45" t="s">
        <v>136</v>
      </c>
      <c r="G847" s="47" t="s">
        <v>136</v>
      </c>
      <c r="H847" s="48" t="s">
        <v>136</v>
      </c>
      <c r="I847" s="49" t="s">
        <v>136</v>
      </c>
      <c r="J847" s="35">
        <v>15</v>
      </c>
      <c r="K847" s="42" t="s">
        <v>165</v>
      </c>
      <c r="L847" s="46">
        <v>0.43258782701650778</v>
      </c>
      <c r="M847" s="50" t="s">
        <v>137</v>
      </c>
      <c r="N847" s="50" t="s">
        <v>137</v>
      </c>
      <c r="O847" s="46">
        <v>0.56741217298349222</v>
      </c>
      <c r="P847" s="46" t="s">
        <v>137</v>
      </c>
      <c r="Q847" s="46" t="s">
        <v>137</v>
      </c>
      <c r="R847" s="46">
        <v>1.0800663478548529E-2</v>
      </c>
      <c r="S847" s="46" t="s">
        <v>1</v>
      </c>
      <c r="T847" s="46" t="s">
        <v>137</v>
      </c>
      <c r="U847" s="47">
        <v>9747.5856930937935</v>
      </c>
      <c r="V847" s="47">
        <v>3509.3994528000007</v>
      </c>
      <c r="W847" s="49">
        <v>0.36002755587841873</v>
      </c>
      <c r="X847" s="35" t="s">
        <v>136</v>
      </c>
      <c r="Y847" s="44" t="s">
        <v>136</v>
      </c>
      <c r="Z847" s="46" t="s">
        <v>136</v>
      </c>
      <c r="AA847" s="46" t="s">
        <v>136</v>
      </c>
      <c r="AB847" s="46" t="s">
        <v>136</v>
      </c>
      <c r="AC847" s="47" t="s">
        <v>136</v>
      </c>
      <c r="AD847" s="48" t="s">
        <v>136</v>
      </c>
      <c r="AE847" s="49" t="s">
        <v>136</v>
      </c>
    </row>
    <row r="848" spans="1:31" x14ac:dyDescent="0.25">
      <c r="A848" t="s">
        <v>1096</v>
      </c>
      <c r="B848" s="35" t="s">
        <v>136</v>
      </c>
      <c r="C848" s="44" t="s">
        <v>136</v>
      </c>
      <c r="D848" s="45" t="s">
        <v>136</v>
      </c>
      <c r="E848" s="46" t="s">
        <v>136</v>
      </c>
      <c r="F848" s="45" t="s">
        <v>136</v>
      </c>
      <c r="G848" s="47" t="s">
        <v>136</v>
      </c>
      <c r="H848" s="48" t="s">
        <v>136</v>
      </c>
      <c r="I848" s="49" t="s">
        <v>136</v>
      </c>
      <c r="J848" s="35">
        <v>16</v>
      </c>
      <c r="K848" s="42" t="s">
        <v>166</v>
      </c>
      <c r="L848" s="46">
        <v>0.2041012624841583</v>
      </c>
      <c r="M848" s="50" t="s">
        <v>137</v>
      </c>
      <c r="N848" s="50" t="s">
        <v>135</v>
      </c>
      <c r="O848" s="46">
        <v>0.79589873751584173</v>
      </c>
      <c r="P848" s="46" t="s">
        <v>137</v>
      </c>
      <c r="Q848" s="46" t="s">
        <v>135</v>
      </c>
      <c r="R848" s="46">
        <v>3.2789567997767631E-2</v>
      </c>
      <c r="S848" s="46" t="s">
        <v>1</v>
      </c>
      <c r="T848" s="46" t="s">
        <v>137</v>
      </c>
      <c r="U848" s="47">
        <v>29072.344948351398</v>
      </c>
      <c r="V848" s="47">
        <v>5144.4989354400077</v>
      </c>
      <c r="W848" s="49">
        <v>0.17695507344108258</v>
      </c>
      <c r="X848" s="35" t="s">
        <v>136</v>
      </c>
      <c r="Y848" s="44" t="s">
        <v>136</v>
      </c>
      <c r="Z848" s="46" t="s">
        <v>136</v>
      </c>
      <c r="AA848" s="46" t="s">
        <v>136</v>
      </c>
      <c r="AB848" s="46" t="s">
        <v>136</v>
      </c>
      <c r="AC848" s="47" t="s">
        <v>136</v>
      </c>
      <c r="AD848" s="48" t="s">
        <v>136</v>
      </c>
      <c r="AE848" s="49" t="s">
        <v>136</v>
      </c>
    </row>
    <row r="849" spans="1:31" x14ac:dyDescent="0.25">
      <c r="A849" t="s">
        <v>1097</v>
      </c>
      <c r="B849" s="35" t="s">
        <v>136</v>
      </c>
      <c r="C849" s="44" t="s">
        <v>136</v>
      </c>
      <c r="D849" s="45" t="s">
        <v>136</v>
      </c>
      <c r="E849" s="46" t="s">
        <v>136</v>
      </c>
      <c r="F849" s="45" t="s">
        <v>136</v>
      </c>
      <c r="G849" s="47" t="s">
        <v>136</v>
      </c>
      <c r="H849" s="48" t="s">
        <v>136</v>
      </c>
      <c r="I849" s="49" t="s">
        <v>136</v>
      </c>
      <c r="J849" s="35">
        <v>17</v>
      </c>
      <c r="K849" s="42" t="s">
        <v>167</v>
      </c>
      <c r="L849" s="46">
        <v>0.24420874675699475</v>
      </c>
      <c r="M849" s="50" t="s">
        <v>137</v>
      </c>
      <c r="N849" s="50" t="s">
        <v>135</v>
      </c>
      <c r="O849" s="46">
        <v>0.75579125324300533</v>
      </c>
      <c r="P849" s="46" t="s">
        <v>137</v>
      </c>
      <c r="Q849" s="46" t="s">
        <v>135</v>
      </c>
      <c r="R849" s="46">
        <v>4.9145430537381164E-2</v>
      </c>
      <c r="S849" s="46" t="s">
        <v>1</v>
      </c>
      <c r="T849" s="46" t="s">
        <v>137</v>
      </c>
      <c r="U849" s="47">
        <v>756.12580069989906</v>
      </c>
      <c r="V849" s="47">
        <v>234.98796768000011</v>
      </c>
      <c r="W849" s="49">
        <v>0.31077893051987676</v>
      </c>
      <c r="X849" s="35" t="s">
        <v>136</v>
      </c>
      <c r="Y849" s="44" t="s">
        <v>136</v>
      </c>
      <c r="Z849" s="46" t="s">
        <v>136</v>
      </c>
      <c r="AA849" s="46" t="s">
        <v>136</v>
      </c>
      <c r="AB849" s="46" t="s">
        <v>136</v>
      </c>
      <c r="AC849" s="47" t="s">
        <v>136</v>
      </c>
      <c r="AD849" s="48" t="s">
        <v>136</v>
      </c>
      <c r="AE849" s="49" t="s">
        <v>136</v>
      </c>
    </row>
    <row r="850" spans="1:31" x14ac:dyDescent="0.25">
      <c r="A850" t="s">
        <v>1098</v>
      </c>
      <c r="B850" s="35" t="s">
        <v>136</v>
      </c>
      <c r="C850" s="44" t="s">
        <v>136</v>
      </c>
      <c r="D850" s="45" t="s">
        <v>136</v>
      </c>
      <c r="E850" s="46" t="s">
        <v>136</v>
      </c>
      <c r="F850" s="45" t="s">
        <v>136</v>
      </c>
      <c r="G850" s="47" t="s">
        <v>136</v>
      </c>
      <c r="H850" s="48" t="s">
        <v>136</v>
      </c>
      <c r="I850" s="49" t="s">
        <v>136</v>
      </c>
      <c r="J850" s="35">
        <v>18</v>
      </c>
      <c r="K850" s="42" t="s">
        <v>168</v>
      </c>
      <c r="L850" s="46">
        <v>0.25108542125089339</v>
      </c>
      <c r="M850" s="50" t="s">
        <v>137</v>
      </c>
      <c r="N850" s="50" t="s">
        <v>135</v>
      </c>
      <c r="O850" s="46">
        <v>0.74891457874910661</v>
      </c>
      <c r="P850" s="46" t="s">
        <v>137</v>
      </c>
      <c r="Q850" s="46" t="s">
        <v>135</v>
      </c>
      <c r="R850" s="46">
        <v>0.19888257894253167</v>
      </c>
      <c r="S850" s="46" t="s">
        <v>1</v>
      </c>
      <c r="T850" s="46" t="s">
        <v>137</v>
      </c>
      <c r="U850" s="47">
        <v>2330.1738992470287</v>
      </c>
      <c r="V850" s="47">
        <v>832.85566080000024</v>
      </c>
      <c r="W850" s="49">
        <v>0.35742210530687379</v>
      </c>
      <c r="X850" s="35" t="s">
        <v>136</v>
      </c>
      <c r="Y850" s="44" t="s">
        <v>136</v>
      </c>
      <c r="Z850" s="46" t="s">
        <v>136</v>
      </c>
      <c r="AA850" s="46" t="s">
        <v>136</v>
      </c>
      <c r="AB850" s="46" t="s">
        <v>136</v>
      </c>
      <c r="AC850" s="47" t="s">
        <v>136</v>
      </c>
      <c r="AD850" s="48" t="s">
        <v>136</v>
      </c>
      <c r="AE850" s="49" t="s">
        <v>136</v>
      </c>
    </row>
    <row r="851" spans="1:31" x14ac:dyDescent="0.25">
      <c r="A851" t="s">
        <v>1099</v>
      </c>
      <c r="B851" s="35" t="s">
        <v>136</v>
      </c>
      <c r="C851" s="44" t="s">
        <v>136</v>
      </c>
      <c r="D851" s="45" t="s">
        <v>136</v>
      </c>
      <c r="E851" s="46" t="s">
        <v>136</v>
      </c>
      <c r="F851" s="45" t="s">
        <v>136</v>
      </c>
      <c r="G851" s="47" t="s">
        <v>136</v>
      </c>
      <c r="H851" s="48" t="s">
        <v>136</v>
      </c>
      <c r="I851" s="49" t="s">
        <v>136</v>
      </c>
      <c r="J851" s="35">
        <v>19</v>
      </c>
      <c r="K851" s="42" t="s">
        <v>169</v>
      </c>
      <c r="L851" s="46">
        <v>0.52698820949873182</v>
      </c>
      <c r="M851" s="50" t="s">
        <v>137</v>
      </c>
      <c r="N851" s="50" t="s">
        <v>137</v>
      </c>
      <c r="O851" s="46">
        <v>0.47301179050126818</v>
      </c>
      <c r="P851" s="46" t="s">
        <v>137</v>
      </c>
      <c r="Q851" s="46" t="s">
        <v>137</v>
      </c>
      <c r="R851" s="46">
        <v>1.1232161038643428E-2</v>
      </c>
      <c r="S851" s="46" t="s">
        <v>1</v>
      </c>
      <c r="T851" s="46" t="s">
        <v>137</v>
      </c>
      <c r="U851" s="47">
        <v>1289.5307225912738</v>
      </c>
      <c r="V851" s="47">
        <v>616.93171439999992</v>
      </c>
      <c r="W851" s="49">
        <v>0.47841567757322906</v>
      </c>
      <c r="X851" s="35" t="s">
        <v>136</v>
      </c>
      <c r="Y851" s="44" t="s">
        <v>136</v>
      </c>
      <c r="Z851" s="46" t="s">
        <v>136</v>
      </c>
      <c r="AA851" s="46" t="s">
        <v>136</v>
      </c>
      <c r="AB851" s="46" t="s">
        <v>136</v>
      </c>
      <c r="AC851" s="47" t="s">
        <v>136</v>
      </c>
      <c r="AD851" s="48" t="s">
        <v>136</v>
      </c>
      <c r="AE851" s="49" t="s">
        <v>136</v>
      </c>
    </row>
    <row r="852" spans="1:31" x14ac:dyDescent="0.25">
      <c r="A852" t="s">
        <v>1100</v>
      </c>
      <c r="B852" s="35" t="s">
        <v>136</v>
      </c>
      <c r="C852" s="44" t="s">
        <v>136</v>
      </c>
      <c r="D852" s="45" t="s">
        <v>136</v>
      </c>
      <c r="E852" s="46" t="s">
        <v>136</v>
      </c>
      <c r="F852" s="45" t="s">
        <v>136</v>
      </c>
      <c r="G852" s="47" t="s">
        <v>136</v>
      </c>
      <c r="H852" s="48" t="s">
        <v>136</v>
      </c>
      <c r="I852" s="49" t="s">
        <v>136</v>
      </c>
      <c r="J852" s="35">
        <v>20</v>
      </c>
      <c r="K852" s="42" t="s">
        <v>170</v>
      </c>
      <c r="L852" s="46">
        <v>0.58404981678139645</v>
      </c>
      <c r="M852" s="50" t="s">
        <v>137</v>
      </c>
      <c r="N852" s="50" t="s">
        <v>137</v>
      </c>
      <c r="O852" s="46">
        <v>0.4159501832186035</v>
      </c>
      <c r="P852" s="46" t="s">
        <v>137</v>
      </c>
      <c r="Q852" s="46" t="s">
        <v>137</v>
      </c>
      <c r="R852" s="46">
        <v>0.24136100201346</v>
      </c>
      <c r="S852" s="46" t="s">
        <v>1</v>
      </c>
      <c r="T852" s="46" t="s">
        <v>137</v>
      </c>
      <c r="U852" s="47">
        <v>6084.9805983552751</v>
      </c>
      <c r="V852" s="47">
        <v>2375.8611897599999</v>
      </c>
      <c r="W852" s="49">
        <v>0.39044679787511194</v>
      </c>
      <c r="X852" s="35" t="s">
        <v>136</v>
      </c>
      <c r="Y852" s="44" t="s">
        <v>136</v>
      </c>
      <c r="Z852" s="46" t="s">
        <v>136</v>
      </c>
      <c r="AA852" s="46" t="s">
        <v>136</v>
      </c>
      <c r="AB852" s="46" t="s">
        <v>136</v>
      </c>
      <c r="AC852" s="47" t="s">
        <v>136</v>
      </c>
      <c r="AD852" s="48" t="s">
        <v>136</v>
      </c>
      <c r="AE852" s="49" t="s">
        <v>136</v>
      </c>
    </row>
    <row r="853" spans="1:31" x14ac:dyDescent="0.25">
      <c r="A853" t="s">
        <v>1101</v>
      </c>
      <c r="B853" s="35" t="s">
        <v>136</v>
      </c>
      <c r="C853" s="44" t="s">
        <v>136</v>
      </c>
      <c r="D853" s="45" t="s">
        <v>136</v>
      </c>
      <c r="E853" s="46" t="s">
        <v>136</v>
      </c>
      <c r="F853" s="45" t="s">
        <v>136</v>
      </c>
      <c r="G853" s="47" t="s">
        <v>136</v>
      </c>
      <c r="H853" s="48" t="s">
        <v>136</v>
      </c>
      <c r="I853" s="49" t="s">
        <v>136</v>
      </c>
      <c r="J853" s="35">
        <v>21</v>
      </c>
      <c r="K853" s="42" t="s">
        <v>171</v>
      </c>
      <c r="L853" s="46">
        <v>0.39339103761426514</v>
      </c>
      <c r="M853" s="50" t="s">
        <v>137</v>
      </c>
      <c r="N853" s="50" t="s">
        <v>135</v>
      </c>
      <c r="O853" s="46">
        <v>0.60660896238573481</v>
      </c>
      <c r="P853" s="46" t="s">
        <v>137</v>
      </c>
      <c r="Q853" s="46" t="s">
        <v>135</v>
      </c>
      <c r="R853" s="46">
        <v>0.45726489803646092</v>
      </c>
      <c r="S853" s="46" t="s">
        <v>137</v>
      </c>
      <c r="T853" s="46" t="s">
        <v>137</v>
      </c>
      <c r="U853" s="47">
        <v>1021.2216325409613</v>
      </c>
      <c r="V853" s="47">
        <v>468.39085632000007</v>
      </c>
      <c r="W853" s="49">
        <v>0.45865739756664708</v>
      </c>
      <c r="X853" s="35" t="s">
        <v>136</v>
      </c>
      <c r="Y853" s="44" t="s">
        <v>136</v>
      </c>
      <c r="Z853" s="46" t="s">
        <v>136</v>
      </c>
      <c r="AA853" s="46" t="s">
        <v>136</v>
      </c>
      <c r="AB853" s="46" t="s">
        <v>136</v>
      </c>
      <c r="AC853" s="47" t="s">
        <v>136</v>
      </c>
      <c r="AD853" s="48" t="s">
        <v>136</v>
      </c>
      <c r="AE853" s="49" t="s">
        <v>136</v>
      </c>
    </row>
    <row r="854" spans="1:31" x14ac:dyDescent="0.25">
      <c r="A854" t="s">
        <v>1102</v>
      </c>
      <c r="B854" s="35" t="s">
        <v>136</v>
      </c>
      <c r="C854" s="44" t="s">
        <v>136</v>
      </c>
      <c r="D854" s="45" t="s">
        <v>136</v>
      </c>
      <c r="E854" s="46" t="s">
        <v>136</v>
      </c>
      <c r="F854" s="45" t="s">
        <v>136</v>
      </c>
      <c r="G854" s="47" t="s">
        <v>136</v>
      </c>
      <c r="H854" s="48" t="s">
        <v>136</v>
      </c>
      <c r="I854" s="49" t="s">
        <v>136</v>
      </c>
      <c r="J854" s="35">
        <v>22</v>
      </c>
      <c r="K854" s="42" t="s">
        <v>172</v>
      </c>
      <c r="L854" s="46">
        <v>0.43970334286420482</v>
      </c>
      <c r="M854" s="50" t="s">
        <v>137</v>
      </c>
      <c r="N854" s="50" t="s">
        <v>137</v>
      </c>
      <c r="O854" s="46">
        <v>0.56029665713579513</v>
      </c>
      <c r="P854" s="46" t="s">
        <v>137</v>
      </c>
      <c r="Q854" s="46" t="s">
        <v>137</v>
      </c>
      <c r="R854" s="46">
        <v>0.29436108445600428</v>
      </c>
      <c r="S854" s="46" t="s">
        <v>1</v>
      </c>
      <c r="T854" s="46" t="s">
        <v>137</v>
      </c>
      <c r="U854" s="47">
        <v>1808.8810018135321</v>
      </c>
      <c r="V854" s="47">
        <v>745.71077183999978</v>
      </c>
      <c r="W854" s="49">
        <v>0.41224976717228584</v>
      </c>
      <c r="X854" s="35" t="s">
        <v>136</v>
      </c>
      <c r="Y854" s="44" t="s">
        <v>136</v>
      </c>
      <c r="Z854" s="46" t="s">
        <v>136</v>
      </c>
      <c r="AA854" s="46" t="s">
        <v>136</v>
      </c>
      <c r="AB854" s="46" t="s">
        <v>136</v>
      </c>
      <c r="AC854" s="47" t="s">
        <v>136</v>
      </c>
      <c r="AD854" s="48" t="s">
        <v>136</v>
      </c>
      <c r="AE854" s="49" t="s">
        <v>136</v>
      </c>
    </row>
    <row r="855" spans="1:31" x14ac:dyDescent="0.25">
      <c r="A855" t="s">
        <v>1103</v>
      </c>
      <c r="B855" s="35" t="s">
        <v>136</v>
      </c>
      <c r="C855" s="44" t="s">
        <v>136</v>
      </c>
      <c r="D855" s="45" t="s">
        <v>136</v>
      </c>
      <c r="E855" s="46" t="s">
        <v>136</v>
      </c>
      <c r="F855" s="45" t="s">
        <v>136</v>
      </c>
      <c r="G855" s="47" t="s">
        <v>136</v>
      </c>
      <c r="H855" s="48" t="s">
        <v>136</v>
      </c>
      <c r="I855" s="49" t="s">
        <v>136</v>
      </c>
      <c r="J855" s="35">
        <v>23</v>
      </c>
      <c r="K855" s="42" t="s">
        <v>139</v>
      </c>
      <c r="L855" s="46">
        <v>0.18281724055653206</v>
      </c>
      <c r="M855" s="50" t="s">
        <v>137</v>
      </c>
      <c r="N855" s="50" t="s">
        <v>135</v>
      </c>
      <c r="O855" s="46">
        <v>0.81718275944346797</v>
      </c>
      <c r="P855" s="46" t="s">
        <v>137</v>
      </c>
      <c r="Q855" s="46" t="s">
        <v>135</v>
      </c>
      <c r="R855" s="46">
        <v>2.1722324670508504E-2</v>
      </c>
      <c r="S855" s="46" t="s">
        <v>1</v>
      </c>
      <c r="T855" s="46" t="s">
        <v>137</v>
      </c>
      <c r="U855" s="47">
        <v>13350.793522877131</v>
      </c>
      <c r="V855" s="47">
        <v>5078.240047199999</v>
      </c>
      <c r="W855" s="49">
        <v>0.3803699037437907</v>
      </c>
      <c r="X855" s="35" t="s">
        <v>136</v>
      </c>
      <c r="Y855" s="44" t="s">
        <v>136</v>
      </c>
      <c r="Z855" s="46" t="s">
        <v>136</v>
      </c>
      <c r="AA855" s="46" t="s">
        <v>136</v>
      </c>
      <c r="AB855" s="46" t="s">
        <v>136</v>
      </c>
      <c r="AC855" s="47" t="s">
        <v>136</v>
      </c>
      <c r="AD855" s="48" t="s">
        <v>136</v>
      </c>
      <c r="AE855" s="49" t="s">
        <v>136</v>
      </c>
    </row>
    <row r="856" spans="1:31" x14ac:dyDescent="0.25">
      <c r="A856" t="s">
        <v>1104</v>
      </c>
      <c r="B856" s="35" t="s">
        <v>136</v>
      </c>
      <c r="C856" s="44" t="s">
        <v>136</v>
      </c>
      <c r="D856" s="45" t="s">
        <v>136</v>
      </c>
      <c r="E856" s="46" t="s">
        <v>136</v>
      </c>
      <c r="F856" s="45" t="s">
        <v>136</v>
      </c>
      <c r="G856" s="47" t="s">
        <v>136</v>
      </c>
      <c r="H856" s="48" t="s">
        <v>136</v>
      </c>
      <c r="I856" s="49" t="s">
        <v>136</v>
      </c>
      <c r="J856" s="35">
        <v>24</v>
      </c>
      <c r="K856" s="42" t="s">
        <v>2230</v>
      </c>
      <c r="L856" s="46">
        <v>0.40741864874484812</v>
      </c>
      <c r="M856" s="50" t="s">
        <v>137</v>
      </c>
      <c r="N856" s="50" t="s">
        <v>137</v>
      </c>
      <c r="O856" s="46">
        <v>0.59258135125515199</v>
      </c>
      <c r="P856" s="46" t="s">
        <v>137</v>
      </c>
      <c r="Q856" s="46" t="s">
        <v>137</v>
      </c>
      <c r="R856" s="46">
        <v>0.29369085311760629</v>
      </c>
      <c r="S856" s="46" t="s">
        <v>1</v>
      </c>
      <c r="T856" s="46" t="s">
        <v>137</v>
      </c>
      <c r="U856" s="47">
        <v>2809.3587912400008</v>
      </c>
      <c r="V856" s="47">
        <v>1253.8405934400005</v>
      </c>
      <c r="W856" s="49">
        <v>0.4463084591934865</v>
      </c>
      <c r="X856" s="35" t="s">
        <v>136</v>
      </c>
      <c r="Y856" s="44" t="s">
        <v>136</v>
      </c>
      <c r="Z856" s="46" t="s">
        <v>136</v>
      </c>
      <c r="AA856" s="46" t="s">
        <v>136</v>
      </c>
      <c r="AB856" s="46" t="s">
        <v>136</v>
      </c>
      <c r="AC856" s="47" t="s">
        <v>136</v>
      </c>
      <c r="AD856" s="48" t="s">
        <v>136</v>
      </c>
      <c r="AE856" s="49" t="s">
        <v>136</v>
      </c>
    </row>
    <row r="857" spans="1:31" x14ac:dyDescent="0.25">
      <c r="A857" t="s">
        <v>1105</v>
      </c>
      <c r="B857" s="35" t="s">
        <v>136</v>
      </c>
      <c r="C857" s="44" t="s">
        <v>136</v>
      </c>
      <c r="D857" s="45" t="s">
        <v>136</v>
      </c>
      <c r="E857" s="46" t="s">
        <v>136</v>
      </c>
      <c r="F857" s="45" t="s">
        <v>136</v>
      </c>
      <c r="G857" s="47" t="s">
        <v>136</v>
      </c>
      <c r="H857" s="48" t="s">
        <v>136</v>
      </c>
      <c r="I857" s="49" t="s">
        <v>136</v>
      </c>
      <c r="J857" s="35">
        <v>25</v>
      </c>
      <c r="K857" s="42" t="s">
        <v>174</v>
      </c>
      <c r="L857" s="46">
        <v>0.46540430266525556</v>
      </c>
      <c r="M857" s="50" t="s">
        <v>137</v>
      </c>
      <c r="N857" s="50" t="s">
        <v>137</v>
      </c>
      <c r="O857" s="46">
        <v>0.53459569733474455</v>
      </c>
      <c r="P857" s="46" t="s">
        <v>137</v>
      </c>
      <c r="Q857" s="46" t="s">
        <v>137</v>
      </c>
      <c r="R857" s="46">
        <v>0.13958501916760099</v>
      </c>
      <c r="S857" s="46" t="s">
        <v>1</v>
      </c>
      <c r="T857" s="46" t="s">
        <v>137</v>
      </c>
      <c r="U857" s="47">
        <v>12894.105318603033</v>
      </c>
      <c r="V857" s="47">
        <v>5939.4849904799985</v>
      </c>
      <c r="W857" s="49">
        <v>0.46063568147770423</v>
      </c>
      <c r="X857" s="35" t="s">
        <v>136</v>
      </c>
      <c r="Y857" s="44" t="s">
        <v>136</v>
      </c>
      <c r="Z857" s="46" t="s">
        <v>136</v>
      </c>
      <c r="AA857" s="46" t="s">
        <v>136</v>
      </c>
      <c r="AB857" s="46" t="s">
        <v>136</v>
      </c>
      <c r="AC857" s="47" t="s">
        <v>136</v>
      </c>
      <c r="AD857" s="48" t="s">
        <v>136</v>
      </c>
      <c r="AE857" s="49" t="s">
        <v>136</v>
      </c>
    </row>
    <row r="858" spans="1:31" x14ac:dyDescent="0.25">
      <c r="A858" t="s">
        <v>1106</v>
      </c>
      <c r="B858" s="35" t="s">
        <v>136</v>
      </c>
      <c r="C858" s="44" t="s">
        <v>136</v>
      </c>
      <c r="D858" s="45" t="s">
        <v>136</v>
      </c>
      <c r="E858" s="46" t="s">
        <v>136</v>
      </c>
      <c r="F858" s="45" t="s">
        <v>136</v>
      </c>
      <c r="G858" s="47" t="s">
        <v>136</v>
      </c>
      <c r="H858" s="48" t="s">
        <v>136</v>
      </c>
      <c r="I858" s="49" t="s">
        <v>136</v>
      </c>
      <c r="J858" s="35">
        <v>26</v>
      </c>
      <c r="K858" s="42" t="s">
        <v>2229</v>
      </c>
      <c r="L858" s="46">
        <v>0.44186735374124247</v>
      </c>
      <c r="M858" s="50" t="s">
        <v>137</v>
      </c>
      <c r="N858" s="50" t="s">
        <v>137</v>
      </c>
      <c r="O858" s="46">
        <v>0.55813264625875747</v>
      </c>
      <c r="P858" s="46" t="s">
        <v>137</v>
      </c>
      <c r="Q858" s="46" t="s">
        <v>137</v>
      </c>
      <c r="R858" s="46">
        <v>0.22299385999701274</v>
      </c>
      <c r="S858" s="46" t="s">
        <v>1</v>
      </c>
      <c r="T858" s="46" t="s">
        <v>137</v>
      </c>
      <c r="U858" s="47">
        <v>9110.9136047358588</v>
      </c>
      <c r="V858" s="47">
        <v>3729.5057680799991</v>
      </c>
      <c r="W858" s="49">
        <v>0.40934487252095109</v>
      </c>
      <c r="X858" s="35" t="s">
        <v>136</v>
      </c>
      <c r="Y858" s="44" t="s">
        <v>136</v>
      </c>
      <c r="Z858" s="46" t="s">
        <v>136</v>
      </c>
      <c r="AA858" s="46" t="s">
        <v>136</v>
      </c>
      <c r="AB858" s="46" t="s">
        <v>136</v>
      </c>
      <c r="AC858" s="47" t="s">
        <v>136</v>
      </c>
      <c r="AD858" s="48" t="s">
        <v>136</v>
      </c>
      <c r="AE858" s="49" t="s">
        <v>136</v>
      </c>
    </row>
    <row r="859" spans="1:31" x14ac:dyDescent="0.25">
      <c r="A859" t="s">
        <v>1107</v>
      </c>
      <c r="B859" s="35" t="s">
        <v>136</v>
      </c>
      <c r="C859" s="44" t="s">
        <v>136</v>
      </c>
      <c r="D859" s="45" t="s">
        <v>136</v>
      </c>
      <c r="E859" s="46" t="s">
        <v>136</v>
      </c>
      <c r="F859" s="45" t="s">
        <v>136</v>
      </c>
      <c r="G859" s="47" t="s">
        <v>136</v>
      </c>
      <c r="H859" s="48" t="s">
        <v>136</v>
      </c>
      <c r="I859" s="49" t="s">
        <v>136</v>
      </c>
      <c r="J859" s="35">
        <v>27</v>
      </c>
      <c r="K859" s="42" t="s">
        <v>140</v>
      </c>
      <c r="L859" s="46">
        <v>0.5848248715441835</v>
      </c>
      <c r="M859" s="50" t="s">
        <v>137</v>
      </c>
      <c r="N859" s="50" t="s">
        <v>137</v>
      </c>
      <c r="O859" s="46">
        <v>0.41517512845581667</v>
      </c>
      <c r="P859" s="46" t="s">
        <v>137</v>
      </c>
      <c r="Q859" s="46" t="s">
        <v>137</v>
      </c>
      <c r="R859" s="46">
        <v>8.2304033450083691E-2</v>
      </c>
      <c r="S859" s="46" t="s">
        <v>1</v>
      </c>
      <c r="T859" s="46" t="s">
        <v>137</v>
      </c>
      <c r="U859" s="47">
        <v>97.663266843400208</v>
      </c>
      <c r="V859" s="47">
        <v>16.466731440000014</v>
      </c>
      <c r="W859" s="49">
        <v>0.16860721509965326</v>
      </c>
      <c r="X859" s="35" t="s">
        <v>136</v>
      </c>
      <c r="Y859" s="44" t="s">
        <v>136</v>
      </c>
      <c r="Z859" s="46" t="s">
        <v>136</v>
      </c>
      <c r="AA859" s="46" t="s">
        <v>136</v>
      </c>
      <c r="AB859" s="46" t="s">
        <v>136</v>
      </c>
      <c r="AC859" s="47" t="s">
        <v>136</v>
      </c>
      <c r="AD859" s="48" t="s">
        <v>136</v>
      </c>
      <c r="AE859" s="49" t="s">
        <v>136</v>
      </c>
    </row>
    <row r="860" spans="1:31" x14ac:dyDescent="0.25">
      <c r="A860" t="s">
        <v>1108</v>
      </c>
      <c r="B860" s="35" t="s">
        <v>136</v>
      </c>
      <c r="C860" s="44" t="s">
        <v>136</v>
      </c>
      <c r="D860" s="45" t="s">
        <v>136</v>
      </c>
      <c r="E860" s="46" t="s">
        <v>136</v>
      </c>
      <c r="F860" s="45" t="s">
        <v>136</v>
      </c>
      <c r="G860" s="47" t="s">
        <v>136</v>
      </c>
      <c r="H860" s="48" t="s">
        <v>136</v>
      </c>
      <c r="I860" s="49" t="s">
        <v>136</v>
      </c>
      <c r="J860" s="35">
        <v>28</v>
      </c>
      <c r="K860" s="42" t="s">
        <v>141</v>
      </c>
      <c r="L860" s="46">
        <v>0.31688240579985666</v>
      </c>
      <c r="M860" s="50" t="s">
        <v>137</v>
      </c>
      <c r="N860" s="50" t="s">
        <v>135</v>
      </c>
      <c r="O860" s="46">
        <v>0.6831175942001434</v>
      </c>
      <c r="P860" s="46" t="s">
        <v>137</v>
      </c>
      <c r="Q860" s="46" t="s">
        <v>135</v>
      </c>
      <c r="R860" s="46">
        <v>9.7184790281219152E-2</v>
      </c>
      <c r="S860" s="46" t="s">
        <v>1</v>
      </c>
      <c r="T860" s="46" t="s">
        <v>137</v>
      </c>
      <c r="U860" s="47">
        <v>1514.680857698545</v>
      </c>
      <c r="V860" s="47">
        <v>377.59770119999951</v>
      </c>
      <c r="W860" s="49">
        <v>0.24929192131848399</v>
      </c>
      <c r="X860" s="35" t="s">
        <v>136</v>
      </c>
      <c r="Y860" s="44" t="s">
        <v>136</v>
      </c>
      <c r="Z860" s="46" t="s">
        <v>136</v>
      </c>
      <c r="AA860" s="46" t="s">
        <v>136</v>
      </c>
      <c r="AB860" s="46" t="s">
        <v>136</v>
      </c>
      <c r="AC860" s="47" t="s">
        <v>136</v>
      </c>
      <c r="AD860" s="48" t="s">
        <v>136</v>
      </c>
      <c r="AE860" s="49" t="s">
        <v>136</v>
      </c>
    </row>
    <row r="861" spans="1:31" x14ac:dyDescent="0.25">
      <c r="A861" t="s">
        <v>1109</v>
      </c>
      <c r="B861" s="35" t="s">
        <v>136</v>
      </c>
      <c r="C861" s="44" t="s">
        <v>136</v>
      </c>
      <c r="D861" s="45" t="s">
        <v>136</v>
      </c>
      <c r="E861" s="46" t="s">
        <v>136</v>
      </c>
      <c r="F861" s="45" t="s">
        <v>136</v>
      </c>
      <c r="G861" s="47" t="s">
        <v>136</v>
      </c>
      <c r="H861" s="48" t="s">
        <v>136</v>
      </c>
      <c r="I861" s="49" t="s">
        <v>136</v>
      </c>
      <c r="J861" s="35">
        <v>29</v>
      </c>
      <c r="K861" s="42" t="s">
        <v>180</v>
      </c>
      <c r="L861" s="46">
        <v>0.38833231368866888</v>
      </c>
      <c r="M861" s="50" t="s">
        <v>137</v>
      </c>
      <c r="N861" s="50" t="s">
        <v>135</v>
      </c>
      <c r="O861" s="46">
        <v>0.61166768631133106</v>
      </c>
      <c r="P861" s="46" t="s">
        <v>137</v>
      </c>
      <c r="Q861" s="46" t="s">
        <v>135</v>
      </c>
      <c r="R861" s="46">
        <v>0.25352866164306426</v>
      </c>
      <c r="S861" s="46" t="s">
        <v>1</v>
      </c>
      <c r="T861" s="46" t="s">
        <v>137</v>
      </c>
      <c r="U861" s="47">
        <v>1072.4524255360598</v>
      </c>
      <c r="V861" s="47">
        <v>530.35969368000008</v>
      </c>
      <c r="W861" s="49">
        <v>0.49452980948306641</v>
      </c>
      <c r="X861" s="35" t="s">
        <v>136</v>
      </c>
      <c r="Y861" s="44" t="s">
        <v>136</v>
      </c>
      <c r="Z861" s="46" t="s">
        <v>136</v>
      </c>
      <c r="AA861" s="46" t="s">
        <v>136</v>
      </c>
      <c r="AB861" s="46" t="s">
        <v>136</v>
      </c>
      <c r="AC861" s="47" t="s">
        <v>136</v>
      </c>
      <c r="AD861" s="48" t="s">
        <v>136</v>
      </c>
      <c r="AE861" s="49" t="s">
        <v>136</v>
      </c>
    </row>
    <row r="862" spans="1:31" x14ac:dyDescent="0.25">
      <c r="A862" t="s">
        <v>1110</v>
      </c>
      <c r="B862" s="35" t="s">
        <v>136</v>
      </c>
      <c r="C862" s="44" t="s">
        <v>136</v>
      </c>
      <c r="D862" s="45" t="s">
        <v>136</v>
      </c>
      <c r="E862" s="46" t="s">
        <v>136</v>
      </c>
      <c r="F862" s="45" t="s">
        <v>136</v>
      </c>
      <c r="G862" s="47" t="s">
        <v>136</v>
      </c>
      <c r="H862" s="48" t="s">
        <v>136</v>
      </c>
      <c r="I862" s="49" t="s">
        <v>136</v>
      </c>
      <c r="J862" s="35">
        <v>30</v>
      </c>
      <c r="K862" s="42" t="s">
        <v>181</v>
      </c>
      <c r="L862" s="46">
        <v>0.57936746221817348</v>
      </c>
      <c r="M862" s="50" t="s">
        <v>137</v>
      </c>
      <c r="N862" s="50" t="s">
        <v>137</v>
      </c>
      <c r="O862" s="46">
        <v>0.42063253778182641</v>
      </c>
      <c r="P862" s="46" t="s">
        <v>137</v>
      </c>
      <c r="Q862" s="46" t="s">
        <v>137</v>
      </c>
      <c r="R862" s="46">
        <v>0.16822305245166896</v>
      </c>
      <c r="S862" s="46" t="s">
        <v>1</v>
      </c>
      <c r="T862" s="46" t="s">
        <v>137</v>
      </c>
      <c r="U862" s="47">
        <v>1828.6600561632154</v>
      </c>
      <c r="V862" s="47">
        <v>848.79690408000022</v>
      </c>
      <c r="W862" s="49">
        <v>0.46416330975200215</v>
      </c>
      <c r="X862" s="35" t="s">
        <v>136</v>
      </c>
      <c r="Y862" s="44" t="s">
        <v>136</v>
      </c>
      <c r="Z862" s="46" t="s">
        <v>136</v>
      </c>
      <c r="AA862" s="46" t="s">
        <v>136</v>
      </c>
      <c r="AB862" s="46" t="s">
        <v>136</v>
      </c>
      <c r="AC862" s="47" t="s">
        <v>136</v>
      </c>
      <c r="AD862" s="48" t="s">
        <v>136</v>
      </c>
      <c r="AE862" s="49" t="s">
        <v>136</v>
      </c>
    </row>
    <row r="863" spans="1:31" x14ac:dyDescent="0.25">
      <c r="A863" t="s">
        <v>1111</v>
      </c>
      <c r="B863" s="35" t="s">
        <v>136</v>
      </c>
      <c r="C863" s="44" t="s">
        <v>136</v>
      </c>
      <c r="D863" s="45" t="s">
        <v>136</v>
      </c>
      <c r="E863" s="46" t="s">
        <v>136</v>
      </c>
      <c r="F863" s="45" t="s">
        <v>136</v>
      </c>
      <c r="G863" s="47" t="s">
        <v>136</v>
      </c>
      <c r="H863" s="48" t="s">
        <v>136</v>
      </c>
      <c r="I863" s="49" t="s">
        <v>136</v>
      </c>
      <c r="J863" s="35">
        <v>31</v>
      </c>
      <c r="K863" s="42" t="s">
        <v>142</v>
      </c>
      <c r="L863" s="46">
        <v>0.30720979375696639</v>
      </c>
      <c r="M863" s="50" t="s">
        <v>137</v>
      </c>
      <c r="N863" s="50" t="s">
        <v>135</v>
      </c>
      <c r="O863" s="46">
        <v>0.69279020624303367</v>
      </c>
      <c r="P863" s="46" t="s">
        <v>137</v>
      </c>
      <c r="Q863" s="46" t="s">
        <v>135</v>
      </c>
      <c r="R863" s="46">
        <v>0.57705075872713574</v>
      </c>
      <c r="S863" s="46" t="s">
        <v>137</v>
      </c>
      <c r="T863" s="46" t="s">
        <v>137</v>
      </c>
      <c r="U863" s="47">
        <v>3277.7754762329973</v>
      </c>
      <c r="V863" s="47">
        <v>1901.7416510400001</v>
      </c>
      <c r="W863" s="49">
        <v>0.58019277550565718</v>
      </c>
      <c r="X863" s="35" t="s">
        <v>136</v>
      </c>
      <c r="Y863" s="44" t="s">
        <v>136</v>
      </c>
      <c r="Z863" s="46" t="s">
        <v>136</v>
      </c>
      <c r="AA863" s="46" t="s">
        <v>136</v>
      </c>
      <c r="AB863" s="46" t="s">
        <v>136</v>
      </c>
      <c r="AC863" s="47" t="s">
        <v>136</v>
      </c>
      <c r="AD863" s="48" t="s">
        <v>136</v>
      </c>
      <c r="AE863" s="49" t="s">
        <v>136</v>
      </c>
    </row>
    <row r="864" spans="1:31" x14ac:dyDescent="0.25">
      <c r="A864" t="s">
        <v>1112</v>
      </c>
      <c r="B864" s="35" t="s">
        <v>136</v>
      </c>
      <c r="C864" s="44" t="s">
        <v>136</v>
      </c>
      <c r="D864" s="45" t="s">
        <v>136</v>
      </c>
      <c r="E864" s="46" t="s">
        <v>136</v>
      </c>
      <c r="F864" s="45" t="s">
        <v>136</v>
      </c>
      <c r="G864" s="47" t="s">
        <v>136</v>
      </c>
      <c r="H864" s="48" t="s">
        <v>136</v>
      </c>
      <c r="I864" s="49" t="s">
        <v>136</v>
      </c>
      <c r="J864" s="35">
        <v>32</v>
      </c>
      <c r="K864" s="42" t="s">
        <v>182</v>
      </c>
      <c r="L864" s="46">
        <v>0.51212640154245803</v>
      </c>
      <c r="M864" s="50" t="s">
        <v>137</v>
      </c>
      <c r="N864" s="50" t="s">
        <v>137</v>
      </c>
      <c r="O864" s="46">
        <v>0.48787359845754191</v>
      </c>
      <c r="P864" s="46" t="s">
        <v>137</v>
      </c>
      <c r="Q864" s="46" t="s">
        <v>137</v>
      </c>
      <c r="R864" s="46">
        <v>1.7904436401278007E-2</v>
      </c>
      <c r="S864" s="46" t="s">
        <v>1</v>
      </c>
      <c r="T864" s="46" t="s">
        <v>137</v>
      </c>
      <c r="U864" s="47">
        <v>4262.7211839138317</v>
      </c>
      <c r="V864" s="47">
        <v>2757.3139065599999</v>
      </c>
      <c r="W864" s="49">
        <v>0.64684359769182997</v>
      </c>
      <c r="X864" s="35" t="s">
        <v>136</v>
      </c>
      <c r="Y864" s="44" t="s">
        <v>136</v>
      </c>
      <c r="Z864" s="46" t="s">
        <v>136</v>
      </c>
      <c r="AA864" s="46" t="s">
        <v>136</v>
      </c>
      <c r="AB864" s="46" t="s">
        <v>136</v>
      </c>
      <c r="AC864" s="47" t="s">
        <v>136</v>
      </c>
      <c r="AD864" s="48" t="s">
        <v>136</v>
      </c>
      <c r="AE864" s="49" t="s">
        <v>136</v>
      </c>
    </row>
    <row r="865" spans="1:31" x14ac:dyDescent="0.25">
      <c r="A865" t="s">
        <v>1113</v>
      </c>
      <c r="B865" s="35" t="s">
        <v>136</v>
      </c>
      <c r="C865" s="44" t="s">
        <v>136</v>
      </c>
      <c r="D865" s="45" t="s">
        <v>136</v>
      </c>
      <c r="E865" s="46" t="s">
        <v>136</v>
      </c>
      <c r="F865" s="45" t="s">
        <v>136</v>
      </c>
      <c r="G865" s="47" t="s">
        <v>136</v>
      </c>
      <c r="H865" s="48" t="s">
        <v>136</v>
      </c>
      <c r="I865" s="49" t="s">
        <v>136</v>
      </c>
      <c r="J865" s="35">
        <v>33</v>
      </c>
      <c r="K865" s="42" t="s">
        <v>184</v>
      </c>
      <c r="L865" s="46">
        <v>0.47505649007674244</v>
      </c>
      <c r="M865" s="50" t="s">
        <v>137</v>
      </c>
      <c r="N865" s="50" t="s">
        <v>137</v>
      </c>
      <c r="O865" s="46">
        <v>0.52494350992325756</v>
      </c>
      <c r="P865" s="46" t="s">
        <v>137</v>
      </c>
      <c r="Q865" s="46" t="s">
        <v>137</v>
      </c>
      <c r="R865" s="46">
        <v>0.50085123014411936</v>
      </c>
      <c r="S865" s="46" t="s">
        <v>137</v>
      </c>
      <c r="T865" s="46" t="s">
        <v>137</v>
      </c>
      <c r="U865" s="47">
        <v>1408.0929025077412</v>
      </c>
      <c r="V865" s="47">
        <v>353.73106272000001</v>
      </c>
      <c r="W865" s="49">
        <v>0.2512128724532473</v>
      </c>
      <c r="X865" s="35" t="s">
        <v>136</v>
      </c>
      <c r="Y865" s="44" t="s">
        <v>136</v>
      </c>
      <c r="Z865" s="46" t="s">
        <v>136</v>
      </c>
      <c r="AA865" s="46" t="s">
        <v>136</v>
      </c>
      <c r="AB865" s="46" t="s">
        <v>136</v>
      </c>
      <c r="AC865" s="47" t="s">
        <v>136</v>
      </c>
      <c r="AD865" s="48" t="s">
        <v>136</v>
      </c>
      <c r="AE865" s="49" t="s">
        <v>136</v>
      </c>
    </row>
    <row r="866" spans="1:31" x14ac:dyDescent="0.25">
      <c r="A866" t="s">
        <v>1114</v>
      </c>
      <c r="B866" s="35" t="s">
        <v>136</v>
      </c>
      <c r="C866" s="44" t="s">
        <v>136</v>
      </c>
      <c r="D866" s="45" t="s">
        <v>136</v>
      </c>
      <c r="E866" s="46" t="s">
        <v>136</v>
      </c>
      <c r="F866" s="45" t="s">
        <v>136</v>
      </c>
      <c r="G866" s="47" t="s">
        <v>136</v>
      </c>
      <c r="H866" s="48" t="s">
        <v>136</v>
      </c>
      <c r="I866" s="49" t="s">
        <v>136</v>
      </c>
      <c r="J866" s="35">
        <v>34</v>
      </c>
      <c r="K866" s="42" t="s">
        <v>143</v>
      </c>
      <c r="L866" s="46">
        <v>0.35233659310649551</v>
      </c>
      <c r="M866" s="50" t="s">
        <v>137</v>
      </c>
      <c r="N866" s="50" t="s">
        <v>135</v>
      </c>
      <c r="O866" s="46">
        <v>0.64766340689350466</v>
      </c>
      <c r="P866" s="46" t="s">
        <v>137</v>
      </c>
      <c r="Q866" s="46" t="s">
        <v>135</v>
      </c>
      <c r="R866" s="46">
        <v>0.59666080623374473</v>
      </c>
      <c r="S866" s="46" t="s">
        <v>137</v>
      </c>
      <c r="T866" s="46" t="s">
        <v>137</v>
      </c>
      <c r="U866" s="47">
        <v>13106.609432371166</v>
      </c>
      <c r="V866" s="47">
        <v>9233.4773704799973</v>
      </c>
      <c r="W866" s="49">
        <v>0.70449015957359873</v>
      </c>
      <c r="X866" s="35" t="s">
        <v>136</v>
      </c>
      <c r="Y866" s="44" t="s">
        <v>136</v>
      </c>
      <c r="Z866" s="46" t="s">
        <v>136</v>
      </c>
      <c r="AA866" s="46" t="s">
        <v>136</v>
      </c>
      <c r="AB866" s="46" t="s">
        <v>136</v>
      </c>
      <c r="AC866" s="47" t="s">
        <v>136</v>
      </c>
      <c r="AD866" s="48" t="s">
        <v>136</v>
      </c>
      <c r="AE866" s="49" t="s">
        <v>136</v>
      </c>
    </row>
    <row r="867" spans="1:31" x14ac:dyDescent="0.25">
      <c r="A867" t="s">
        <v>1115</v>
      </c>
      <c r="B867" s="35" t="s">
        <v>136</v>
      </c>
      <c r="C867" s="44" t="s">
        <v>136</v>
      </c>
      <c r="D867" s="45" t="s">
        <v>136</v>
      </c>
      <c r="E867" s="46" t="s">
        <v>136</v>
      </c>
      <c r="F867" s="45" t="s">
        <v>136</v>
      </c>
      <c r="G867" s="47" t="s">
        <v>136</v>
      </c>
      <c r="H867" s="48" t="s">
        <v>136</v>
      </c>
      <c r="I867" s="49" t="s">
        <v>136</v>
      </c>
      <c r="J867" s="35">
        <v>35</v>
      </c>
      <c r="K867" s="42" t="s">
        <v>188</v>
      </c>
      <c r="L867" s="46">
        <v>0.21734086105048045</v>
      </c>
      <c r="M867" s="50" t="s">
        <v>137</v>
      </c>
      <c r="N867" s="50" t="s">
        <v>135</v>
      </c>
      <c r="O867" s="46">
        <v>0.78265913894951955</v>
      </c>
      <c r="P867" s="46" t="s">
        <v>137</v>
      </c>
      <c r="Q867" s="46" t="s">
        <v>135</v>
      </c>
      <c r="R867" s="46">
        <v>0.10752142199532329</v>
      </c>
      <c r="S867" s="46" t="s">
        <v>1</v>
      </c>
      <c r="T867" s="46" t="s">
        <v>137</v>
      </c>
      <c r="U867" s="47">
        <v>1824.7877790106497</v>
      </c>
      <c r="V867" s="47">
        <v>1089.5049395999997</v>
      </c>
      <c r="W867" s="49">
        <v>0.59705843722314911</v>
      </c>
      <c r="X867" s="35" t="s">
        <v>136</v>
      </c>
      <c r="Y867" s="44" t="s">
        <v>136</v>
      </c>
      <c r="Z867" s="46" t="s">
        <v>136</v>
      </c>
      <c r="AA867" s="46" t="s">
        <v>136</v>
      </c>
      <c r="AB867" s="46" t="s">
        <v>136</v>
      </c>
      <c r="AC867" s="47" t="s">
        <v>136</v>
      </c>
      <c r="AD867" s="48" t="s">
        <v>136</v>
      </c>
      <c r="AE867" s="49" t="s">
        <v>136</v>
      </c>
    </row>
    <row r="868" spans="1:31" x14ac:dyDescent="0.25">
      <c r="A868" t="s">
        <v>1116</v>
      </c>
      <c r="B868" s="35" t="s">
        <v>136</v>
      </c>
      <c r="C868" s="44" t="s">
        <v>136</v>
      </c>
      <c r="D868" s="45" t="s">
        <v>136</v>
      </c>
      <c r="E868" s="46" t="s">
        <v>136</v>
      </c>
      <c r="F868" s="45" t="s">
        <v>136</v>
      </c>
      <c r="G868" s="47" t="s">
        <v>136</v>
      </c>
      <c r="H868" s="48" t="s">
        <v>136</v>
      </c>
      <c r="I868" s="49" t="s">
        <v>136</v>
      </c>
      <c r="J868" s="35" t="s">
        <v>136</v>
      </c>
      <c r="K868" s="42" t="s">
        <v>136</v>
      </c>
      <c r="L868" s="46" t="s">
        <v>136</v>
      </c>
      <c r="M868" s="50" t="s">
        <v>136</v>
      </c>
      <c r="N868" s="50" t="s">
        <v>136</v>
      </c>
      <c r="O868" s="46" t="s">
        <v>136</v>
      </c>
      <c r="P868" s="46" t="s">
        <v>136</v>
      </c>
      <c r="Q868" s="46" t="s">
        <v>136</v>
      </c>
      <c r="R868" s="46" t="s">
        <v>136</v>
      </c>
      <c r="S868" s="46" t="s">
        <v>136</v>
      </c>
      <c r="T868" s="46" t="s">
        <v>136</v>
      </c>
      <c r="U868" s="47" t="s">
        <v>136</v>
      </c>
      <c r="V868" s="47" t="s">
        <v>136</v>
      </c>
      <c r="W868" s="49" t="s">
        <v>136</v>
      </c>
      <c r="X868" s="35" t="s">
        <v>136</v>
      </c>
      <c r="Y868" s="44" t="s">
        <v>136</v>
      </c>
      <c r="Z868" s="46" t="s">
        <v>136</v>
      </c>
      <c r="AA868" s="46" t="s">
        <v>136</v>
      </c>
      <c r="AB868" s="46" t="s">
        <v>136</v>
      </c>
      <c r="AC868" s="47" t="s">
        <v>136</v>
      </c>
      <c r="AD868" s="48" t="s">
        <v>136</v>
      </c>
      <c r="AE868" s="49" t="s">
        <v>136</v>
      </c>
    </row>
    <row r="869" spans="1:31" x14ac:dyDescent="0.25">
      <c r="A869" t="s">
        <v>1117</v>
      </c>
      <c r="B869" s="35" t="s">
        <v>136</v>
      </c>
      <c r="C869" s="44" t="s">
        <v>136</v>
      </c>
      <c r="D869" s="45" t="s">
        <v>136</v>
      </c>
      <c r="E869" s="46" t="s">
        <v>136</v>
      </c>
      <c r="F869" s="45" t="s">
        <v>136</v>
      </c>
      <c r="G869" s="47" t="s">
        <v>136</v>
      </c>
      <c r="H869" s="48" t="s">
        <v>136</v>
      </c>
      <c r="I869" s="49" t="s">
        <v>136</v>
      </c>
      <c r="J869" s="35" t="s">
        <v>136</v>
      </c>
      <c r="K869" s="42" t="s">
        <v>136</v>
      </c>
      <c r="L869" s="46" t="s">
        <v>136</v>
      </c>
      <c r="M869" s="50" t="s">
        <v>136</v>
      </c>
      <c r="N869" s="50" t="s">
        <v>136</v>
      </c>
      <c r="O869" s="46" t="s">
        <v>136</v>
      </c>
      <c r="P869" s="46" t="s">
        <v>136</v>
      </c>
      <c r="Q869" s="46" t="s">
        <v>136</v>
      </c>
      <c r="R869" s="46" t="s">
        <v>136</v>
      </c>
      <c r="S869" s="46" t="s">
        <v>136</v>
      </c>
      <c r="T869" s="46" t="s">
        <v>136</v>
      </c>
      <c r="U869" s="47" t="s">
        <v>136</v>
      </c>
      <c r="V869" s="47" t="s">
        <v>136</v>
      </c>
      <c r="W869" s="49" t="s">
        <v>136</v>
      </c>
      <c r="X869" s="35" t="s">
        <v>136</v>
      </c>
      <c r="Y869" s="44" t="s">
        <v>136</v>
      </c>
      <c r="Z869" s="46" t="s">
        <v>136</v>
      </c>
      <c r="AA869" s="46" t="s">
        <v>136</v>
      </c>
      <c r="AB869" s="46" t="s">
        <v>136</v>
      </c>
      <c r="AC869" s="47" t="s">
        <v>136</v>
      </c>
      <c r="AD869" s="48" t="s">
        <v>136</v>
      </c>
      <c r="AE869" s="49" t="s">
        <v>136</v>
      </c>
    </row>
    <row r="870" spans="1:31" x14ac:dyDescent="0.25">
      <c r="A870" t="s">
        <v>1118</v>
      </c>
      <c r="B870" s="35" t="s">
        <v>136</v>
      </c>
      <c r="C870" s="44" t="s">
        <v>136</v>
      </c>
      <c r="D870" s="45" t="s">
        <v>136</v>
      </c>
      <c r="E870" s="46" t="s">
        <v>136</v>
      </c>
      <c r="F870" s="45" t="s">
        <v>136</v>
      </c>
      <c r="G870" s="47" t="s">
        <v>136</v>
      </c>
      <c r="H870" s="48" t="s">
        <v>136</v>
      </c>
      <c r="I870" s="49" t="s">
        <v>136</v>
      </c>
      <c r="J870" s="35" t="s">
        <v>136</v>
      </c>
      <c r="K870" s="42" t="s">
        <v>136</v>
      </c>
      <c r="L870" s="46" t="s">
        <v>136</v>
      </c>
      <c r="M870" s="50" t="s">
        <v>136</v>
      </c>
      <c r="N870" s="50" t="s">
        <v>136</v>
      </c>
      <c r="O870" s="46" t="s">
        <v>136</v>
      </c>
      <c r="P870" s="46" t="s">
        <v>136</v>
      </c>
      <c r="Q870" s="46" t="s">
        <v>136</v>
      </c>
      <c r="R870" s="46" t="s">
        <v>136</v>
      </c>
      <c r="S870" s="46" t="s">
        <v>136</v>
      </c>
      <c r="T870" s="46" t="s">
        <v>136</v>
      </c>
      <c r="U870" s="47" t="s">
        <v>136</v>
      </c>
      <c r="V870" s="47" t="s">
        <v>136</v>
      </c>
      <c r="W870" s="49" t="s">
        <v>136</v>
      </c>
      <c r="X870" s="35" t="s">
        <v>136</v>
      </c>
      <c r="Y870" s="44" t="s">
        <v>136</v>
      </c>
      <c r="Z870" s="46" t="s">
        <v>136</v>
      </c>
      <c r="AA870" s="46" t="s">
        <v>136</v>
      </c>
      <c r="AB870" s="46" t="s">
        <v>136</v>
      </c>
      <c r="AC870" s="47" t="s">
        <v>136</v>
      </c>
      <c r="AD870" s="48" t="s">
        <v>136</v>
      </c>
      <c r="AE870" s="49" t="s">
        <v>136</v>
      </c>
    </row>
    <row r="871" spans="1:31" ht="15.75" thickBot="1" x14ac:dyDescent="0.3">
      <c r="A871" t="s">
        <v>1119</v>
      </c>
      <c r="B871" s="35" t="s">
        <v>136</v>
      </c>
      <c r="C871" s="51" t="s">
        <v>136</v>
      </c>
      <c r="D871" s="52" t="s">
        <v>136</v>
      </c>
      <c r="E871" s="53" t="s">
        <v>136</v>
      </c>
      <c r="F871" s="52" t="s">
        <v>136</v>
      </c>
      <c r="G871" s="54" t="s">
        <v>136</v>
      </c>
      <c r="H871" s="55" t="s">
        <v>136</v>
      </c>
      <c r="I871" s="56" t="s">
        <v>136</v>
      </c>
      <c r="J871" s="35" t="s">
        <v>136</v>
      </c>
      <c r="K871" s="42" t="s">
        <v>136</v>
      </c>
      <c r="L871" s="25" t="s">
        <v>136</v>
      </c>
      <c r="M871" s="57" t="s">
        <v>136</v>
      </c>
      <c r="N871" s="57" t="s">
        <v>136</v>
      </c>
      <c r="O871" s="53" t="s">
        <v>136</v>
      </c>
      <c r="P871" s="25" t="s">
        <v>136</v>
      </c>
      <c r="Q871" s="25" t="s">
        <v>136</v>
      </c>
      <c r="R871" s="53" t="s">
        <v>136</v>
      </c>
      <c r="S871" s="46" t="s">
        <v>136</v>
      </c>
      <c r="T871" s="25" t="s">
        <v>136</v>
      </c>
      <c r="U871" s="54" t="s">
        <v>136</v>
      </c>
      <c r="V871" s="54" t="s">
        <v>136</v>
      </c>
      <c r="W871" s="56" t="s">
        <v>136</v>
      </c>
      <c r="X871" s="35" t="s">
        <v>136</v>
      </c>
      <c r="Y871" s="51" t="s">
        <v>136</v>
      </c>
      <c r="Z871" s="53" t="s">
        <v>136</v>
      </c>
      <c r="AA871" s="53" t="s">
        <v>136</v>
      </c>
      <c r="AB871" s="53" t="s">
        <v>136</v>
      </c>
      <c r="AC871" s="54" t="s">
        <v>136</v>
      </c>
      <c r="AD871" s="55" t="s">
        <v>136</v>
      </c>
      <c r="AE871" s="56" t="s">
        <v>136</v>
      </c>
    </row>
    <row r="872" spans="1:31" x14ac:dyDescent="0.25">
      <c r="A872" t="s">
        <v>1120</v>
      </c>
      <c r="B872" s="293" t="s">
        <v>2237</v>
      </c>
      <c r="C872" s="294"/>
      <c r="D872" s="58">
        <v>0.60500697040162332</v>
      </c>
      <c r="E872" s="58">
        <v>0.39499302959837668</v>
      </c>
      <c r="F872" s="58">
        <v>0.32235166393229031</v>
      </c>
      <c r="G872" s="59"/>
      <c r="H872" s="60"/>
      <c r="I872" s="61"/>
      <c r="J872" s="62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 t="s">
        <v>136</v>
      </c>
      <c r="V872" s="37" t="s">
        <v>136</v>
      </c>
      <c r="W872" s="63" t="s">
        <v>136</v>
      </c>
      <c r="X872" s="293" t="s">
        <v>2237</v>
      </c>
      <c r="Y872" s="294">
        <v>0</v>
      </c>
      <c r="Z872" s="58">
        <v>0.20710512319668284</v>
      </c>
      <c r="AA872" s="58">
        <v>0.79289487680331716</v>
      </c>
      <c r="AB872" s="58">
        <v>0.73143189060937086</v>
      </c>
      <c r="AC872" s="59"/>
      <c r="AD872" s="60"/>
      <c r="AE872" s="61"/>
    </row>
    <row r="873" spans="1:31" ht="15.75" thickBot="1" x14ac:dyDescent="0.3">
      <c r="A873" t="s">
        <v>1121</v>
      </c>
      <c r="B873" s="295" t="s">
        <v>5</v>
      </c>
      <c r="C873" s="296"/>
      <c r="D873" s="25"/>
      <c r="E873" s="25"/>
      <c r="F873" s="25"/>
      <c r="G873" s="26">
        <v>46488.545628918509</v>
      </c>
      <c r="H873" s="26">
        <v>22820.374324320001</v>
      </c>
      <c r="I873" s="27">
        <v>0.4908816573113966</v>
      </c>
      <c r="J873" s="33" t="s">
        <v>5</v>
      </c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6">
        <v>187243.48287641603</v>
      </c>
      <c r="V873" s="26">
        <v>63457.476400800013</v>
      </c>
      <c r="W873" s="27">
        <v>0.33890352511058053</v>
      </c>
      <c r="X873" s="295" t="s">
        <v>5</v>
      </c>
      <c r="Y873" s="296">
        <v>0</v>
      </c>
      <c r="Z873" s="25"/>
      <c r="AA873" s="25"/>
      <c r="AB873" s="25"/>
      <c r="AC873" s="26">
        <v>50697.516525483399</v>
      </c>
      <c r="AD873" s="26">
        <v>30371.578881599995</v>
      </c>
      <c r="AE873" s="27">
        <v>0.59907429324143613</v>
      </c>
    </row>
    <row r="874" spans="1:31" ht="15.75" thickBot="1" x14ac:dyDescent="0.3">
      <c r="A874" t="s">
        <v>1122</v>
      </c>
      <c r="B874" s="29" t="s">
        <v>2238</v>
      </c>
      <c r="C874" s="30"/>
      <c r="D874" s="30"/>
      <c r="E874" s="30"/>
      <c r="F874" s="30"/>
      <c r="G874" s="31">
        <v>2.8598158414401675</v>
      </c>
      <c r="H874" s="32">
        <v>3.1560118080314039</v>
      </c>
      <c r="I874" s="64"/>
      <c r="J874" s="29" t="s">
        <v>2240</v>
      </c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1">
        <v>2.8810959404582333</v>
      </c>
      <c r="V874" s="32">
        <v>2.8194621631192041</v>
      </c>
      <c r="W874" s="64"/>
      <c r="X874" s="29" t="s">
        <v>2239</v>
      </c>
      <c r="Y874" s="30"/>
      <c r="Z874" s="30"/>
      <c r="AA874" s="30"/>
      <c r="AB874" s="30"/>
      <c r="AC874" s="31">
        <v>2.9224336326859524</v>
      </c>
      <c r="AD874" s="32">
        <v>2.8471436018514971</v>
      </c>
      <c r="AE874" s="64"/>
    </row>
    <row r="875" spans="1:31" ht="15.75" thickBot="1" x14ac:dyDescent="0.3">
      <c r="A875" t="s">
        <v>1123</v>
      </c>
      <c r="B875" s="358" t="s">
        <v>2231</v>
      </c>
      <c r="C875" s="358"/>
      <c r="D875" s="358"/>
      <c r="E875" s="358"/>
      <c r="F875" s="358"/>
      <c r="G875" s="358"/>
      <c r="H875" s="358"/>
      <c r="I875" s="20"/>
      <c r="J875" s="20"/>
      <c r="K875" s="20"/>
      <c r="L875" s="20" t="s">
        <v>2260</v>
      </c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</row>
    <row r="876" spans="1:31" x14ac:dyDescent="0.25">
      <c r="A876" t="s">
        <v>1124</v>
      </c>
      <c r="B876" s="301" t="s">
        <v>6</v>
      </c>
      <c r="C876" s="302"/>
      <c r="D876" s="302"/>
      <c r="E876" s="302"/>
      <c r="F876" s="302"/>
      <c r="G876" s="302"/>
      <c r="H876" s="302"/>
      <c r="I876" s="303"/>
      <c r="J876" s="301" t="s">
        <v>73</v>
      </c>
      <c r="K876" s="302"/>
      <c r="L876" s="302"/>
      <c r="M876" s="302"/>
      <c r="N876" s="302"/>
      <c r="O876" s="302"/>
      <c r="P876" s="302"/>
      <c r="Q876" s="302"/>
      <c r="R876" s="302"/>
      <c r="S876" s="302"/>
      <c r="T876" s="302"/>
      <c r="U876" s="302"/>
      <c r="V876" s="302"/>
      <c r="W876" s="303"/>
      <c r="X876" s="301" t="s">
        <v>7</v>
      </c>
      <c r="Y876" s="302"/>
      <c r="Z876" s="302"/>
      <c r="AA876" s="302"/>
      <c r="AB876" s="302"/>
      <c r="AC876" s="302"/>
      <c r="AD876" s="302"/>
      <c r="AE876" s="303"/>
    </row>
    <row r="877" spans="1:31" ht="75" x14ac:dyDescent="0.25">
      <c r="A877" t="s">
        <v>1125</v>
      </c>
      <c r="B877" s="305"/>
      <c r="C877" s="306"/>
      <c r="D877" s="34" t="s">
        <v>2232</v>
      </c>
      <c r="E877" s="34" t="s">
        <v>2233</v>
      </c>
      <c r="F877" s="34" t="s">
        <v>2234</v>
      </c>
      <c r="G877" s="269" t="s">
        <v>196</v>
      </c>
      <c r="H877" s="34" t="s">
        <v>197</v>
      </c>
      <c r="I877" s="21" t="s">
        <v>5</v>
      </c>
      <c r="J877" s="305"/>
      <c r="K877" s="306"/>
      <c r="L877" s="307" t="s">
        <v>2232</v>
      </c>
      <c r="M877" s="308"/>
      <c r="N877" s="309"/>
      <c r="O877" s="307" t="s">
        <v>2233</v>
      </c>
      <c r="P877" s="308"/>
      <c r="Q877" s="309"/>
      <c r="R877" s="307" t="s">
        <v>2234</v>
      </c>
      <c r="S877" s="308"/>
      <c r="T877" s="309"/>
      <c r="U877" s="269" t="s">
        <v>196</v>
      </c>
      <c r="V877" s="34" t="s">
        <v>197</v>
      </c>
      <c r="W877" s="21" t="s">
        <v>5</v>
      </c>
      <c r="X877" s="305"/>
      <c r="Y877" s="306"/>
      <c r="Z877" s="34" t="s">
        <v>2232</v>
      </c>
      <c r="AA877" s="34" t="s">
        <v>2233</v>
      </c>
      <c r="AB877" s="34" t="s">
        <v>2234</v>
      </c>
      <c r="AC877" s="269" t="s">
        <v>196</v>
      </c>
      <c r="AD877" s="34" t="s">
        <v>197</v>
      </c>
      <c r="AE877" s="21" t="s">
        <v>5</v>
      </c>
    </row>
    <row r="878" spans="1:31" ht="15.75" thickBot="1" x14ac:dyDescent="0.3">
      <c r="A878" t="s">
        <v>1126</v>
      </c>
      <c r="B878" s="291" t="s">
        <v>2236</v>
      </c>
      <c r="C878" s="292"/>
      <c r="D878" s="22" t="s">
        <v>11</v>
      </c>
      <c r="E878" s="22" t="s">
        <v>12</v>
      </c>
      <c r="F878" s="22" t="s">
        <v>12</v>
      </c>
      <c r="G878" s="23"/>
      <c r="H878" s="23"/>
      <c r="I878" s="24"/>
      <c r="J878" s="297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9"/>
      <c r="X878" s="291" t="s">
        <v>2236</v>
      </c>
      <c r="Y878" s="292"/>
      <c r="Z878" s="22" t="s">
        <v>12</v>
      </c>
      <c r="AA878" s="22" t="s">
        <v>11</v>
      </c>
      <c r="AB878" s="22" t="s">
        <v>11</v>
      </c>
      <c r="AC878" s="23"/>
      <c r="AD878" s="23"/>
      <c r="AE878" s="24"/>
    </row>
    <row r="879" spans="1:31" x14ac:dyDescent="0.25">
      <c r="A879" t="s">
        <v>1127</v>
      </c>
      <c r="B879" s="35">
        <v>1</v>
      </c>
      <c r="C879" s="36" t="s">
        <v>156</v>
      </c>
      <c r="D879" s="37">
        <v>0.75723524025162159</v>
      </c>
      <c r="E879" s="38">
        <v>0.24276475974837841</v>
      </c>
      <c r="F879" s="37">
        <v>0.21810695493056262</v>
      </c>
      <c r="G879" s="39">
        <v>43.971763073330898</v>
      </c>
      <c r="H879" s="40">
        <v>10.794445401173368</v>
      </c>
      <c r="I879" s="41">
        <v>0.2454858447038312</v>
      </c>
      <c r="J879" s="35">
        <v>1</v>
      </c>
      <c r="K879" s="42" t="s">
        <v>147</v>
      </c>
      <c r="L879" s="38">
        <v>0.41383459979586285</v>
      </c>
      <c r="M879" s="43" t="s">
        <v>137</v>
      </c>
      <c r="N879" s="43" t="s">
        <v>137</v>
      </c>
      <c r="O879" s="38">
        <v>0.58616540020413732</v>
      </c>
      <c r="P879" s="38" t="s">
        <v>137</v>
      </c>
      <c r="Q879" s="38" t="s">
        <v>137</v>
      </c>
      <c r="R879" s="38">
        <v>0.34652896247403808</v>
      </c>
      <c r="S879" s="38" t="s">
        <v>1</v>
      </c>
      <c r="T879" s="38" t="s">
        <v>137</v>
      </c>
      <c r="U879" s="39">
        <v>3515.8463533553563</v>
      </c>
      <c r="V879" s="39">
        <v>1639.0300231349652</v>
      </c>
      <c r="W879" s="41">
        <v>0.46618363216320674</v>
      </c>
      <c r="X879" s="35">
        <v>1</v>
      </c>
      <c r="Y879" s="36" t="s">
        <v>151</v>
      </c>
      <c r="Z879" s="38">
        <v>0.1236305236116378</v>
      </c>
      <c r="AA879" s="38">
        <v>0.87636947638836216</v>
      </c>
      <c r="AB879" s="38">
        <v>0.60727132656490934</v>
      </c>
      <c r="AC879" s="39">
        <v>6445.3750781011895</v>
      </c>
      <c r="AD879" s="40">
        <v>2065.9689546403729</v>
      </c>
      <c r="AE879" s="41">
        <v>0.32053510146519021</v>
      </c>
    </row>
    <row r="880" spans="1:31" x14ac:dyDescent="0.25">
      <c r="A880" t="s">
        <v>1128</v>
      </c>
      <c r="B880" s="35">
        <v>2</v>
      </c>
      <c r="C880" s="44" t="s">
        <v>2228</v>
      </c>
      <c r="D880" s="45">
        <v>0.71257513908368553</v>
      </c>
      <c r="E880" s="46">
        <v>0.28742486091631447</v>
      </c>
      <c r="F880" s="45">
        <v>0.10571133366038414</v>
      </c>
      <c r="G880" s="47">
        <v>494.07572638622253</v>
      </c>
      <c r="H880" s="48">
        <v>98.510359561142863</v>
      </c>
      <c r="I880" s="49">
        <v>0.19938311942922007</v>
      </c>
      <c r="J880" s="35">
        <v>2</v>
      </c>
      <c r="K880" s="42" t="s">
        <v>148</v>
      </c>
      <c r="L880" s="46">
        <v>0.37289889866132336</v>
      </c>
      <c r="M880" s="50" t="s">
        <v>137</v>
      </c>
      <c r="N880" s="50" t="s">
        <v>135</v>
      </c>
      <c r="O880" s="46">
        <v>0.62710110133867669</v>
      </c>
      <c r="P880" s="46" t="s">
        <v>137</v>
      </c>
      <c r="Q880" s="46" t="s">
        <v>135</v>
      </c>
      <c r="R880" s="46">
        <v>0.21749899386943156</v>
      </c>
      <c r="S880" s="46" t="s">
        <v>1</v>
      </c>
      <c r="T880" s="46" t="s">
        <v>137</v>
      </c>
      <c r="U880" s="47">
        <v>425.69239790412485</v>
      </c>
      <c r="V880" s="47">
        <v>280.70451848165294</v>
      </c>
      <c r="W880" s="49">
        <v>0.65940693294897335</v>
      </c>
      <c r="X880" s="35">
        <v>2</v>
      </c>
      <c r="Y880" s="44" t="s">
        <v>179</v>
      </c>
      <c r="Z880" s="46">
        <v>0.15966726942075138</v>
      </c>
      <c r="AA880" s="46">
        <v>0.84033273057924862</v>
      </c>
      <c r="AB880" s="46">
        <v>0.836698128412942</v>
      </c>
      <c r="AC880" s="47">
        <v>4381.4342076735857</v>
      </c>
      <c r="AD880" s="48">
        <v>2487.3425733749227</v>
      </c>
      <c r="AE880" s="49">
        <v>0.56770054175836393</v>
      </c>
    </row>
    <row r="881" spans="1:31" x14ac:dyDescent="0.25">
      <c r="A881" t="s">
        <v>1129</v>
      </c>
      <c r="B881" s="35">
        <v>3</v>
      </c>
      <c r="C881" s="44" t="s">
        <v>174</v>
      </c>
      <c r="D881" s="45">
        <v>0.89977100119031139</v>
      </c>
      <c r="E881" s="46">
        <v>0.10022899880968866</v>
      </c>
      <c r="F881" s="45">
        <v>7.5418101028463413E-2</v>
      </c>
      <c r="G881" s="47">
        <v>5108.0629887193381</v>
      </c>
      <c r="H881" s="48">
        <v>2710.3862944525386</v>
      </c>
      <c r="I881" s="49">
        <v>0.53060941112867321</v>
      </c>
      <c r="J881" s="35">
        <v>3</v>
      </c>
      <c r="K881" s="42" t="s">
        <v>149</v>
      </c>
      <c r="L881" s="46">
        <v>9.8918671474658215E-2</v>
      </c>
      <c r="M881" s="50" t="s">
        <v>137</v>
      </c>
      <c r="N881" s="50" t="s">
        <v>135</v>
      </c>
      <c r="O881" s="46">
        <v>0.90108132852534195</v>
      </c>
      <c r="P881" s="46" t="s">
        <v>137</v>
      </c>
      <c r="Q881" s="46" t="s">
        <v>135</v>
      </c>
      <c r="R881" s="46">
        <v>0.49845548916545351</v>
      </c>
      <c r="S881" s="46" t="s">
        <v>137</v>
      </c>
      <c r="T881" s="46" t="s">
        <v>137</v>
      </c>
      <c r="U881" s="47">
        <v>304.63935565371605</v>
      </c>
      <c r="V881" s="47">
        <v>165.47688558881319</v>
      </c>
      <c r="W881" s="49">
        <v>0.54318945506473226</v>
      </c>
      <c r="X881" s="35">
        <v>3</v>
      </c>
      <c r="Y881" s="44" t="s">
        <v>143</v>
      </c>
      <c r="Z881" s="46">
        <v>0.3795081811173307</v>
      </c>
      <c r="AA881" s="46">
        <v>0.62049181888266935</v>
      </c>
      <c r="AB881" s="46">
        <v>0.61097219634339195</v>
      </c>
      <c r="AC881" s="47">
        <v>5610.6119418547714</v>
      </c>
      <c r="AD881" s="48">
        <v>5014.2287434275549</v>
      </c>
      <c r="AE881" s="49">
        <v>0.89370442928368654</v>
      </c>
    </row>
    <row r="882" spans="1:31" x14ac:dyDescent="0.25">
      <c r="A882" t="s">
        <v>1130</v>
      </c>
      <c r="B882" s="35">
        <v>4</v>
      </c>
      <c r="C882" s="44" t="s">
        <v>178</v>
      </c>
      <c r="D882" s="45">
        <v>0.84018918508290819</v>
      </c>
      <c r="E882" s="46">
        <v>0.15981081491709176</v>
      </c>
      <c r="F882" s="45">
        <v>0.13535436513665808</v>
      </c>
      <c r="G882" s="47">
        <v>376.52098334821858</v>
      </c>
      <c r="H882" s="48">
        <v>258.78744658391037</v>
      </c>
      <c r="I882" s="49">
        <v>0.68731214999663248</v>
      </c>
      <c r="J882" s="35">
        <v>4</v>
      </c>
      <c r="K882" s="42" t="s">
        <v>150</v>
      </c>
      <c r="L882" s="46">
        <v>0.58022700793121973</v>
      </c>
      <c r="M882" s="50" t="s">
        <v>137</v>
      </c>
      <c r="N882" s="50" t="s">
        <v>137</v>
      </c>
      <c r="O882" s="46">
        <v>0.41977299206878022</v>
      </c>
      <c r="P882" s="46" t="s">
        <v>137</v>
      </c>
      <c r="Q882" s="46" t="s">
        <v>137</v>
      </c>
      <c r="R882" s="46">
        <v>0.10386501686342105</v>
      </c>
      <c r="S882" s="46" t="s">
        <v>1</v>
      </c>
      <c r="T882" s="46" t="s">
        <v>137</v>
      </c>
      <c r="U882" s="47">
        <v>4392.4967249265428</v>
      </c>
      <c r="V882" s="47">
        <v>1327.204454514251</v>
      </c>
      <c r="W882" s="49">
        <v>0.3021526338272788</v>
      </c>
      <c r="X882" s="35">
        <v>4</v>
      </c>
      <c r="Y882" s="44" t="s">
        <v>201</v>
      </c>
      <c r="Z882" s="46">
        <v>2.6134496293108895E-2</v>
      </c>
      <c r="AA882" s="46">
        <v>0.97386550370689107</v>
      </c>
      <c r="AB882" s="46">
        <v>0.93689008068405955</v>
      </c>
      <c r="AC882" s="47">
        <v>5338.5714904845227</v>
      </c>
      <c r="AD882" s="48">
        <v>2820.3333979662334</v>
      </c>
      <c r="AE882" s="49">
        <v>0.52829364615481866</v>
      </c>
    </row>
    <row r="883" spans="1:31" x14ac:dyDescent="0.25">
      <c r="A883" t="s">
        <v>1131</v>
      </c>
      <c r="B883" s="35">
        <v>5</v>
      </c>
      <c r="C883" s="44" t="s">
        <v>184</v>
      </c>
      <c r="D883" s="45">
        <v>0.60990918645874836</v>
      </c>
      <c r="E883" s="46">
        <v>0.39009081354125169</v>
      </c>
      <c r="F883" s="45">
        <v>0.35469348172509318</v>
      </c>
      <c r="G883" s="47">
        <v>949.74554905052173</v>
      </c>
      <c r="H883" s="48">
        <v>427.03485747474554</v>
      </c>
      <c r="I883" s="49">
        <v>0.44963080680047429</v>
      </c>
      <c r="J883" s="35">
        <v>5</v>
      </c>
      <c r="K883" s="42" t="s">
        <v>152</v>
      </c>
      <c r="L883" s="46">
        <v>0.13268881668420551</v>
      </c>
      <c r="M883" s="50" t="s">
        <v>137</v>
      </c>
      <c r="N883" s="50" t="s">
        <v>135</v>
      </c>
      <c r="O883" s="46">
        <v>0.86731118331579449</v>
      </c>
      <c r="P883" s="46" t="s">
        <v>137</v>
      </c>
      <c r="Q883" s="46" t="s">
        <v>135</v>
      </c>
      <c r="R883" s="46">
        <v>0.51016820724969003</v>
      </c>
      <c r="S883" s="46" t="s">
        <v>137</v>
      </c>
      <c r="T883" s="46" t="s">
        <v>137</v>
      </c>
      <c r="U883" s="47">
        <v>1146.6387857039083</v>
      </c>
      <c r="V883" s="47">
        <v>458.54658682404533</v>
      </c>
      <c r="W883" s="49">
        <v>0.39990500281442065</v>
      </c>
      <c r="X883" s="35">
        <v>5</v>
      </c>
      <c r="Y883" s="44" t="s">
        <v>144</v>
      </c>
      <c r="Z883" s="46">
        <v>0.17006904178929189</v>
      </c>
      <c r="AA883" s="46">
        <v>0.82993095821070817</v>
      </c>
      <c r="AB883" s="46">
        <v>0.76556858374569281</v>
      </c>
      <c r="AC883" s="47">
        <v>2771.5372224667949</v>
      </c>
      <c r="AD883" s="48">
        <v>2234.2553918114227</v>
      </c>
      <c r="AE883" s="49">
        <v>0.80614302189412168</v>
      </c>
    </row>
    <row r="884" spans="1:31" x14ac:dyDescent="0.25">
      <c r="A884" t="s">
        <v>1132</v>
      </c>
      <c r="B884" s="35">
        <v>6</v>
      </c>
      <c r="C884" s="44" t="s">
        <v>185</v>
      </c>
      <c r="D884" s="45">
        <v>0.71982554266514043</v>
      </c>
      <c r="E884" s="46">
        <v>0.28017445733485946</v>
      </c>
      <c r="F884" s="45">
        <v>0.24904829131971265</v>
      </c>
      <c r="G884" s="47">
        <v>520.64842123582559</v>
      </c>
      <c r="H884" s="48">
        <v>303.6040866603102</v>
      </c>
      <c r="I884" s="49">
        <v>0.58312687463772017</v>
      </c>
      <c r="J884" s="35">
        <v>6</v>
      </c>
      <c r="K884" s="42" t="s">
        <v>153</v>
      </c>
      <c r="L884" s="46">
        <v>0.26693462012069041</v>
      </c>
      <c r="M884" s="50" t="s">
        <v>137</v>
      </c>
      <c r="N884" s="50" t="s">
        <v>135</v>
      </c>
      <c r="O884" s="46">
        <v>0.73306537987930953</v>
      </c>
      <c r="P884" s="46" t="s">
        <v>137</v>
      </c>
      <c r="Q884" s="46" t="s">
        <v>135</v>
      </c>
      <c r="R884" s="46">
        <v>0.13260469920986545</v>
      </c>
      <c r="S884" s="46" t="s">
        <v>1</v>
      </c>
      <c r="T884" s="46" t="s">
        <v>137</v>
      </c>
      <c r="U884" s="47">
        <v>829.39441305356218</v>
      </c>
      <c r="V884" s="47">
        <v>242.58742376123675</v>
      </c>
      <c r="W884" s="49">
        <v>0.29248741002258294</v>
      </c>
      <c r="X884" s="35">
        <v>6</v>
      </c>
      <c r="Y884" s="44" t="s">
        <v>191</v>
      </c>
      <c r="Z884" s="46">
        <v>5.051016969828076E-2</v>
      </c>
      <c r="AA884" s="46">
        <v>0.94948983030171918</v>
      </c>
      <c r="AB884" s="46">
        <v>0.83727067223358664</v>
      </c>
      <c r="AC884" s="47">
        <v>3585.3534828844031</v>
      </c>
      <c r="AD884" s="48">
        <v>2306.9661320888658</v>
      </c>
      <c r="AE884" s="49">
        <v>0.64344175354027311</v>
      </c>
    </row>
    <row r="885" spans="1:31" x14ac:dyDescent="0.25">
      <c r="A885" t="s">
        <v>1133</v>
      </c>
      <c r="B885" s="35">
        <v>7</v>
      </c>
      <c r="C885" s="44" t="s">
        <v>186</v>
      </c>
      <c r="D885" s="45">
        <v>0.62827780612778816</v>
      </c>
      <c r="E885" s="46">
        <v>0.37172219387221167</v>
      </c>
      <c r="F885" s="45">
        <v>0.12761310477353682</v>
      </c>
      <c r="G885" s="47">
        <v>2076.0988688185253</v>
      </c>
      <c r="H885" s="48">
        <v>1360.8940147355572</v>
      </c>
      <c r="I885" s="49">
        <v>0.65550539773186245</v>
      </c>
      <c r="J885" s="35">
        <v>7</v>
      </c>
      <c r="K885" s="42" t="s">
        <v>154</v>
      </c>
      <c r="L885" s="46">
        <v>0.573829555482822</v>
      </c>
      <c r="M885" s="50" t="s">
        <v>137</v>
      </c>
      <c r="N885" s="50" t="s">
        <v>137</v>
      </c>
      <c r="O885" s="46">
        <v>0.42617044451717789</v>
      </c>
      <c r="P885" s="46" t="s">
        <v>137</v>
      </c>
      <c r="Q885" s="46" t="s">
        <v>137</v>
      </c>
      <c r="R885" s="46">
        <v>0.22434047317579159</v>
      </c>
      <c r="S885" s="46" t="s">
        <v>1</v>
      </c>
      <c r="T885" s="46" t="s">
        <v>137</v>
      </c>
      <c r="U885" s="47">
        <v>483.42001593476596</v>
      </c>
      <c r="V885" s="47">
        <v>132.0910771171844</v>
      </c>
      <c r="W885" s="49">
        <v>0.27324287940739533</v>
      </c>
      <c r="X885" s="35">
        <v>7</v>
      </c>
      <c r="Y885" s="44" t="s">
        <v>192</v>
      </c>
      <c r="Z885" s="46">
        <v>0.20803882491508502</v>
      </c>
      <c r="AA885" s="46">
        <v>0.79196117508491504</v>
      </c>
      <c r="AB885" s="46">
        <v>0.67843602100910216</v>
      </c>
      <c r="AC885" s="47">
        <v>2659.26662724483</v>
      </c>
      <c r="AD885" s="48">
        <v>1450.7218260955337</v>
      </c>
      <c r="AE885" s="49">
        <v>0.54553455123022931</v>
      </c>
    </row>
    <row r="886" spans="1:31" x14ac:dyDescent="0.25">
      <c r="A886" t="s">
        <v>1134</v>
      </c>
      <c r="B886" s="35">
        <v>8</v>
      </c>
      <c r="C886" s="44" t="s">
        <v>187</v>
      </c>
      <c r="D886" s="45">
        <v>0.66424340138918836</v>
      </c>
      <c r="E886" s="46">
        <v>0.33575659861081164</v>
      </c>
      <c r="F886" s="45">
        <v>6.6459819724039068E-2</v>
      </c>
      <c r="G886" s="47">
        <v>1727.1423850349452</v>
      </c>
      <c r="H886" s="48">
        <v>923.34918554473802</v>
      </c>
      <c r="I886" s="49">
        <v>0.53461092353775796</v>
      </c>
      <c r="J886" s="35">
        <v>8</v>
      </c>
      <c r="K886" s="42" t="s">
        <v>155</v>
      </c>
      <c r="L886" s="46">
        <v>0.32391284476032406</v>
      </c>
      <c r="M886" s="50" t="s">
        <v>137</v>
      </c>
      <c r="N886" s="50" t="s">
        <v>135</v>
      </c>
      <c r="O886" s="46">
        <v>0.67608715523967589</v>
      </c>
      <c r="P886" s="46" t="s">
        <v>137</v>
      </c>
      <c r="Q886" s="46" t="s">
        <v>135</v>
      </c>
      <c r="R886" s="46">
        <v>0.40079038329355121</v>
      </c>
      <c r="S886" s="46" t="s">
        <v>137</v>
      </c>
      <c r="T886" s="46" t="s">
        <v>137</v>
      </c>
      <c r="U886" s="47">
        <v>628.95856322912368</v>
      </c>
      <c r="V886" s="47">
        <v>222.19921771767767</v>
      </c>
      <c r="W886" s="49">
        <v>0.3532811709834891</v>
      </c>
      <c r="X886" s="35" t="s">
        <v>136</v>
      </c>
      <c r="Y886" s="44" t="s">
        <v>136</v>
      </c>
      <c r="Z886" s="46" t="s">
        <v>136</v>
      </c>
      <c r="AA886" s="46" t="s">
        <v>136</v>
      </c>
      <c r="AB886" s="46" t="s">
        <v>136</v>
      </c>
      <c r="AC886" s="47" t="s">
        <v>136</v>
      </c>
      <c r="AD886" s="48" t="s">
        <v>136</v>
      </c>
      <c r="AE886" s="49" t="s">
        <v>136</v>
      </c>
    </row>
    <row r="887" spans="1:31" x14ac:dyDescent="0.25">
      <c r="A887" t="s">
        <v>1135</v>
      </c>
      <c r="B887" s="35">
        <v>9</v>
      </c>
      <c r="C887" s="44" t="s">
        <v>13</v>
      </c>
      <c r="D887" s="45">
        <v>0.62810340859155656</v>
      </c>
      <c r="E887" s="46">
        <v>0.37189659140844333</v>
      </c>
      <c r="F887" s="45">
        <v>3.7631024633452886E-2</v>
      </c>
      <c r="G887" s="47">
        <v>732.13223153288311</v>
      </c>
      <c r="H887" s="48">
        <v>221.95364742964242</v>
      </c>
      <c r="I887" s="49">
        <v>0.30316060114568738</v>
      </c>
      <c r="J887" s="35">
        <v>9</v>
      </c>
      <c r="K887" s="42" t="s">
        <v>157</v>
      </c>
      <c r="L887" s="46">
        <v>0.53919085852738269</v>
      </c>
      <c r="M887" s="50" t="s">
        <v>137</v>
      </c>
      <c r="N887" s="50" t="s">
        <v>137</v>
      </c>
      <c r="O887" s="46">
        <v>0.46080914147261737</v>
      </c>
      <c r="P887" s="46" t="s">
        <v>137</v>
      </c>
      <c r="Q887" s="46" t="s">
        <v>137</v>
      </c>
      <c r="R887" s="46">
        <v>0.10917781116514279</v>
      </c>
      <c r="S887" s="46" t="s">
        <v>1</v>
      </c>
      <c r="T887" s="46" t="s">
        <v>137</v>
      </c>
      <c r="U887" s="47">
        <v>1050.7370868594485</v>
      </c>
      <c r="V887" s="47">
        <v>240.72497492888567</v>
      </c>
      <c r="W887" s="49">
        <v>0.22910105481133186</v>
      </c>
      <c r="X887" s="35" t="s">
        <v>136</v>
      </c>
      <c r="Y887" s="44" t="s">
        <v>136</v>
      </c>
      <c r="Z887" s="46" t="s">
        <v>136</v>
      </c>
      <c r="AA887" s="46" t="s">
        <v>136</v>
      </c>
      <c r="AB887" s="46" t="s">
        <v>136</v>
      </c>
      <c r="AC887" s="47" t="s">
        <v>136</v>
      </c>
      <c r="AD887" s="48" t="s">
        <v>136</v>
      </c>
      <c r="AE887" s="49" t="s">
        <v>136</v>
      </c>
    </row>
    <row r="888" spans="1:31" x14ac:dyDescent="0.25">
      <c r="A888" t="s">
        <v>1136</v>
      </c>
      <c r="B888" s="35">
        <v>10</v>
      </c>
      <c r="C888" s="44" t="s">
        <v>189</v>
      </c>
      <c r="D888" s="45">
        <v>0.76517898835803611</v>
      </c>
      <c r="E888" s="46">
        <v>0.23482101164196392</v>
      </c>
      <c r="F888" s="45">
        <v>6.2450370638399429E-2</v>
      </c>
      <c r="G888" s="47">
        <v>255.58311535557158</v>
      </c>
      <c r="H888" s="48">
        <v>149.75454706910548</v>
      </c>
      <c r="I888" s="49">
        <v>0.58593286516898591</v>
      </c>
      <c r="J888" s="35">
        <v>10</v>
      </c>
      <c r="K888" s="42" t="s">
        <v>158</v>
      </c>
      <c r="L888" s="46">
        <v>0.2599369029162002</v>
      </c>
      <c r="M888" s="50" t="s">
        <v>137</v>
      </c>
      <c r="N888" s="50" t="s">
        <v>135</v>
      </c>
      <c r="O888" s="46">
        <v>0.74006309708379991</v>
      </c>
      <c r="P888" s="46" t="s">
        <v>137</v>
      </c>
      <c r="Q888" s="46" t="s">
        <v>135</v>
      </c>
      <c r="R888" s="46">
        <v>0.31132002728915975</v>
      </c>
      <c r="S888" s="46" t="s">
        <v>1</v>
      </c>
      <c r="T888" s="46" t="s">
        <v>137</v>
      </c>
      <c r="U888" s="47">
        <v>924.48677731429666</v>
      </c>
      <c r="V888" s="47">
        <v>480.50413303905174</v>
      </c>
      <c r="W888" s="49">
        <v>0.51975230455426547</v>
      </c>
      <c r="X888" s="35" t="s">
        <v>136</v>
      </c>
      <c r="Y888" s="44" t="s">
        <v>136</v>
      </c>
      <c r="Z888" s="46" t="s">
        <v>136</v>
      </c>
      <c r="AA888" s="46" t="s">
        <v>136</v>
      </c>
      <c r="AB888" s="46" t="s">
        <v>136</v>
      </c>
      <c r="AC888" s="47" t="s">
        <v>136</v>
      </c>
      <c r="AD888" s="48" t="s">
        <v>136</v>
      </c>
      <c r="AE888" s="49" t="s">
        <v>136</v>
      </c>
    </row>
    <row r="889" spans="1:31" x14ac:dyDescent="0.25">
      <c r="A889" t="s">
        <v>1137</v>
      </c>
      <c r="B889" s="35">
        <v>11</v>
      </c>
      <c r="C889" s="44" t="s">
        <v>2227</v>
      </c>
      <c r="D889" s="45">
        <v>0.6255066011149214</v>
      </c>
      <c r="E889" s="46">
        <v>0.3744933988850786</v>
      </c>
      <c r="F889" s="45">
        <v>0.31569712670639455</v>
      </c>
      <c r="G889" s="47">
        <v>2056.0713330233102</v>
      </c>
      <c r="H889" s="48">
        <v>1027.8897464412182</v>
      </c>
      <c r="I889" s="49">
        <v>0.49992902966541425</v>
      </c>
      <c r="J889" s="35">
        <v>11</v>
      </c>
      <c r="K889" s="42" t="s">
        <v>159</v>
      </c>
      <c r="L889" s="46">
        <v>0.51006392565427239</v>
      </c>
      <c r="M889" s="50" t="s">
        <v>137</v>
      </c>
      <c r="N889" s="50" t="s">
        <v>137</v>
      </c>
      <c r="O889" s="46">
        <v>0.48993607434572745</v>
      </c>
      <c r="P889" s="46" t="s">
        <v>137</v>
      </c>
      <c r="Q889" s="46" t="s">
        <v>137</v>
      </c>
      <c r="R889" s="46">
        <v>0.16243133633054438</v>
      </c>
      <c r="S889" s="46" t="s">
        <v>1</v>
      </c>
      <c r="T889" s="46" t="s">
        <v>137</v>
      </c>
      <c r="U889" s="47">
        <v>855.96632192403717</v>
      </c>
      <c r="V889" s="47">
        <v>269.83367448626035</v>
      </c>
      <c r="W889" s="49">
        <v>0.31523865784781047</v>
      </c>
      <c r="X889" s="35" t="s">
        <v>136</v>
      </c>
      <c r="Y889" s="44" t="s">
        <v>136</v>
      </c>
      <c r="Z889" s="46" t="s">
        <v>136</v>
      </c>
      <c r="AA889" s="46" t="s">
        <v>136</v>
      </c>
      <c r="AB889" s="46" t="s">
        <v>136</v>
      </c>
      <c r="AC889" s="47" t="s">
        <v>136</v>
      </c>
      <c r="AD889" s="48" t="s">
        <v>136</v>
      </c>
      <c r="AE889" s="49" t="s">
        <v>136</v>
      </c>
    </row>
    <row r="890" spans="1:31" x14ac:dyDescent="0.25">
      <c r="A890" t="s">
        <v>1138</v>
      </c>
      <c r="B890" s="35" t="s">
        <v>136</v>
      </c>
      <c r="C890" s="44" t="s">
        <v>136</v>
      </c>
      <c r="D890" s="45" t="s">
        <v>136</v>
      </c>
      <c r="E890" s="46" t="s">
        <v>136</v>
      </c>
      <c r="F890" s="45" t="s">
        <v>136</v>
      </c>
      <c r="G890" s="47" t="s">
        <v>136</v>
      </c>
      <c r="H890" s="48" t="s">
        <v>136</v>
      </c>
      <c r="I890" s="49" t="s">
        <v>136</v>
      </c>
      <c r="J890" s="35">
        <v>12</v>
      </c>
      <c r="K890" s="42" t="s">
        <v>160</v>
      </c>
      <c r="L890" s="46">
        <v>0.47973494619841778</v>
      </c>
      <c r="M890" s="50" t="s">
        <v>137</v>
      </c>
      <c r="N890" s="50" t="s">
        <v>137</v>
      </c>
      <c r="O890" s="46">
        <v>0.52026505380158228</v>
      </c>
      <c r="P890" s="46" t="s">
        <v>137</v>
      </c>
      <c r="Q890" s="46" t="s">
        <v>137</v>
      </c>
      <c r="R890" s="46">
        <v>6.525813431685884E-2</v>
      </c>
      <c r="S890" s="46" t="s">
        <v>1</v>
      </c>
      <c r="T890" s="46" t="s">
        <v>137</v>
      </c>
      <c r="U890" s="47">
        <v>1193.0384675937012</v>
      </c>
      <c r="V890" s="47">
        <v>427.26277548705491</v>
      </c>
      <c r="W890" s="49">
        <v>0.35812992379769826</v>
      </c>
      <c r="X890" s="35" t="s">
        <v>136</v>
      </c>
      <c r="Y890" s="44" t="s">
        <v>136</v>
      </c>
      <c r="Z890" s="46" t="s">
        <v>136</v>
      </c>
      <c r="AA890" s="46" t="s">
        <v>136</v>
      </c>
      <c r="AB890" s="46" t="s">
        <v>136</v>
      </c>
      <c r="AC890" s="47" t="s">
        <v>136</v>
      </c>
      <c r="AD890" s="48" t="s">
        <v>136</v>
      </c>
      <c r="AE890" s="49" t="s">
        <v>136</v>
      </c>
    </row>
    <row r="891" spans="1:31" x14ac:dyDescent="0.25">
      <c r="A891" t="s">
        <v>1139</v>
      </c>
      <c r="B891" s="35" t="s">
        <v>136</v>
      </c>
      <c r="C891" s="44" t="s">
        <v>136</v>
      </c>
      <c r="D891" s="45" t="s">
        <v>136</v>
      </c>
      <c r="E891" s="46" t="s">
        <v>136</v>
      </c>
      <c r="F891" s="45" t="s">
        <v>136</v>
      </c>
      <c r="G891" s="47" t="s">
        <v>136</v>
      </c>
      <c r="H891" s="48" t="s">
        <v>136</v>
      </c>
      <c r="I891" s="49" t="s">
        <v>136</v>
      </c>
      <c r="J891" s="35">
        <v>13</v>
      </c>
      <c r="K891" s="42" t="s">
        <v>162</v>
      </c>
      <c r="L891" s="46">
        <v>0.33173668359764436</v>
      </c>
      <c r="M891" s="50" t="s">
        <v>137</v>
      </c>
      <c r="N891" s="50" t="s">
        <v>135</v>
      </c>
      <c r="O891" s="46">
        <v>0.6682633164023557</v>
      </c>
      <c r="P891" s="46" t="s">
        <v>137</v>
      </c>
      <c r="Q891" s="46" t="s">
        <v>135</v>
      </c>
      <c r="R891" s="46">
        <v>4.8208369074474886E-2</v>
      </c>
      <c r="S891" s="46" t="s">
        <v>1</v>
      </c>
      <c r="T891" s="46" t="s">
        <v>137</v>
      </c>
      <c r="U891" s="47">
        <v>1882.4245168733628</v>
      </c>
      <c r="V891" s="47">
        <v>764.24096099928443</v>
      </c>
      <c r="W891" s="49">
        <v>0.40598757302027721</v>
      </c>
      <c r="X891" s="35" t="s">
        <v>136</v>
      </c>
      <c r="Y891" s="44" t="s">
        <v>136</v>
      </c>
      <c r="Z891" s="46" t="s">
        <v>136</v>
      </c>
      <c r="AA891" s="46" t="s">
        <v>136</v>
      </c>
      <c r="AB891" s="46" t="s">
        <v>136</v>
      </c>
      <c r="AC891" s="47" t="s">
        <v>136</v>
      </c>
      <c r="AD891" s="48" t="s">
        <v>136</v>
      </c>
      <c r="AE891" s="49" t="s">
        <v>136</v>
      </c>
    </row>
    <row r="892" spans="1:31" x14ac:dyDescent="0.25">
      <c r="A892" t="s">
        <v>1140</v>
      </c>
      <c r="B892" s="35" t="s">
        <v>136</v>
      </c>
      <c r="C892" s="44" t="s">
        <v>136</v>
      </c>
      <c r="D892" s="45" t="s">
        <v>136</v>
      </c>
      <c r="E892" s="46" t="s">
        <v>136</v>
      </c>
      <c r="F892" s="45" t="s">
        <v>136</v>
      </c>
      <c r="G892" s="47" t="s">
        <v>136</v>
      </c>
      <c r="H892" s="48" t="s">
        <v>136</v>
      </c>
      <c r="I892" s="49" t="s">
        <v>136</v>
      </c>
      <c r="J892" s="35">
        <v>14</v>
      </c>
      <c r="K892" s="42" t="s">
        <v>163</v>
      </c>
      <c r="L892" s="46">
        <v>0.17801940315416548</v>
      </c>
      <c r="M892" s="50" t="s">
        <v>137</v>
      </c>
      <c r="N892" s="50" t="s">
        <v>135</v>
      </c>
      <c r="O892" s="46">
        <v>0.82198059684583447</v>
      </c>
      <c r="P892" s="46" t="s">
        <v>137</v>
      </c>
      <c r="Q892" s="46" t="s">
        <v>135</v>
      </c>
      <c r="R892" s="46">
        <v>0.26138430564889681</v>
      </c>
      <c r="S892" s="46" t="s">
        <v>1</v>
      </c>
      <c r="T892" s="46" t="s">
        <v>137</v>
      </c>
      <c r="U892" s="47">
        <v>509.85703149783933</v>
      </c>
      <c r="V892" s="47">
        <v>230.54717314227713</v>
      </c>
      <c r="W892" s="49">
        <v>0.45218004048112093</v>
      </c>
      <c r="X892" s="35" t="s">
        <v>136</v>
      </c>
      <c r="Y892" s="44" t="s">
        <v>136</v>
      </c>
      <c r="Z892" s="46" t="s">
        <v>136</v>
      </c>
      <c r="AA892" s="46" t="s">
        <v>136</v>
      </c>
      <c r="AB892" s="46" t="s">
        <v>136</v>
      </c>
      <c r="AC892" s="47" t="s">
        <v>136</v>
      </c>
      <c r="AD892" s="48" t="s">
        <v>136</v>
      </c>
      <c r="AE892" s="49" t="s">
        <v>136</v>
      </c>
    </row>
    <row r="893" spans="1:31" x14ac:dyDescent="0.25">
      <c r="A893" t="s">
        <v>1141</v>
      </c>
      <c r="B893" s="35" t="s">
        <v>136</v>
      </c>
      <c r="C893" s="44" t="s">
        <v>136</v>
      </c>
      <c r="D893" s="45" t="s">
        <v>136</v>
      </c>
      <c r="E893" s="46" t="s">
        <v>136</v>
      </c>
      <c r="F893" s="45" t="s">
        <v>136</v>
      </c>
      <c r="G893" s="47" t="s">
        <v>136</v>
      </c>
      <c r="H893" s="48" t="s">
        <v>136</v>
      </c>
      <c r="I893" s="49" t="s">
        <v>136</v>
      </c>
      <c r="J893" s="35">
        <v>15</v>
      </c>
      <c r="K893" s="42" t="s">
        <v>164</v>
      </c>
      <c r="L893" s="46">
        <v>0.16099547489491994</v>
      </c>
      <c r="M893" s="50" t="s">
        <v>137</v>
      </c>
      <c r="N893" s="50" t="s">
        <v>135</v>
      </c>
      <c r="O893" s="46">
        <v>0.83900452510508006</v>
      </c>
      <c r="P893" s="46" t="s">
        <v>137</v>
      </c>
      <c r="Q893" s="46" t="s">
        <v>135</v>
      </c>
      <c r="R893" s="46">
        <v>0.24155875050173081</v>
      </c>
      <c r="S893" s="46" t="s">
        <v>1</v>
      </c>
      <c r="T893" s="46" t="s">
        <v>137</v>
      </c>
      <c r="U893" s="47">
        <v>981.81195436046517</v>
      </c>
      <c r="V893" s="47">
        <v>274.83835078860784</v>
      </c>
      <c r="W893" s="49">
        <v>0.27992972541023159</v>
      </c>
      <c r="X893" s="35" t="s">
        <v>136</v>
      </c>
      <c r="Y893" s="44" t="s">
        <v>136</v>
      </c>
      <c r="Z893" s="46" t="s">
        <v>136</v>
      </c>
      <c r="AA893" s="46" t="s">
        <v>136</v>
      </c>
      <c r="AB893" s="46" t="s">
        <v>136</v>
      </c>
      <c r="AC893" s="47" t="s">
        <v>136</v>
      </c>
      <c r="AD893" s="48" t="s">
        <v>136</v>
      </c>
      <c r="AE893" s="49" t="s">
        <v>136</v>
      </c>
    </row>
    <row r="894" spans="1:31" x14ac:dyDescent="0.25">
      <c r="A894" t="s">
        <v>1142</v>
      </c>
      <c r="B894" s="35" t="s">
        <v>136</v>
      </c>
      <c r="C894" s="44" t="s">
        <v>136</v>
      </c>
      <c r="D894" s="45" t="s">
        <v>136</v>
      </c>
      <c r="E894" s="46" t="s">
        <v>136</v>
      </c>
      <c r="F894" s="45" t="s">
        <v>136</v>
      </c>
      <c r="G894" s="47" t="s">
        <v>136</v>
      </c>
      <c r="H894" s="48" t="s">
        <v>136</v>
      </c>
      <c r="I894" s="49" t="s">
        <v>136</v>
      </c>
      <c r="J894" s="35">
        <v>16</v>
      </c>
      <c r="K894" s="42" t="s">
        <v>165</v>
      </c>
      <c r="L894" s="46">
        <v>0.27714545038300969</v>
      </c>
      <c r="M894" s="50" t="s">
        <v>137</v>
      </c>
      <c r="N894" s="50" t="s">
        <v>135</v>
      </c>
      <c r="O894" s="46">
        <v>0.72285454961699025</v>
      </c>
      <c r="P894" s="46" t="s">
        <v>137</v>
      </c>
      <c r="Q894" s="46" t="s">
        <v>135</v>
      </c>
      <c r="R894" s="46">
        <v>4.5853224718245628E-2</v>
      </c>
      <c r="S894" s="46" t="s">
        <v>1</v>
      </c>
      <c r="T894" s="46" t="s">
        <v>137</v>
      </c>
      <c r="U894" s="47">
        <v>887.12424999635527</v>
      </c>
      <c r="V894" s="47">
        <v>323.10981956771582</v>
      </c>
      <c r="W894" s="49">
        <v>0.36422160657770691</v>
      </c>
      <c r="X894" s="35" t="s">
        <v>136</v>
      </c>
      <c r="Y894" s="44" t="s">
        <v>136</v>
      </c>
      <c r="Z894" s="46" t="s">
        <v>136</v>
      </c>
      <c r="AA894" s="46" t="s">
        <v>136</v>
      </c>
      <c r="AB894" s="46" t="s">
        <v>136</v>
      </c>
      <c r="AC894" s="47" t="s">
        <v>136</v>
      </c>
      <c r="AD894" s="48" t="s">
        <v>136</v>
      </c>
      <c r="AE894" s="49" t="s">
        <v>136</v>
      </c>
    </row>
    <row r="895" spans="1:31" x14ac:dyDescent="0.25">
      <c r="A895" t="s">
        <v>1143</v>
      </c>
      <c r="B895" s="35" t="s">
        <v>136</v>
      </c>
      <c r="C895" s="44" t="s">
        <v>136</v>
      </c>
      <c r="D895" s="45" t="s">
        <v>136</v>
      </c>
      <c r="E895" s="46" t="s">
        <v>136</v>
      </c>
      <c r="F895" s="45" t="s">
        <v>136</v>
      </c>
      <c r="G895" s="47" t="s">
        <v>136</v>
      </c>
      <c r="H895" s="48" t="s">
        <v>136</v>
      </c>
      <c r="I895" s="49" t="s">
        <v>136</v>
      </c>
      <c r="J895" s="35">
        <v>17</v>
      </c>
      <c r="K895" s="42" t="s">
        <v>166</v>
      </c>
      <c r="L895" s="46">
        <v>0.20875956419449801</v>
      </c>
      <c r="M895" s="50" t="s">
        <v>137</v>
      </c>
      <c r="N895" s="50" t="s">
        <v>135</v>
      </c>
      <c r="O895" s="46">
        <v>0.79124043580550185</v>
      </c>
      <c r="P895" s="46" t="s">
        <v>137</v>
      </c>
      <c r="Q895" s="46" t="s">
        <v>135</v>
      </c>
      <c r="R895" s="46">
        <v>0.40680737278210538</v>
      </c>
      <c r="S895" s="46" t="s">
        <v>137</v>
      </c>
      <c r="T895" s="46" t="s">
        <v>137</v>
      </c>
      <c r="U895" s="47">
        <v>177.77555385107598</v>
      </c>
      <c r="V895" s="47">
        <v>48.033343828131464</v>
      </c>
      <c r="W895" s="49">
        <v>0.27019093901048613</v>
      </c>
      <c r="X895" s="35" t="s">
        <v>136</v>
      </c>
      <c r="Y895" s="44" t="s">
        <v>136</v>
      </c>
      <c r="Z895" s="46" t="s">
        <v>136</v>
      </c>
      <c r="AA895" s="46" t="s">
        <v>136</v>
      </c>
      <c r="AB895" s="46" t="s">
        <v>136</v>
      </c>
      <c r="AC895" s="47" t="s">
        <v>136</v>
      </c>
      <c r="AD895" s="48" t="s">
        <v>136</v>
      </c>
      <c r="AE895" s="49" t="s">
        <v>136</v>
      </c>
    </row>
    <row r="896" spans="1:31" x14ac:dyDescent="0.25">
      <c r="A896" t="s">
        <v>1144</v>
      </c>
      <c r="B896" s="35" t="s">
        <v>136</v>
      </c>
      <c r="C896" s="44" t="s">
        <v>136</v>
      </c>
      <c r="D896" s="45" t="s">
        <v>136</v>
      </c>
      <c r="E896" s="46" t="s">
        <v>136</v>
      </c>
      <c r="F896" s="45" t="s">
        <v>136</v>
      </c>
      <c r="G896" s="47" t="s">
        <v>136</v>
      </c>
      <c r="H896" s="48" t="s">
        <v>136</v>
      </c>
      <c r="I896" s="49" t="s">
        <v>136</v>
      </c>
      <c r="J896" s="35">
        <v>18</v>
      </c>
      <c r="K896" s="42" t="s">
        <v>167</v>
      </c>
      <c r="L896" s="46">
        <v>7.2308998748078807E-2</v>
      </c>
      <c r="M896" s="50" t="s">
        <v>137</v>
      </c>
      <c r="N896" s="50" t="s">
        <v>135</v>
      </c>
      <c r="O896" s="46">
        <v>0.92769100125192117</v>
      </c>
      <c r="P896" s="46" t="s">
        <v>137</v>
      </c>
      <c r="Q896" s="46" t="s">
        <v>135</v>
      </c>
      <c r="R896" s="46">
        <v>3.1717896528140284E-2</v>
      </c>
      <c r="S896" s="46" t="s">
        <v>1</v>
      </c>
      <c r="T896" s="46" t="s">
        <v>137</v>
      </c>
      <c r="U896" s="47">
        <v>528.87550169109693</v>
      </c>
      <c r="V896" s="47">
        <v>198.4509806812454</v>
      </c>
      <c r="W896" s="49">
        <v>0.3752319403086205</v>
      </c>
      <c r="X896" s="35" t="s">
        <v>136</v>
      </c>
      <c r="Y896" s="44" t="s">
        <v>136</v>
      </c>
      <c r="Z896" s="46" t="s">
        <v>136</v>
      </c>
      <c r="AA896" s="46" t="s">
        <v>136</v>
      </c>
      <c r="AB896" s="46" t="s">
        <v>136</v>
      </c>
      <c r="AC896" s="47" t="s">
        <v>136</v>
      </c>
      <c r="AD896" s="48" t="s">
        <v>136</v>
      </c>
      <c r="AE896" s="49" t="s">
        <v>136</v>
      </c>
    </row>
    <row r="897" spans="1:31" x14ac:dyDescent="0.25">
      <c r="A897" t="s">
        <v>1145</v>
      </c>
      <c r="B897" s="35" t="s">
        <v>136</v>
      </c>
      <c r="C897" s="44" t="s">
        <v>136</v>
      </c>
      <c r="D897" s="45" t="s">
        <v>136</v>
      </c>
      <c r="E897" s="46" t="s">
        <v>136</v>
      </c>
      <c r="F897" s="45" t="s">
        <v>136</v>
      </c>
      <c r="G897" s="47" t="s">
        <v>136</v>
      </c>
      <c r="H897" s="48" t="s">
        <v>136</v>
      </c>
      <c r="I897" s="49" t="s">
        <v>136</v>
      </c>
      <c r="J897" s="35">
        <v>19</v>
      </c>
      <c r="K897" s="42" t="s">
        <v>168</v>
      </c>
      <c r="L897" s="46">
        <v>0.1933952848653577</v>
      </c>
      <c r="M897" s="50" t="s">
        <v>137</v>
      </c>
      <c r="N897" s="50" t="s">
        <v>135</v>
      </c>
      <c r="O897" s="46">
        <v>0.80660471513464216</v>
      </c>
      <c r="P897" s="46" t="s">
        <v>137</v>
      </c>
      <c r="Q897" s="46" t="s">
        <v>135</v>
      </c>
      <c r="R897" s="46">
        <v>0.28997891958889516</v>
      </c>
      <c r="S897" s="46" t="s">
        <v>1</v>
      </c>
      <c r="T897" s="46" t="s">
        <v>137</v>
      </c>
      <c r="U897" s="47">
        <v>682.77680181873063</v>
      </c>
      <c r="V897" s="47">
        <v>253.62951293332779</v>
      </c>
      <c r="W897" s="49">
        <v>0.37146767766234606</v>
      </c>
      <c r="X897" s="35" t="s">
        <v>136</v>
      </c>
      <c r="Y897" s="44" t="s">
        <v>136</v>
      </c>
      <c r="Z897" s="46" t="s">
        <v>136</v>
      </c>
      <c r="AA897" s="46" t="s">
        <v>136</v>
      </c>
      <c r="AB897" s="46" t="s">
        <v>136</v>
      </c>
      <c r="AC897" s="47" t="s">
        <v>136</v>
      </c>
      <c r="AD897" s="48" t="s">
        <v>136</v>
      </c>
      <c r="AE897" s="49" t="s">
        <v>136</v>
      </c>
    </row>
    <row r="898" spans="1:31" x14ac:dyDescent="0.25">
      <c r="A898" t="s">
        <v>1146</v>
      </c>
      <c r="B898" s="35" t="s">
        <v>136</v>
      </c>
      <c r="C898" s="44" t="s">
        <v>136</v>
      </c>
      <c r="D898" s="45" t="s">
        <v>136</v>
      </c>
      <c r="E898" s="46" t="s">
        <v>136</v>
      </c>
      <c r="F898" s="45" t="s">
        <v>136</v>
      </c>
      <c r="G898" s="47" t="s">
        <v>136</v>
      </c>
      <c r="H898" s="48" t="s">
        <v>136</v>
      </c>
      <c r="I898" s="49" t="s">
        <v>136</v>
      </c>
      <c r="J898" s="35">
        <v>20</v>
      </c>
      <c r="K898" s="42" t="s">
        <v>169</v>
      </c>
      <c r="L898" s="46">
        <v>0.46208062473006867</v>
      </c>
      <c r="M898" s="50" t="s">
        <v>137</v>
      </c>
      <c r="N898" s="50" t="s">
        <v>137</v>
      </c>
      <c r="O898" s="46">
        <v>0.53791937526993139</v>
      </c>
      <c r="P898" s="46" t="s">
        <v>137</v>
      </c>
      <c r="Q898" s="46" t="s">
        <v>137</v>
      </c>
      <c r="R898" s="46">
        <v>2.1783206586363041E-2</v>
      </c>
      <c r="S898" s="46" t="s">
        <v>1</v>
      </c>
      <c r="T898" s="46" t="s">
        <v>137</v>
      </c>
      <c r="U898" s="47">
        <v>594.56342935640089</v>
      </c>
      <c r="V898" s="47">
        <v>243.50423687189175</v>
      </c>
      <c r="W898" s="49">
        <v>0.40955131925197386</v>
      </c>
      <c r="X898" s="35" t="s">
        <v>136</v>
      </c>
      <c r="Y898" s="44" t="s">
        <v>136</v>
      </c>
      <c r="Z898" s="46" t="s">
        <v>136</v>
      </c>
      <c r="AA898" s="46" t="s">
        <v>136</v>
      </c>
      <c r="AB898" s="46" t="s">
        <v>136</v>
      </c>
      <c r="AC898" s="47" t="s">
        <v>136</v>
      </c>
      <c r="AD898" s="48" t="s">
        <v>136</v>
      </c>
      <c r="AE898" s="49" t="s">
        <v>136</v>
      </c>
    </row>
    <row r="899" spans="1:31" x14ac:dyDescent="0.25">
      <c r="A899" t="s">
        <v>1147</v>
      </c>
      <c r="B899" s="35" t="s">
        <v>136</v>
      </c>
      <c r="C899" s="44" t="s">
        <v>136</v>
      </c>
      <c r="D899" s="45" t="s">
        <v>136</v>
      </c>
      <c r="E899" s="46" t="s">
        <v>136</v>
      </c>
      <c r="F899" s="45" t="s">
        <v>136</v>
      </c>
      <c r="G899" s="47" t="s">
        <v>136</v>
      </c>
      <c r="H899" s="48" t="s">
        <v>136</v>
      </c>
      <c r="I899" s="49" t="s">
        <v>136</v>
      </c>
      <c r="J899" s="35">
        <v>21</v>
      </c>
      <c r="K899" s="42" t="s">
        <v>170</v>
      </c>
      <c r="L899" s="46">
        <v>0.59809573896518298</v>
      </c>
      <c r="M899" s="50" t="s">
        <v>137</v>
      </c>
      <c r="N899" s="50" t="s">
        <v>137</v>
      </c>
      <c r="O899" s="46">
        <v>0.40190426103481691</v>
      </c>
      <c r="P899" s="46" t="s">
        <v>137</v>
      </c>
      <c r="Q899" s="46" t="s">
        <v>137</v>
      </c>
      <c r="R899" s="46">
        <v>0.1922363479978578</v>
      </c>
      <c r="S899" s="46" t="s">
        <v>1</v>
      </c>
      <c r="T899" s="46" t="s">
        <v>137</v>
      </c>
      <c r="U899" s="47">
        <v>4540.9822019428666</v>
      </c>
      <c r="V899" s="47">
        <v>1243.4070142875396</v>
      </c>
      <c r="W899" s="49">
        <v>0.27381895787998156</v>
      </c>
      <c r="X899" s="35" t="s">
        <v>136</v>
      </c>
      <c r="Y899" s="44" t="s">
        <v>136</v>
      </c>
      <c r="Z899" s="46" t="s">
        <v>136</v>
      </c>
      <c r="AA899" s="46" t="s">
        <v>136</v>
      </c>
      <c r="AB899" s="46" t="s">
        <v>136</v>
      </c>
      <c r="AC899" s="47" t="s">
        <v>136</v>
      </c>
      <c r="AD899" s="48" t="s">
        <v>136</v>
      </c>
      <c r="AE899" s="49" t="s">
        <v>136</v>
      </c>
    </row>
    <row r="900" spans="1:31" x14ac:dyDescent="0.25">
      <c r="A900" t="s">
        <v>1148</v>
      </c>
      <c r="B900" s="35" t="s">
        <v>136</v>
      </c>
      <c r="C900" s="44" t="s">
        <v>136</v>
      </c>
      <c r="D900" s="45" t="s">
        <v>136</v>
      </c>
      <c r="E900" s="46" t="s">
        <v>136</v>
      </c>
      <c r="F900" s="45" t="s">
        <v>136</v>
      </c>
      <c r="G900" s="47" t="s">
        <v>136</v>
      </c>
      <c r="H900" s="48" t="s">
        <v>136</v>
      </c>
      <c r="I900" s="49" t="s">
        <v>136</v>
      </c>
      <c r="J900" s="35">
        <v>22</v>
      </c>
      <c r="K900" s="42" t="s">
        <v>171</v>
      </c>
      <c r="L900" s="46">
        <v>0.48853686669358604</v>
      </c>
      <c r="M900" s="50" t="s">
        <v>137</v>
      </c>
      <c r="N900" s="50" t="s">
        <v>137</v>
      </c>
      <c r="O900" s="46">
        <v>0.51146313330641402</v>
      </c>
      <c r="P900" s="46" t="s">
        <v>137</v>
      </c>
      <c r="Q900" s="46" t="s">
        <v>137</v>
      </c>
      <c r="R900" s="46">
        <v>0.4366674103072376</v>
      </c>
      <c r="S900" s="46" t="s">
        <v>137</v>
      </c>
      <c r="T900" s="46" t="s">
        <v>137</v>
      </c>
      <c r="U900" s="47">
        <v>444.09617613597703</v>
      </c>
      <c r="V900" s="47">
        <v>297.8531949752425</v>
      </c>
      <c r="W900" s="49">
        <v>0.67069524796818636</v>
      </c>
      <c r="X900" s="35" t="s">
        <v>136</v>
      </c>
      <c r="Y900" s="44" t="s">
        <v>136</v>
      </c>
      <c r="Z900" s="46" t="s">
        <v>136</v>
      </c>
      <c r="AA900" s="46" t="s">
        <v>136</v>
      </c>
      <c r="AB900" s="46" t="s">
        <v>136</v>
      </c>
      <c r="AC900" s="47" t="s">
        <v>136</v>
      </c>
      <c r="AD900" s="48" t="s">
        <v>136</v>
      </c>
      <c r="AE900" s="49" t="s">
        <v>136</v>
      </c>
    </row>
    <row r="901" spans="1:31" x14ac:dyDescent="0.25">
      <c r="A901" t="s">
        <v>1149</v>
      </c>
      <c r="B901" s="35" t="s">
        <v>136</v>
      </c>
      <c r="C901" s="44" t="s">
        <v>136</v>
      </c>
      <c r="D901" s="45" t="s">
        <v>136</v>
      </c>
      <c r="E901" s="46" t="s">
        <v>136</v>
      </c>
      <c r="F901" s="45" t="s">
        <v>136</v>
      </c>
      <c r="G901" s="47" t="s">
        <v>136</v>
      </c>
      <c r="H901" s="48" t="s">
        <v>136</v>
      </c>
      <c r="I901" s="49" t="s">
        <v>136</v>
      </c>
      <c r="J901" s="35">
        <v>23</v>
      </c>
      <c r="K901" s="42" t="s">
        <v>172</v>
      </c>
      <c r="L901" s="46">
        <v>0.40368500055410966</v>
      </c>
      <c r="M901" s="50" t="s">
        <v>137</v>
      </c>
      <c r="N901" s="50" t="s">
        <v>137</v>
      </c>
      <c r="O901" s="46">
        <v>0.59631499944589028</v>
      </c>
      <c r="P901" s="46" t="s">
        <v>137</v>
      </c>
      <c r="Q901" s="46" t="s">
        <v>137</v>
      </c>
      <c r="R901" s="46">
        <v>0.212102428352549</v>
      </c>
      <c r="S901" s="46" t="s">
        <v>1</v>
      </c>
      <c r="T901" s="46" t="s">
        <v>137</v>
      </c>
      <c r="U901" s="47">
        <v>729.32166971204356</v>
      </c>
      <c r="V901" s="47">
        <v>352.03206992035541</v>
      </c>
      <c r="W901" s="49">
        <v>0.48268423185526277</v>
      </c>
      <c r="X901" s="35" t="s">
        <v>136</v>
      </c>
      <c r="Y901" s="44" t="s">
        <v>136</v>
      </c>
      <c r="Z901" s="46" t="s">
        <v>136</v>
      </c>
      <c r="AA901" s="46" t="s">
        <v>136</v>
      </c>
      <c r="AB901" s="46" t="s">
        <v>136</v>
      </c>
      <c r="AC901" s="47" t="s">
        <v>136</v>
      </c>
      <c r="AD901" s="48" t="s">
        <v>136</v>
      </c>
      <c r="AE901" s="49" t="s">
        <v>136</v>
      </c>
    </row>
    <row r="902" spans="1:31" x14ac:dyDescent="0.25">
      <c r="A902" t="s">
        <v>1150</v>
      </c>
      <c r="B902" s="35" t="s">
        <v>136</v>
      </c>
      <c r="C902" s="44" t="s">
        <v>136</v>
      </c>
      <c r="D902" s="45" t="s">
        <v>136</v>
      </c>
      <c r="E902" s="46" t="s">
        <v>136</v>
      </c>
      <c r="F902" s="45" t="s">
        <v>136</v>
      </c>
      <c r="G902" s="47" t="s">
        <v>136</v>
      </c>
      <c r="H902" s="48" t="s">
        <v>136</v>
      </c>
      <c r="I902" s="49" t="s">
        <v>136</v>
      </c>
      <c r="J902" s="35">
        <v>24</v>
      </c>
      <c r="K902" s="42" t="s">
        <v>139</v>
      </c>
      <c r="L902" s="46">
        <v>0.16404084332103372</v>
      </c>
      <c r="M902" s="50" t="s">
        <v>137</v>
      </c>
      <c r="N902" s="50" t="s">
        <v>135</v>
      </c>
      <c r="O902" s="46">
        <v>0.83595915667896625</v>
      </c>
      <c r="P902" s="46" t="s">
        <v>137</v>
      </c>
      <c r="Q902" s="46" t="s">
        <v>135</v>
      </c>
      <c r="R902" s="46">
        <v>8.0611945344526439E-2</v>
      </c>
      <c r="S902" s="46" t="s">
        <v>1</v>
      </c>
      <c r="T902" s="46" t="s">
        <v>137</v>
      </c>
      <c r="U902" s="47">
        <v>6877.5957099301759</v>
      </c>
      <c r="V902" s="47">
        <v>2442.9085535315057</v>
      </c>
      <c r="W902" s="49">
        <v>0.35519804544549294</v>
      </c>
      <c r="X902" s="35" t="s">
        <v>136</v>
      </c>
      <c r="Y902" s="44" t="s">
        <v>136</v>
      </c>
      <c r="Z902" s="46" t="s">
        <v>136</v>
      </c>
      <c r="AA902" s="46" t="s">
        <v>136</v>
      </c>
      <c r="AB902" s="46" t="s">
        <v>136</v>
      </c>
      <c r="AC902" s="47" t="s">
        <v>136</v>
      </c>
      <c r="AD902" s="48" t="s">
        <v>136</v>
      </c>
      <c r="AE902" s="49" t="s">
        <v>136</v>
      </c>
    </row>
    <row r="903" spans="1:31" x14ac:dyDescent="0.25">
      <c r="A903" t="s">
        <v>1151</v>
      </c>
      <c r="B903" s="35" t="s">
        <v>136</v>
      </c>
      <c r="C903" s="44" t="s">
        <v>136</v>
      </c>
      <c r="D903" s="45" t="s">
        <v>136</v>
      </c>
      <c r="E903" s="46" t="s">
        <v>136</v>
      </c>
      <c r="F903" s="45" t="s">
        <v>136</v>
      </c>
      <c r="G903" s="47" t="s">
        <v>136</v>
      </c>
      <c r="H903" s="48" t="s">
        <v>136</v>
      </c>
      <c r="I903" s="49" t="s">
        <v>136</v>
      </c>
      <c r="J903" s="35">
        <v>25</v>
      </c>
      <c r="K903" s="42" t="s">
        <v>2230</v>
      </c>
      <c r="L903" s="46">
        <v>0.56449462976420306</v>
      </c>
      <c r="M903" s="50" t="s">
        <v>137</v>
      </c>
      <c r="N903" s="50" t="s">
        <v>137</v>
      </c>
      <c r="O903" s="46">
        <v>0.43550537023579694</v>
      </c>
      <c r="P903" s="46" t="s">
        <v>137</v>
      </c>
      <c r="Q903" s="46" t="s">
        <v>137</v>
      </c>
      <c r="R903" s="46">
        <v>0.42342027435560492</v>
      </c>
      <c r="S903" s="46" t="s">
        <v>137</v>
      </c>
      <c r="T903" s="46" t="s">
        <v>137</v>
      </c>
      <c r="U903" s="47">
        <v>971.40769823630092</v>
      </c>
      <c r="V903" s="47">
        <v>532.92982876328404</v>
      </c>
      <c r="W903" s="49">
        <v>0.54861602366429418</v>
      </c>
      <c r="X903" s="35" t="s">
        <v>136</v>
      </c>
      <c r="Y903" s="44" t="s">
        <v>136</v>
      </c>
      <c r="Z903" s="46" t="s">
        <v>136</v>
      </c>
      <c r="AA903" s="46" t="s">
        <v>136</v>
      </c>
      <c r="AB903" s="46" t="s">
        <v>136</v>
      </c>
      <c r="AC903" s="47" t="s">
        <v>136</v>
      </c>
      <c r="AD903" s="48" t="s">
        <v>136</v>
      </c>
      <c r="AE903" s="49" t="s">
        <v>136</v>
      </c>
    </row>
    <row r="904" spans="1:31" x14ac:dyDescent="0.25">
      <c r="A904" t="s">
        <v>1152</v>
      </c>
      <c r="B904" s="35" t="s">
        <v>136</v>
      </c>
      <c r="C904" s="44" t="s">
        <v>136</v>
      </c>
      <c r="D904" s="45" t="s">
        <v>136</v>
      </c>
      <c r="E904" s="46" t="s">
        <v>136</v>
      </c>
      <c r="F904" s="45" t="s">
        <v>136</v>
      </c>
      <c r="G904" s="47" t="s">
        <v>136</v>
      </c>
      <c r="H904" s="48" t="s">
        <v>136</v>
      </c>
      <c r="I904" s="49" t="s">
        <v>136</v>
      </c>
      <c r="J904" s="35">
        <v>26</v>
      </c>
      <c r="K904" s="42" t="s">
        <v>175</v>
      </c>
      <c r="L904" s="46">
        <v>0.5845941797971872</v>
      </c>
      <c r="M904" s="50" t="s">
        <v>137</v>
      </c>
      <c r="N904" s="50" t="s">
        <v>137</v>
      </c>
      <c r="O904" s="46">
        <v>0.41540582020281291</v>
      </c>
      <c r="P904" s="46" t="s">
        <v>137</v>
      </c>
      <c r="Q904" s="46" t="s">
        <v>137</v>
      </c>
      <c r="R904" s="46">
        <v>0.12784232383449695</v>
      </c>
      <c r="S904" s="46" t="s">
        <v>1</v>
      </c>
      <c r="T904" s="46" t="s">
        <v>137</v>
      </c>
      <c r="U904" s="47">
        <v>4453.4591756991076</v>
      </c>
      <c r="V904" s="47">
        <v>2312.7570084894246</v>
      </c>
      <c r="W904" s="49">
        <v>0.51931698871503995</v>
      </c>
      <c r="X904" s="35" t="s">
        <v>136</v>
      </c>
      <c r="Y904" s="44" t="s">
        <v>136</v>
      </c>
      <c r="Z904" s="46" t="s">
        <v>136</v>
      </c>
      <c r="AA904" s="46" t="s">
        <v>136</v>
      </c>
      <c r="AB904" s="46" t="s">
        <v>136</v>
      </c>
      <c r="AC904" s="47" t="s">
        <v>136</v>
      </c>
      <c r="AD904" s="48" t="s">
        <v>136</v>
      </c>
      <c r="AE904" s="49" t="s">
        <v>136</v>
      </c>
    </row>
    <row r="905" spans="1:31" x14ac:dyDescent="0.25">
      <c r="A905" t="s">
        <v>1153</v>
      </c>
      <c r="B905" s="35" t="s">
        <v>136</v>
      </c>
      <c r="C905" s="44" t="s">
        <v>136</v>
      </c>
      <c r="D905" s="45" t="s">
        <v>136</v>
      </c>
      <c r="E905" s="46" t="s">
        <v>136</v>
      </c>
      <c r="F905" s="45" t="s">
        <v>136</v>
      </c>
      <c r="G905" s="47" t="s">
        <v>136</v>
      </c>
      <c r="H905" s="48" t="s">
        <v>136</v>
      </c>
      <c r="I905" s="49" t="s">
        <v>136</v>
      </c>
      <c r="J905" s="35">
        <v>27</v>
      </c>
      <c r="K905" s="42" t="s">
        <v>2229</v>
      </c>
      <c r="L905" s="46">
        <v>0.2590667786220503</v>
      </c>
      <c r="M905" s="50" t="s">
        <v>137</v>
      </c>
      <c r="N905" s="50" t="s">
        <v>135</v>
      </c>
      <c r="O905" s="46">
        <v>0.74093322137794992</v>
      </c>
      <c r="P905" s="46" t="s">
        <v>137</v>
      </c>
      <c r="Q905" s="46" t="s">
        <v>135</v>
      </c>
      <c r="R905" s="46">
        <v>0.31252429373323093</v>
      </c>
      <c r="S905" s="46" t="s">
        <v>1</v>
      </c>
      <c r="T905" s="46" t="s">
        <v>137</v>
      </c>
      <c r="U905" s="47">
        <v>2285.9309794680876</v>
      </c>
      <c r="V905" s="47">
        <v>974.21772641391658</v>
      </c>
      <c r="W905" s="49">
        <v>0.42617985195712554</v>
      </c>
      <c r="X905" s="35" t="s">
        <v>136</v>
      </c>
      <c r="Y905" s="44" t="s">
        <v>136</v>
      </c>
      <c r="Z905" s="46" t="s">
        <v>136</v>
      </c>
      <c r="AA905" s="46" t="s">
        <v>136</v>
      </c>
      <c r="AB905" s="46" t="s">
        <v>136</v>
      </c>
      <c r="AC905" s="47" t="s">
        <v>136</v>
      </c>
      <c r="AD905" s="48" t="s">
        <v>136</v>
      </c>
      <c r="AE905" s="49" t="s">
        <v>136</v>
      </c>
    </row>
    <row r="906" spans="1:31" x14ac:dyDescent="0.25">
      <c r="A906" t="s">
        <v>1154</v>
      </c>
      <c r="B906" s="35" t="s">
        <v>136</v>
      </c>
      <c r="C906" s="44" t="s">
        <v>136</v>
      </c>
      <c r="D906" s="45" t="s">
        <v>136</v>
      </c>
      <c r="E906" s="46" t="s">
        <v>136</v>
      </c>
      <c r="F906" s="45" t="s">
        <v>136</v>
      </c>
      <c r="G906" s="47" t="s">
        <v>136</v>
      </c>
      <c r="H906" s="48" t="s">
        <v>136</v>
      </c>
      <c r="I906" s="49" t="s">
        <v>136</v>
      </c>
      <c r="J906" s="35">
        <v>28</v>
      </c>
      <c r="K906" s="42" t="s">
        <v>140</v>
      </c>
      <c r="L906" s="46">
        <v>0.24484211913571158</v>
      </c>
      <c r="M906" s="50" t="s">
        <v>137</v>
      </c>
      <c r="N906" s="50" t="s">
        <v>135</v>
      </c>
      <c r="O906" s="46">
        <v>0.75515788086428848</v>
      </c>
      <c r="P906" s="46" t="s">
        <v>137</v>
      </c>
      <c r="Q906" s="46" t="s">
        <v>135</v>
      </c>
      <c r="R906" s="46">
        <v>8.422585692486724E-3</v>
      </c>
      <c r="S906" s="46" t="s">
        <v>1</v>
      </c>
      <c r="T906" s="46" t="s">
        <v>137</v>
      </c>
      <c r="U906" s="47">
        <v>501.11882727185349</v>
      </c>
      <c r="V906" s="47">
        <v>214.64660433890674</v>
      </c>
      <c r="W906" s="49">
        <v>0.42833474349280926</v>
      </c>
      <c r="X906" s="35" t="s">
        <v>136</v>
      </c>
      <c r="Y906" s="44" t="s">
        <v>136</v>
      </c>
      <c r="Z906" s="46" t="s">
        <v>136</v>
      </c>
      <c r="AA906" s="46" t="s">
        <v>136</v>
      </c>
      <c r="AB906" s="46" t="s">
        <v>136</v>
      </c>
      <c r="AC906" s="47" t="s">
        <v>136</v>
      </c>
      <c r="AD906" s="48" t="s">
        <v>136</v>
      </c>
      <c r="AE906" s="49" t="s">
        <v>136</v>
      </c>
    </row>
    <row r="907" spans="1:31" x14ac:dyDescent="0.25">
      <c r="A907" t="s">
        <v>1155</v>
      </c>
      <c r="B907" s="35" t="s">
        <v>136</v>
      </c>
      <c r="C907" s="44" t="s">
        <v>136</v>
      </c>
      <c r="D907" s="45" t="s">
        <v>136</v>
      </c>
      <c r="E907" s="46" t="s">
        <v>136</v>
      </c>
      <c r="F907" s="45" t="s">
        <v>136</v>
      </c>
      <c r="G907" s="47" t="s">
        <v>136</v>
      </c>
      <c r="H907" s="48" t="s">
        <v>136</v>
      </c>
      <c r="I907" s="49" t="s">
        <v>136</v>
      </c>
      <c r="J907" s="35">
        <v>29</v>
      </c>
      <c r="K907" s="42" t="s">
        <v>141</v>
      </c>
      <c r="L907" s="46">
        <v>0.24928809409065258</v>
      </c>
      <c r="M907" s="50" t="s">
        <v>137</v>
      </c>
      <c r="N907" s="50" t="s">
        <v>135</v>
      </c>
      <c r="O907" s="46">
        <v>0.75071190590934744</v>
      </c>
      <c r="P907" s="46" t="s">
        <v>137</v>
      </c>
      <c r="Q907" s="46" t="s">
        <v>135</v>
      </c>
      <c r="R907" s="46">
        <v>0.14255018493812782</v>
      </c>
      <c r="S907" s="46" t="s">
        <v>1</v>
      </c>
      <c r="T907" s="46" t="s">
        <v>137</v>
      </c>
      <c r="U907" s="47">
        <v>258.01687548022596</v>
      </c>
      <c r="V907" s="47">
        <v>51.276788255359094</v>
      </c>
      <c r="W907" s="49">
        <v>0.19873424232396331</v>
      </c>
      <c r="X907" s="35" t="s">
        <v>136</v>
      </c>
      <c r="Y907" s="44" t="s">
        <v>136</v>
      </c>
      <c r="Z907" s="46" t="s">
        <v>136</v>
      </c>
      <c r="AA907" s="46" t="s">
        <v>136</v>
      </c>
      <c r="AB907" s="46" t="s">
        <v>136</v>
      </c>
      <c r="AC907" s="47" t="s">
        <v>136</v>
      </c>
      <c r="AD907" s="48" t="s">
        <v>136</v>
      </c>
      <c r="AE907" s="49" t="s">
        <v>136</v>
      </c>
    </row>
    <row r="908" spans="1:31" x14ac:dyDescent="0.25">
      <c r="A908" t="s">
        <v>1156</v>
      </c>
      <c r="B908" s="35" t="s">
        <v>136</v>
      </c>
      <c r="C908" s="44" t="s">
        <v>136</v>
      </c>
      <c r="D908" s="45" t="s">
        <v>136</v>
      </c>
      <c r="E908" s="46" t="s">
        <v>136</v>
      </c>
      <c r="F908" s="45" t="s">
        <v>136</v>
      </c>
      <c r="G908" s="47" t="s">
        <v>136</v>
      </c>
      <c r="H908" s="48" t="s">
        <v>136</v>
      </c>
      <c r="I908" s="49" t="s">
        <v>136</v>
      </c>
      <c r="J908" s="35">
        <v>30</v>
      </c>
      <c r="K908" s="42" t="s">
        <v>177</v>
      </c>
      <c r="L908" s="46">
        <v>0.39376227635742889</v>
      </c>
      <c r="M908" s="50" t="s">
        <v>137</v>
      </c>
      <c r="N908" s="50" t="s">
        <v>135</v>
      </c>
      <c r="O908" s="46">
        <v>0.60623772364257111</v>
      </c>
      <c r="P908" s="46" t="s">
        <v>137</v>
      </c>
      <c r="Q908" s="46" t="s">
        <v>135</v>
      </c>
      <c r="R908" s="46">
        <v>0.22244664688881624</v>
      </c>
      <c r="S908" s="46" t="s">
        <v>1</v>
      </c>
      <c r="T908" s="46" t="s">
        <v>137</v>
      </c>
      <c r="U908" s="47">
        <v>1369.8044878199175</v>
      </c>
      <c r="V908" s="47">
        <v>691.75821728834364</v>
      </c>
      <c r="W908" s="49">
        <v>0.50500507440247644</v>
      </c>
      <c r="X908" s="35" t="s">
        <v>136</v>
      </c>
      <c r="Y908" s="44" t="s">
        <v>136</v>
      </c>
      <c r="Z908" s="46" t="s">
        <v>136</v>
      </c>
      <c r="AA908" s="46" t="s">
        <v>136</v>
      </c>
      <c r="AB908" s="46" t="s">
        <v>136</v>
      </c>
      <c r="AC908" s="47" t="s">
        <v>136</v>
      </c>
      <c r="AD908" s="48" t="s">
        <v>136</v>
      </c>
      <c r="AE908" s="49" t="s">
        <v>136</v>
      </c>
    </row>
    <row r="909" spans="1:31" x14ac:dyDescent="0.25">
      <c r="A909" t="s">
        <v>1157</v>
      </c>
      <c r="B909" s="35" t="s">
        <v>136</v>
      </c>
      <c r="C909" s="44" t="s">
        <v>136</v>
      </c>
      <c r="D909" s="45" t="s">
        <v>136</v>
      </c>
      <c r="E909" s="46" t="s">
        <v>136</v>
      </c>
      <c r="F909" s="45" t="s">
        <v>136</v>
      </c>
      <c r="G909" s="47" t="s">
        <v>136</v>
      </c>
      <c r="H909" s="48" t="s">
        <v>136</v>
      </c>
      <c r="I909" s="49" t="s">
        <v>136</v>
      </c>
      <c r="J909" s="35">
        <v>31</v>
      </c>
      <c r="K909" s="42" t="s">
        <v>180</v>
      </c>
      <c r="L909" s="46">
        <v>0.29979738250666749</v>
      </c>
      <c r="M909" s="50" t="s">
        <v>137</v>
      </c>
      <c r="N909" s="50" t="s">
        <v>135</v>
      </c>
      <c r="O909" s="46">
        <v>0.70020261749333268</v>
      </c>
      <c r="P909" s="46" t="s">
        <v>137</v>
      </c>
      <c r="Q909" s="46" t="s">
        <v>135</v>
      </c>
      <c r="R909" s="46">
        <v>0.22473946478730722</v>
      </c>
      <c r="S909" s="46" t="s">
        <v>1</v>
      </c>
      <c r="T909" s="46" t="s">
        <v>137</v>
      </c>
      <c r="U909" s="47">
        <v>456.41725627492053</v>
      </c>
      <c r="V909" s="47">
        <v>183.14758135631641</v>
      </c>
      <c r="W909" s="49">
        <v>0.40127225436454234</v>
      </c>
      <c r="X909" s="35" t="s">
        <v>136</v>
      </c>
      <c r="Y909" s="44" t="s">
        <v>136</v>
      </c>
      <c r="Z909" s="46" t="s">
        <v>136</v>
      </c>
      <c r="AA909" s="46" t="s">
        <v>136</v>
      </c>
      <c r="AB909" s="46" t="s">
        <v>136</v>
      </c>
      <c r="AC909" s="47" t="s">
        <v>136</v>
      </c>
      <c r="AD909" s="48" t="s">
        <v>136</v>
      </c>
      <c r="AE909" s="49" t="s">
        <v>136</v>
      </c>
    </row>
    <row r="910" spans="1:31" x14ac:dyDescent="0.25">
      <c r="A910" t="s">
        <v>1158</v>
      </c>
      <c r="B910" s="35" t="s">
        <v>136</v>
      </c>
      <c r="C910" s="44" t="s">
        <v>136</v>
      </c>
      <c r="D910" s="45" t="s">
        <v>136</v>
      </c>
      <c r="E910" s="46" t="s">
        <v>136</v>
      </c>
      <c r="F910" s="45" t="s">
        <v>136</v>
      </c>
      <c r="G910" s="47" t="s">
        <v>136</v>
      </c>
      <c r="H910" s="48" t="s">
        <v>136</v>
      </c>
      <c r="I910" s="49" t="s">
        <v>136</v>
      </c>
      <c r="J910" s="35">
        <v>32</v>
      </c>
      <c r="K910" s="42" t="s">
        <v>181</v>
      </c>
      <c r="L910" s="46">
        <v>0.56689090241443274</v>
      </c>
      <c r="M910" s="50" t="s">
        <v>137</v>
      </c>
      <c r="N910" s="50" t="s">
        <v>137</v>
      </c>
      <c r="O910" s="46">
        <v>0.43310909758556715</v>
      </c>
      <c r="P910" s="46" t="s">
        <v>137</v>
      </c>
      <c r="Q910" s="46" t="s">
        <v>137</v>
      </c>
      <c r="R910" s="46">
        <v>0.38058492439492442</v>
      </c>
      <c r="S910" s="46" t="s">
        <v>1</v>
      </c>
      <c r="T910" s="46" t="s">
        <v>137</v>
      </c>
      <c r="U910" s="47">
        <v>529.08851131817255</v>
      </c>
      <c r="V910" s="47">
        <v>229.68112646820359</v>
      </c>
      <c r="W910" s="49">
        <v>0.43410718916571334</v>
      </c>
      <c r="X910" s="35" t="s">
        <v>136</v>
      </c>
      <c r="Y910" s="44" t="s">
        <v>136</v>
      </c>
      <c r="Z910" s="46" t="s">
        <v>136</v>
      </c>
      <c r="AA910" s="46" t="s">
        <v>136</v>
      </c>
      <c r="AB910" s="46" t="s">
        <v>136</v>
      </c>
      <c r="AC910" s="47" t="s">
        <v>136</v>
      </c>
      <c r="AD910" s="48" t="s">
        <v>136</v>
      </c>
      <c r="AE910" s="49" t="s">
        <v>136</v>
      </c>
    </row>
    <row r="911" spans="1:31" x14ac:dyDescent="0.25">
      <c r="A911" t="s">
        <v>1159</v>
      </c>
      <c r="B911" s="35" t="s">
        <v>136</v>
      </c>
      <c r="C911" s="44" t="s">
        <v>136</v>
      </c>
      <c r="D911" s="45" t="s">
        <v>136</v>
      </c>
      <c r="E911" s="46" t="s">
        <v>136</v>
      </c>
      <c r="F911" s="45" t="s">
        <v>136</v>
      </c>
      <c r="G911" s="47" t="s">
        <v>136</v>
      </c>
      <c r="H911" s="48" t="s">
        <v>136</v>
      </c>
      <c r="I911" s="49" t="s">
        <v>136</v>
      </c>
      <c r="J911" s="35">
        <v>33</v>
      </c>
      <c r="K911" s="42" t="s">
        <v>142</v>
      </c>
      <c r="L911" s="46">
        <v>0.46788765992356385</v>
      </c>
      <c r="M911" s="50" t="s">
        <v>137</v>
      </c>
      <c r="N911" s="50" t="s">
        <v>137</v>
      </c>
      <c r="O911" s="46">
        <v>0.53211234007643604</v>
      </c>
      <c r="P911" s="46" t="s">
        <v>137</v>
      </c>
      <c r="Q911" s="46" t="s">
        <v>137</v>
      </c>
      <c r="R911" s="46">
        <v>0.27819229412531504</v>
      </c>
      <c r="S911" s="46" t="s">
        <v>1</v>
      </c>
      <c r="T911" s="46" t="s">
        <v>137</v>
      </c>
      <c r="U911" s="47">
        <v>2078.4499660382271</v>
      </c>
      <c r="V911" s="47">
        <v>1152.7832304621909</v>
      </c>
      <c r="W911" s="49">
        <v>0.55463602650947275</v>
      </c>
      <c r="X911" s="35" t="s">
        <v>136</v>
      </c>
      <c r="Y911" s="44" t="s">
        <v>136</v>
      </c>
      <c r="Z911" s="46" t="s">
        <v>136</v>
      </c>
      <c r="AA911" s="46" t="s">
        <v>136</v>
      </c>
      <c r="AB911" s="46" t="s">
        <v>136</v>
      </c>
      <c r="AC911" s="47" t="s">
        <v>136</v>
      </c>
      <c r="AD911" s="48" t="s">
        <v>136</v>
      </c>
      <c r="AE911" s="49" t="s">
        <v>136</v>
      </c>
    </row>
    <row r="912" spans="1:31" x14ac:dyDescent="0.25">
      <c r="A912" t="s">
        <v>1160</v>
      </c>
      <c r="B912" s="35" t="s">
        <v>136</v>
      </c>
      <c r="C912" s="44" t="s">
        <v>136</v>
      </c>
      <c r="D912" s="45" t="s">
        <v>136</v>
      </c>
      <c r="E912" s="46" t="s">
        <v>136</v>
      </c>
      <c r="F912" s="45" t="s">
        <v>136</v>
      </c>
      <c r="G912" s="47" t="s">
        <v>136</v>
      </c>
      <c r="H912" s="48" t="s">
        <v>136</v>
      </c>
      <c r="I912" s="49" t="s">
        <v>136</v>
      </c>
      <c r="J912" s="35">
        <v>34</v>
      </c>
      <c r="K912" s="42" t="s">
        <v>182</v>
      </c>
      <c r="L912" s="46">
        <v>0.48002397933976443</v>
      </c>
      <c r="M912" s="50" t="s">
        <v>137</v>
      </c>
      <c r="N912" s="50" t="s">
        <v>137</v>
      </c>
      <c r="O912" s="46">
        <v>0.51997602066023552</v>
      </c>
      <c r="P912" s="46" t="s">
        <v>137</v>
      </c>
      <c r="Q912" s="46" t="s">
        <v>137</v>
      </c>
      <c r="R912" s="46">
        <v>3.963682109140635E-2</v>
      </c>
      <c r="S912" s="46" t="s">
        <v>1</v>
      </c>
      <c r="T912" s="46" t="s">
        <v>137</v>
      </c>
      <c r="U912" s="47">
        <v>991.38742260659455</v>
      </c>
      <c r="V912" s="47">
        <v>594.74779855906775</v>
      </c>
      <c r="W912" s="49">
        <v>0.59991460956336684</v>
      </c>
      <c r="X912" s="35" t="s">
        <v>136</v>
      </c>
      <c r="Y912" s="44" t="s">
        <v>136</v>
      </c>
      <c r="Z912" s="46" t="s">
        <v>136</v>
      </c>
      <c r="AA912" s="46" t="s">
        <v>136</v>
      </c>
      <c r="AB912" s="46" t="s">
        <v>136</v>
      </c>
      <c r="AC912" s="47" t="s">
        <v>136</v>
      </c>
      <c r="AD912" s="48" t="s">
        <v>136</v>
      </c>
      <c r="AE912" s="49" t="s">
        <v>136</v>
      </c>
    </row>
    <row r="913" spans="1:31" x14ac:dyDescent="0.25">
      <c r="A913" t="s">
        <v>1161</v>
      </c>
      <c r="B913" s="35" t="s">
        <v>136</v>
      </c>
      <c r="C913" s="44" t="s">
        <v>136</v>
      </c>
      <c r="D913" s="45" t="s">
        <v>136</v>
      </c>
      <c r="E913" s="46" t="s">
        <v>136</v>
      </c>
      <c r="F913" s="45" t="s">
        <v>136</v>
      </c>
      <c r="G913" s="47" t="s">
        <v>136</v>
      </c>
      <c r="H913" s="48" t="s">
        <v>136</v>
      </c>
      <c r="I913" s="49" t="s">
        <v>136</v>
      </c>
      <c r="J913" s="35">
        <v>35</v>
      </c>
      <c r="K913" s="42" t="s">
        <v>183</v>
      </c>
      <c r="L913" s="46">
        <v>0.51155190157459907</v>
      </c>
      <c r="M913" s="50" t="s">
        <v>137</v>
      </c>
      <c r="N913" s="50" t="s">
        <v>137</v>
      </c>
      <c r="O913" s="46">
        <v>0.48844809842540082</v>
      </c>
      <c r="P913" s="46" t="s">
        <v>137</v>
      </c>
      <c r="Q913" s="46" t="s">
        <v>137</v>
      </c>
      <c r="R913" s="46">
        <v>0.46217273560930133</v>
      </c>
      <c r="S913" s="46" t="s">
        <v>137</v>
      </c>
      <c r="T913" s="46" t="s">
        <v>137</v>
      </c>
      <c r="U913" s="47">
        <v>3359.4031253402227</v>
      </c>
      <c r="V913" s="47">
        <v>2488.970418784987</v>
      </c>
      <c r="W913" s="49">
        <v>0.74089661940554308</v>
      </c>
      <c r="X913" s="35" t="s">
        <v>136</v>
      </c>
      <c r="Y913" s="44" t="s">
        <v>136</v>
      </c>
      <c r="Z913" s="46" t="s">
        <v>136</v>
      </c>
      <c r="AA913" s="46" t="s">
        <v>136</v>
      </c>
      <c r="AB913" s="46" t="s">
        <v>136</v>
      </c>
      <c r="AC913" s="47" t="s">
        <v>136</v>
      </c>
      <c r="AD913" s="48" t="s">
        <v>136</v>
      </c>
      <c r="AE913" s="49" t="s">
        <v>136</v>
      </c>
    </row>
    <row r="914" spans="1:31" x14ac:dyDescent="0.25">
      <c r="A914" t="s">
        <v>1162</v>
      </c>
      <c r="B914" s="35" t="s">
        <v>136</v>
      </c>
      <c r="C914" s="44" t="s">
        <v>136</v>
      </c>
      <c r="D914" s="45" t="s">
        <v>136</v>
      </c>
      <c r="E914" s="46" t="s">
        <v>136</v>
      </c>
      <c r="F914" s="45" t="s">
        <v>136</v>
      </c>
      <c r="G914" s="47" t="s">
        <v>136</v>
      </c>
      <c r="H914" s="48" t="s">
        <v>136</v>
      </c>
      <c r="I914" s="49" t="s">
        <v>136</v>
      </c>
      <c r="J914" s="35">
        <v>36</v>
      </c>
      <c r="K914" s="42" t="s">
        <v>188</v>
      </c>
      <c r="L914" s="46">
        <v>0.44481988810058143</v>
      </c>
      <c r="M914" s="50" t="s">
        <v>137</v>
      </c>
      <c r="N914" s="50" t="s">
        <v>137</v>
      </c>
      <c r="O914" s="46">
        <v>0.55518011189941852</v>
      </c>
      <c r="P914" s="46" t="s">
        <v>137</v>
      </c>
      <c r="Q914" s="46" t="s">
        <v>137</v>
      </c>
      <c r="R914" s="46">
        <v>0.34334573218924885</v>
      </c>
      <c r="S914" s="46" t="s">
        <v>1</v>
      </c>
      <c r="T914" s="46" t="s">
        <v>137</v>
      </c>
      <c r="U914" s="47">
        <v>355.72076719281188</v>
      </c>
      <c r="V914" s="47">
        <v>246.44414930495003</v>
      </c>
      <c r="W914" s="49">
        <v>0.69280225399764062</v>
      </c>
      <c r="X914" s="35" t="s">
        <v>136</v>
      </c>
      <c r="Y914" s="44" t="s">
        <v>136</v>
      </c>
      <c r="Z914" s="46" t="s">
        <v>136</v>
      </c>
      <c r="AA914" s="46" t="s">
        <v>136</v>
      </c>
      <c r="AB914" s="46" t="s">
        <v>136</v>
      </c>
      <c r="AC914" s="47" t="s">
        <v>136</v>
      </c>
      <c r="AD914" s="48" t="s">
        <v>136</v>
      </c>
      <c r="AE914" s="49" t="s">
        <v>136</v>
      </c>
    </row>
    <row r="915" spans="1:31" x14ac:dyDescent="0.25">
      <c r="A915" t="s">
        <v>1163</v>
      </c>
      <c r="B915" s="35" t="s">
        <v>136</v>
      </c>
      <c r="C915" s="44" t="s">
        <v>136</v>
      </c>
      <c r="D915" s="45" t="s">
        <v>136</v>
      </c>
      <c r="E915" s="46" t="s">
        <v>136</v>
      </c>
      <c r="F915" s="45" t="s">
        <v>136</v>
      </c>
      <c r="G915" s="47" t="s">
        <v>136</v>
      </c>
      <c r="H915" s="48" t="s">
        <v>136</v>
      </c>
      <c r="I915" s="49" t="s">
        <v>136</v>
      </c>
      <c r="J915" s="35">
        <v>37</v>
      </c>
      <c r="K915" s="42" t="s">
        <v>193</v>
      </c>
      <c r="L915" s="46">
        <v>0.31296227869545412</v>
      </c>
      <c r="M915" s="50" t="s">
        <v>137</v>
      </c>
      <c r="N915" s="50" t="s">
        <v>135</v>
      </c>
      <c r="O915" s="46">
        <v>0.68703772130454577</v>
      </c>
      <c r="P915" s="46" t="s">
        <v>137</v>
      </c>
      <c r="Q915" s="46" t="s">
        <v>135</v>
      </c>
      <c r="R915" s="46">
        <v>0.48898856088327697</v>
      </c>
      <c r="S915" s="46" t="s">
        <v>137</v>
      </c>
      <c r="T915" s="46" t="s">
        <v>137</v>
      </c>
      <c r="U915" s="47">
        <v>87.273997273812839</v>
      </c>
      <c r="V915" s="47">
        <v>55.131142435705094</v>
      </c>
      <c r="W915" s="49">
        <v>0.63170181449048368</v>
      </c>
      <c r="X915" s="35" t="s">
        <v>136</v>
      </c>
      <c r="Y915" s="44" t="s">
        <v>136</v>
      </c>
      <c r="Z915" s="46" t="s">
        <v>136</v>
      </c>
      <c r="AA915" s="46" t="s">
        <v>136</v>
      </c>
      <c r="AB915" s="46" t="s">
        <v>136</v>
      </c>
      <c r="AC915" s="47" t="s">
        <v>136</v>
      </c>
      <c r="AD915" s="48" t="s">
        <v>136</v>
      </c>
      <c r="AE915" s="49" t="s">
        <v>136</v>
      </c>
    </row>
    <row r="916" spans="1:31" x14ac:dyDescent="0.25">
      <c r="A916" t="s">
        <v>1164</v>
      </c>
      <c r="B916" s="35" t="s">
        <v>136</v>
      </c>
      <c r="C916" s="44" t="s">
        <v>136</v>
      </c>
      <c r="D916" s="45" t="s">
        <v>136</v>
      </c>
      <c r="E916" s="46" t="s">
        <v>136</v>
      </c>
      <c r="F916" s="45" t="s">
        <v>136</v>
      </c>
      <c r="G916" s="47" t="s">
        <v>136</v>
      </c>
      <c r="H916" s="48" t="s">
        <v>136</v>
      </c>
      <c r="I916" s="49" t="s">
        <v>136</v>
      </c>
      <c r="J916" s="35" t="s">
        <v>136</v>
      </c>
      <c r="K916" s="42" t="s">
        <v>136</v>
      </c>
      <c r="L916" s="46" t="s">
        <v>136</v>
      </c>
      <c r="M916" s="50" t="s">
        <v>136</v>
      </c>
      <c r="N916" s="50" t="s">
        <v>136</v>
      </c>
      <c r="O916" s="46" t="s">
        <v>136</v>
      </c>
      <c r="P916" s="46" t="s">
        <v>136</v>
      </c>
      <c r="Q916" s="46" t="s">
        <v>136</v>
      </c>
      <c r="R916" s="46" t="s">
        <v>136</v>
      </c>
      <c r="S916" s="46" t="s">
        <v>136</v>
      </c>
      <c r="T916" s="46" t="s">
        <v>136</v>
      </c>
      <c r="U916" s="47" t="s">
        <v>136</v>
      </c>
      <c r="V916" s="47" t="s">
        <v>136</v>
      </c>
      <c r="W916" s="49" t="s">
        <v>136</v>
      </c>
      <c r="X916" s="35" t="s">
        <v>136</v>
      </c>
      <c r="Y916" s="44" t="s">
        <v>136</v>
      </c>
      <c r="Z916" s="46" t="s">
        <v>136</v>
      </c>
      <c r="AA916" s="46" t="s">
        <v>136</v>
      </c>
      <c r="AB916" s="46" t="s">
        <v>136</v>
      </c>
      <c r="AC916" s="47" t="s">
        <v>136</v>
      </c>
      <c r="AD916" s="48" t="s">
        <v>136</v>
      </c>
      <c r="AE916" s="49" t="s">
        <v>136</v>
      </c>
    </row>
    <row r="917" spans="1:31" ht="15.75" thickBot="1" x14ac:dyDescent="0.3">
      <c r="A917" t="s">
        <v>1165</v>
      </c>
      <c r="B917" s="35" t="s">
        <v>136</v>
      </c>
      <c r="C917" s="51" t="s">
        <v>136</v>
      </c>
      <c r="D917" s="52" t="s">
        <v>136</v>
      </c>
      <c r="E917" s="53" t="s">
        <v>136</v>
      </c>
      <c r="F917" s="52" t="s">
        <v>136</v>
      </c>
      <c r="G917" s="54" t="s">
        <v>136</v>
      </c>
      <c r="H917" s="55" t="s">
        <v>136</v>
      </c>
      <c r="I917" s="56" t="s">
        <v>136</v>
      </c>
      <c r="J917" s="35" t="s">
        <v>136</v>
      </c>
      <c r="K917" s="42" t="s">
        <v>136</v>
      </c>
      <c r="L917" s="25" t="s">
        <v>136</v>
      </c>
      <c r="M917" s="57" t="s">
        <v>136</v>
      </c>
      <c r="N917" s="57" t="s">
        <v>136</v>
      </c>
      <c r="O917" s="53" t="s">
        <v>136</v>
      </c>
      <c r="P917" s="25" t="s">
        <v>136</v>
      </c>
      <c r="Q917" s="25" t="s">
        <v>136</v>
      </c>
      <c r="R917" s="53" t="s">
        <v>136</v>
      </c>
      <c r="S917" s="46" t="s">
        <v>136</v>
      </c>
      <c r="T917" s="25" t="s">
        <v>136</v>
      </c>
      <c r="U917" s="54" t="s">
        <v>136</v>
      </c>
      <c r="V917" s="54" t="s">
        <v>136</v>
      </c>
      <c r="W917" s="56" t="s">
        <v>136</v>
      </c>
      <c r="X917" s="35" t="s">
        <v>136</v>
      </c>
      <c r="Y917" s="51" t="s">
        <v>136</v>
      </c>
      <c r="Z917" s="53" t="s">
        <v>136</v>
      </c>
      <c r="AA917" s="53" t="s">
        <v>136</v>
      </c>
      <c r="AB917" s="53" t="s">
        <v>136</v>
      </c>
      <c r="AC917" s="54" t="s">
        <v>136</v>
      </c>
      <c r="AD917" s="55" t="s">
        <v>136</v>
      </c>
      <c r="AE917" s="56" t="s">
        <v>136</v>
      </c>
    </row>
    <row r="918" spans="1:31" x14ac:dyDescent="0.25">
      <c r="A918" t="s">
        <v>1166</v>
      </c>
      <c r="B918" s="293" t="s">
        <v>2237</v>
      </c>
      <c r="C918" s="294"/>
      <c r="D918" s="58">
        <v>0.60990918645874836</v>
      </c>
      <c r="E918" s="58">
        <v>0.39009081354125169</v>
      </c>
      <c r="F918" s="58">
        <v>0.35469348172509318</v>
      </c>
      <c r="G918" s="59"/>
      <c r="H918" s="60"/>
      <c r="I918" s="61"/>
      <c r="J918" s="62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 t="s">
        <v>136</v>
      </c>
      <c r="V918" s="37" t="s">
        <v>136</v>
      </c>
      <c r="W918" s="63" t="s">
        <v>136</v>
      </c>
      <c r="X918" s="293" t="s">
        <v>2237</v>
      </c>
      <c r="Y918" s="294">
        <v>0</v>
      </c>
      <c r="Z918" s="58">
        <v>0.3795081811173307</v>
      </c>
      <c r="AA918" s="58">
        <v>0.62049181888266935</v>
      </c>
      <c r="AB918" s="58">
        <v>0.60727132656490934</v>
      </c>
      <c r="AC918" s="59"/>
      <c r="AD918" s="60"/>
      <c r="AE918" s="61"/>
    </row>
    <row r="919" spans="1:31" ht="15.75" thickBot="1" x14ac:dyDescent="0.3">
      <c r="A919" t="s">
        <v>1167</v>
      </c>
      <c r="B919" s="295" t="s">
        <v>5</v>
      </c>
      <c r="C919" s="296"/>
      <c r="D919" s="25"/>
      <c r="E919" s="25"/>
      <c r="F919" s="25"/>
      <c r="G919" s="26">
        <v>14340.053365578693</v>
      </c>
      <c r="H919" s="26">
        <v>7492.9586313540831</v>
      </c>
      <c r="I919" s="27">
        <v>0.52251957787966741</v>
      </c>
      <c r="J919" s="33" t="s">
        <v>5</v>
      </c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6">
        <v>52285.999150639233</v>
      </c>
      <c r="V919" s="26">
        <v>22287.212577528859</v>
      </c>
      <c r="W919" s="27">
        <v>0.42625584170856151</v>
      </c>
      <c r="X919" s="295" t="s">
        <v>5</v>
      </c>
      <c r="Y919" s="296">
        <v>0</v>
      </c>
      <c r="Z919" s="25"/>
      <c r="AA919" s="25"/>
      <c r="AB919" s="25"/>
      <c r="AC919" s="26">
        <v>30792.150050710097</v>
      </c>
      <c r="AD919" s="26">
        <v>18379.817019404905</v>
      </c>
      <c r="AE919" s="27">
        <v>0.59689943667902623</v>
      </c>
    </row>
    <row r="920" spans="1:31" ht="15.75" thickBot="1" x14ac:dyDescent="0.3">
      <c r="A920" t="s">
        <v>1168</v>
      </c>
      <c r="B920" s="29" t="s">
        <v>2238</v>
      </c>
      <c r="C920" s="30"/>
      <c r="D920" s="30"/>
      <c r="E920" s="30"/>
      <c r="F920" s="30"/>
      <c r="G920" s="31">
        <v>3.1223055120527827</v>
      </c>
      <c r="H920" s="32">
        <v>3.4895505250890797</v>
      </c>
      <c r="I920" s="64"/>
      <c r="J920" s="29" t="s">
        <v>2240</v>
      </c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1">
        <v>2.5071773638004378</v>
      </c>
      <c r="V920" s="32">
        <v>2.4739336125696796</v>
      </c>
      <c r="W920" s="64"/>
      <c r="X920" s="29" t="s">
        <v>2239</v>
      </c>
      <c r="Y920" s="30"/>
      <c r="Z920" s="30"/>
      <c r="AA920" s="30"/>
      <c r="AB920" s="30"/>
      <c r="AC920" s="31">
        <v>2.6463728765401244</v>
      </c>
      <c r="AD920" s="32">
        <v>2.633798544464879</v>
      </c>
      <c r="AE920" s="64"/>
    </row>
    <row r="921" spans="1:31" ht="15.75" thickBot="1" x14ac:dyDescent="0.3">
      <c r="A921" t="s">
        <v>1169</v>
      </c>
      <c r="B921" s="358" t="s">
        <v>2231</v>
      </c>
      <c r="C921" s="358"/>
      <c r="D921" s="358"/>
      <c r="E921" s="358"/>
      <c r="F921" s="358"/>
      <c r="G921" s="358"/>
      <c r="H921" s="358"/>
      <c r="I921" s="20"/>
      <c r="J921" s="20"/>
      <c r="K921" s="20"/>
      <c r="L921" s="20" t="s">
        <v>2261</v>
      </c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</row>
    <row r="922" spans="1:31" x14ac:dyDescent="0.25">
      <c r="A922" t="s">
        <v>1170</v>
      </c>
      <c r="B922" s="301" t="s">
        <v>6</v>
      </c>
      <c r="C922" s="302"/>
      <c r="D922" s="302"/>
      <c r="E922" s="302"/>
      <c r="F922" s="302"/>
      <c r="G922" s="302"/>
      <c r="H922" s="302"/>
      <c r="I922" s="303"/>
      <c r="J922" s="301" t="s">
        <v>73</v>
      </c>
      <c r="K922" s="302"/>
      <c r="L922" s="302"/>
      <c r="M922" s="302"/>
      <c r="N922" s="302"/>
      <c r="O922" s="302"/>
      <c r="P922" s="302"/>
      <c r="Q922" s="302"/>
      <c r="R922" s="302"/>
      <c r="S922" s="302"/>
      <c r="T922" s="302"/>
      <c r="U922" s="302"/>
      <c r="V922" s="302"/>
      <c r="W922" s="303"/>
      <c r="X922" s="301" t="s">
        <v>7</v>
      </c>
      <c r="Y922" s="302"/>
      <c r="Z922" s="302"/>
      <c r="AA922" s="302"/>
      <c r="AB922" s="302"/>
      <c r="AC922" s="302"/>
      <c r="AD922" s="302"/>
      <c r="AE922" s="303"/>
    </row>
    <row r="923" spans="1:31" ht="75" x14ac:dyDescent="0.25">
      <c r="A923" t="s">
        <v>1171</v>
      </c>
      <c r="B923" s="305"/>
      <c r="C923" s="306"/>
      <c r="D923" s="34" t="s">
        <v>2232</v>
      </c>
      <c r="E923" s="34" t="s">
        <v>2233</v>
      </c>
      <c r="F923" s="34" t="s">
        <v>2234</v>
      </c>
      <c r="G923" s="269" t="s">
        <v>196</v>
      </c>
      <c r="H923" s="34" t="s">
        <v>197</v>
      </c>
      <c r="I923" s="21" t="s">
        <v>5</v>
      </c>
      <c r="J923" s="305"/>
      <c r="K923" s="306"/>
      <c r="L923" s="307" t="s">
        <v>2232</v>
      </c>
      <c r="M923" s="308"/>
      <c r="N923" s="309"/>
      <c r="O923" s="307" t="s">
        <v>2233</v>
      </c>
      <c r="P923" s="308"/>
      <c r="Q923" s="309"/>
      <c r="R923" s="307" t="s">
        <v>2234</v>
      </c>
      <c r="S923" s="308"/>
      <c r="T923" s="309"/>
      <c r="U923" s="269" t="s">
        <v>196</v>
      </c>
      <c r="V923" s="34" t="s">
        <v>197</v>
      </c>
      <c r="W923" s="21" t="s">
        <v>5</v>
      </c>
      <c r="X923" s="305"/>
      <c r="Y923" s="306"/>
      <c r="Z923" s="34" t="s">
        <v>2232</v>
      </c>
      <c r="AA923" s="34" t="s">
        <v>2233</v>
      </c>
      <c r="AB923" s="34" t="s">
        <v>2234</v>
      </c>
      <c r="AC923" s="269" t="s">
        <v>196</v>
      </c>
      <c r="AD923" s="34" t="s">
        <v>197</v>
      </c>
      <c r="AE923" s="21" t="s">
        <v>5</v>
      </c>
    </row>
    <row r="924" spans="1:31" ht="15.75" thickBot="1" x14ac:dyDescent="0.3">
      <c r="A924" t="s">
        <v>1172</v>
      </c>
      <c r="B924" s="291" t="s">
        <v>2236</v>
      </c>
      <c r="C924" s="292"/>
      <c r="D924" s="22" t="s">
        <v>11</v>
      </c>
      <c r="E924" s="22" t="s">
        <v>12</v>
      </c>
      <c r="F924" s="22" t="s">
        <v>12</v>
      </c>
      <c r="G924" s="23"/>
      <c r="H924" s="23"/>
      <c r="I924" s="24"/>
      <c r="J924" s="297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9"/>
      <c r="X924" s="291" t="s">
        <v>2236</v>
      </c>
      <c r="Y924" s="292"/>
      <c r="Z924" s="22" t="s">
        <v>12</v>
      </c>
      <c r="AA924" s="22" t="s">
        <v>11</v>
      </c>
      <c r="AB924" s="22" t="s">
        <v>11</v>
      </c>
      <c r="AC924" s="23"/>
      <c r="AD924" s="23"/>
      <c r="AE924" s="24"/>
    </row>
    <row r="925" spans="1:31" x14ac:dyDescent="0.25">
      <c r="A925" t="s">
        <v>1173</v>
      </c>
      <c r="B925" s="35">
        <v>1</v>
      </c>
      <c r="C925" s="36" t="s">
        <v>147</v>
      </c>
      <c r="D925" s="37">
        <v>0.63041597007275452</v>
      </c>
      <c r="E925" s="38">
        <v>0.36958402992724554</v>
      </c>
      <c r="F925" s="37">
        <v>0.22378541439264207</v>
      </c>
      <c r="G925" s="39">
        <v>112492.71350636815</v>
      </c>
      <c r="H925" s="40">
        <v>91889.353048899997</v>
      </c>
      <c r="I925" s="41">
        <v>0.81684715555997489</v>
      </c>
      <c r="J925" s="35">
        <v>1</v>
      </c>
      <c r="K925" s="42" t="s">
        <v>149</v>
      </c>
      <c r="L925" s="38">
        <v>0.371181718312386</v>
      </c>
      <c r="M925" s="43" t="s">
        <v>137</v>
      </c>
      <c r="N925" s="43" t="s">
        <v>135</v>
      </c>
      <c r="O925" s="38">
        <v>0.62881828168761411</v>
      </c>
      <c r="P925" s="38" t="s">
        <v>137</v>
      </c>
      <c r="Q925" s="38" t="s">
        <v>135</v>
      </c>
      <c r="R925" s="38">
        <v>0.5498079246897376</v>
      </c>
      <c r="S925" s="38" t="s">
        <v>137</v>
      </c>
      <c r="T925" s="38" t="s">
        <v>137</v>
      </c>
      <c r="U925" s="39">
        <v>24366.37777028159</v>
      </c>
      <c r="V925" s="39">
        <v>20703.721455999996</v>
      </c>
      <c r="W925" s="41">
        <v>0.84968400519716369</v>
      </c>
      <c r="X925" s="35">
        <v>1</v>
      </c>
      <c r="Y925" s="36" t="s">
        <v>141</v>
      </c>
      <c r="Z925" s="38">
        <v>0.30621004744650943</v>
      </c>
      <c r="AA925" s="38">
        <v>0.69378995255349063</v>
      </c>
      <c r="AB925" s="38">
        <v>0.64448854908759345</v>
      </c>
      <c r="AC925" s="39">
        <v>27767.80896643455</v>
      </c>
      <c r="AD925" s="40">
        <v>9175.182470300002</v>
      </c>
      <c r="AE925" s="41">
        <v>0.33042515098655678</v>
      </c>
    </row>
    <row r="926" spans="1:31" x14ac:dyDescent="0.25">
      <c r="A926" t="s">
        <v>1174</v>
      </c>
      <c r="B926" s="35">
        <v>2</v>
      </c>
      <c r="C926" s="44" t="s">
        <v>148</v>
      </c>
      <c r="D926" s="45">
        <v>0.92691599788854528</v>
      </c>
      <c r="E926" s="46">
        <v>7.3084002111454632E-2</v>
      </c>
      <c r="F926" s="45">
        <v>2.3657298757672973E-2</v>
      </c>
      <c r="G926" s="47">
        <v>7330.9997396768849</v>
      </c>
      <c r="H926" s="48">
        <v>6293.058266</v>
      </c>
      <c r="I926" s="49">
        <v>0.8584174723047211</v>
      </c>
      <c r="J926" s="35">
        <v>2</v>
      </c>
      <c r="K926" s="42" t="s">
        <v>151</v>
      </c>
      <c r="L926" s="46">
        <v>0.29348084126140972</v>
      </c>
      <c r="M926" s="50" t="s">
        <v>137</v>
      </c>
      <c r="N926" s="50" t="s">
        <v>135</v>
      </c>
      <c r="O926" s="46">
        <v>0.70651915873859039</v>
      </c>
      <c r="P926" s="46" t="s">
        <v>137</v>
      </c>
      <c r="Q926" s="46" t="s">
        <v>135</v>
      </c>
      <c r="R926" s="46">
        <v>0.52140416011596025</v>
      </c>
      <c r="S926" s="46" t="s">
        <v>137</v>
      </c>
      <c r="T926" s="46" t="s">
        <v>137</v>
      </c>
      <c r="U926" s="47">
        <v>170838.28393465187</v>
      </c>
      <c r="V926" s="47">
        <v>55467.154543899996</v>
      </c>
      <c r="W926" s="49">
        <v>0.32467637385726134</v>
      </c>
      <c r="X926" s="35">
        <v>2</v>
      </c>
      <c r="Y926" s="44" t="s">
        <v>179</v>
      </c>
      <c r="Z926" s="46">
        <v>0.2370401202844695</v>
      </c>
      <c r="AA926" s="46">
        <v>0.76295987971553048</v>
      </c>
      <c r="AB926" s="46">
        <v>0.70756814565769699</v>
      </c>
      <c r="AC926" s="47">
        <v>59848.058081199699</v>
      </c>
      <c r="AD926" s="48">
        <v>27077.414327699968</v>
      </c>
      <c r="AE926" s="49">
        <v>0.45243597195688962</v>
      </c>
    </row>
    <row r="927" spans="1:31" x14ac:dyDescent="0.25">
      <c r="A927" t="s">
        <v>1175</v>
      </c>
      <c r="B927" s="35">
        <v>3</v>
      </c>
      <c r="C927" s="44" t="s">
        <v>150</v>
      </c>
      <c r="D927" s="45">
        <v>0.64348665778003467</v>
      </c>
      <c r="E927" s="46">
        <v>0.35651334221996528</v>
      </c>
      <c r="F927" s="45">
        <v>7.5355023570486022E-4</v>
      </c>
      <c r="G927" s="47">
        <v>119982.65185964794</v>
      </c>
      <c r="H927" s="48">
        <v>87955.133203299993</v>
      </c>
      <c r="I927" s="49">
        <v>0.73306542104259564</v>
      </c>
      <c r="J927" s="35">
        <v>3</v>
      </c>
      <c r="K927" s="42" t="s">
        <v>152</v>
      </c>
      <c r="L927" s="46">
        <v>0.22178519238122493</v>
      </c>
      <c r="M927" s="50" t="s">
        <v>137</v>
      </c>
      <c r="N927" s="50" t="s">
        <v>135</v>
      </c>
      <c r="O927" s="46">
        <v>0.77821480761877504</v>
      </c>
      <c r="P927" s="46" t="s">
        <v>137</v>
      </c>
      <c r="Q927" s="46" t="s">
        <v>135</v>
      </c>
      <c r="R927" s="46">
        <v>0.2787925735335296</v>
      </c>
      <c r="S927" s="46" t="s">
        <v>1</v>
      </c>
      <c r="T927" s="46" t="s">
        <v>137</v>
      </c>
      <c r="U927" s="47">
        <v>34627.012806348772</v>
      </c>
      <c r="V927" s="47">
        <v>14137.5631166</v>
      </c>
      <c r="W927" s="49">
        <v>0.40828133791569554</v>
      </c>
      <c r="X927" s="35">
        <v>3</v>
      </c>
      <c r="Y927" s="44" t="s">
        <v>143</v>
      </c>
      <c r="Z927" s="46">
        <v>0.12896748562414106</v>
      </c>
      <c r="AA927" s="46">
        <v>0.87103251437585905</v>
      </c>
      <c r="AB927" s="46">
        <v>0.86423694862448763</v>
      </c>
      <c r="AC927" s="47">
        <v>30046.420366105558</v>
      </c>
      <c r="AD927" s="48">
        <v>24843.436835799999</v>
      </c>
      <c r="AE927" s="49">
        <v>0.82683516149647951</v>
      </c>
    </row>
    <row r="928" spans="1:31" x14ac:dyDescent="0.25">
      <c r="A928" t="s">
        <v>1176</v>
      </c>
      <c r="B928" s="35">
        <v>4</v>
      </c>
      <c r="C928" s="44" t="s">
        <v>153</v>
      </c>
      <c r="D928" s="45">
        <v>0.67219505165321347</v>
      </c>
      <c r="E928" s="46">
        <v>0.32780494834678647</v>
      </c>
      <c r="F928" s="45">
        <v>2.7242016809946531E-2</v>
      </c>
      <c r="G928" s="47">
        <v>15184.876518975781</v>
      </c>
      <c r="H928" s="48">
        <v>6415.6758302999988</v>
      </c>
      <c r="I928" s="49">
        <v>0.42250431357032436</v>
      </c>
      <c r="J928" s="35">
        <v>4</v>
      </c>
      <c r="K928" s="42" t="s">
        <v>158</v>
      </c>
      <c r="L928" s="46">
        <v>0.39596527473569426</v>
      </c>
      <c r="M928" s="50" t="s">
        <v>137</v>
      </c>
      <c r="N928" s="50" t="s">
        <v>135</v>
      </c>
      <c r="O928" s="46">
        <v>0.60403472526430579</v>
      </c>
      <c r="P928" s="46" t="s">
        <v>137</v>
      </c>
      <c r="Q928" s="46" t="s">
        <v>135</v>
      </c>
      <c r="R928" s="46">
        <v>0.4522253732777099</v>
      </c>
      <c r="S928" s="46" t="s">
        <v>137</v>
      </c>
      <c r="T928" s="46" t="s">
        <v>137</v>
      </c>
      <c r="U928" s="47">
        <v>12294.533839695214</v>
      </c>
      <c r="V928" s="47">
        <v>4172.754949447125</v>
      </c>
      <c r="W928" s="49">
        <v>0.33939919999037305</v>
      </c>
      <c r="X928" s="35">
        <v>4</v>
      </c>
      <c r="Y928" s="44" t="s">
        <v>201</v>
      </c>
      <c r="Z928" s="46">
        <v>9.6699485474661159E-2</v>
      </c>
      <c r="AA928" s="46">
        <v>0.90330051452533888</v>
      </c>
      <c r="AB928" s="46">
        <v>0.89486303119454935</v>
      </c>
      <c r="AC928" s="47">
        <v>55001.98589687096</v>
      </c>
      <c r="AD928" s="48">
        <v>34125.246575200006</v>
      </c>
      <c r="AE928" s="49">
        <v>0.62043662640081831</v>
      </c>
    </row>
    <row r="929" spans="1:31" x14ac:dyDescent="0.25">
      <c r="A929" t="s">
        <v>1177</v>
      </c>
      <c r="B929" s="35">
        <v>5</v>
      </c>
      <c r="C929" s="44" t="s">
        <v>154</v>
      </c>
      <c r="D929" s="45">
        <v>0.71931688642854275</v>
      </c>
      <c r="E929" s="46">
        <v>0.2806831135714572</v>
      </c>
      <c r="F929" s="45">
        <v>2.3532655331302419E-2</v>
      </c>
      <c r="G929" s="47">
        <v>20002.664032404173</v>
      </c>
      <c r="H929" s="48">
        <v>6823.6748039693211</v>
      </c>
      <c r="I929" s="49">
        <v>0.3411383000241876</v>
      </c>
      <c r="J929" s="35">
        <v>5</v>
      </c>
      <c r="K929" s="42" t="s">
        <v>159</v>
      </c>
      <c r="L929" s="46">
        <v>0.41676456318830069</v>
      </c>
      <c r="M929" s="50" t="s">
        <v>137</v>
      </c>
      <c r="N929" s="50" t="s">
        <v>137</v>
      </c>
      <c r="O929" s="46">
        <v>0.58323543681169931</v>
      </c>
      <c r="P929" s="46" t="s">
        <v>137</v>
      </c>
      <c r="Q929" s="46" t="s">
        <v>137</v>
      </c>
      <c r="R929" s="46">
        <v>0.11144942761874962</v>
      </c>
      <c r="S929" s="46" t="s">
        <v>1</v>
      </c>
      <c r="T929" s="46" t="s">
        <v>137</v>
      </c>
      <c r="U929" s="47">
        <v>25626.628627538848</v>
      </c>
      <c r="V929" s="47">
        <v>6769.1321972999949</v>
      </c>
      <c r="W929" s="49">
        <v>0.26414446846222139</v>
      </c>
      <c r="X929" s="35">
        <v>5</v>
      </c>
      <c r="Y929" s="44" t="s">
        <v>144</v>
      </c>
      <c r="Z929" s="46">
        <v>5.9560442464164851E-2</v>
      </c>
      <c r="AA929" s="46">
        <v>0.94043955753583508</v>
      </c>
      <c r="AB929" s="46">
        <v>0.93841274275981135</v>
      </c>
      <c r="AC929" s="47">
        <v>44541.259802756089</v>
      </c>
      <c r="AD929" s="48">
        <v>28848.584098399999</v>
      </c>
      <c r="AE929" s="49">
        <v>0.64768226642334281</v>
      </c>
    </row>
    <row r="930" spans="1:31" x14ac:dyDescent="0.25">
      <c r="A930" t="s">
        <v>1178</v>
      </c>
      <c r="B930" s="35">
        <v>6</v>
      </c>
      <c r="C930" s="44" t="s">
        <v>155</v>
      </c>
      <c r="D930" s="45">
        <v>0.96115371480018252</v>
      </c>
      <c r="E930" s="46">
        <v>3.8846285199817518E-2</v>
      </c>
      <c r="F930" s="45">
        <v>1.7149944042344108E-2</v>
      </c>
      <c r="G930" s="47">
        <v>1038.3589675174564</v>
      </c>
      <c r="H930" s="48">
        <v>292.04872853067599</v>
      </c>
      <c r="I930" s="49">
        <v>0.28125988956296677</v>
      </c>
      <c r="J930" s="35">
        <v>6</v>
      </c>
      <c r="K930" s="42" t="s">
        <v>163</v>
      </c>
      <c r="L930" s="46">
        <v>0.32715983813079663</v>
      </c>
      <c r="M930" s="50" t="s">
        <v>137</v>
      </c>
      <c r="N930" s="50" t="s">
        <v>135</v>
      </c>
      <c r="O930" s="46">
        <v>0.67284016186920348</v>
      </c>
      <c r="P930" s="46" t="s">
        <v>137</v>
      </c>
      <c r="Q930" s="46" t="s">
        <v>135</v>
      </c>
      <c r="R930" s="46">
        <v>0.30872711509161155</v>
      </c>
      <c r="S930" s="46" t="s">
        <v>1</v>
      </c>
      <c r="T930" s="46" t="s">
        <v>137</v>
      </c>
      <c r="U930" s="47">
        <v>21787.842288235701</v>
      </c>
      <c r="V930" s="47">
        <v>5586.0966087900661</v>
      </c>
      <c r="W930" s="49">
        <v>0.25638594840601847</v>
      </c>
      <c r="X930" s="35">
        <v>6</v>
      </c>
      <c r="Y930" s="44" t="s">
        <v>191</v>
      </c>
      <c r="Z930" s="46">
        <v>0.14619342866863716</v>
      </c>
      <c r="AA930" s="46">
        <v>0.85380657133136273</v>
      </c>
      <c r="AB930" s="46">
        <v>0.84286164175989242</v>
      </c>
      <c r="AC930" s="47">
        <v>20753.369985027981</v>
      </c>
      <c r="AD930" s="48">
        <v>9205.1474064000049</v>
      </c>
      <c r="AE930" s="49">
        <v>0.44354952535616321</v>
      </c>
    </row>
    <row r="931" spans="1:31" x14ac:dyDescent="0.25">
      <c r="A931" t="s">
        <v>1179</v>
      </c>
      <c r="B931" s="35">
        <v>7</v>
      </c>
      <c r="C931" s="44" t="s">
        <v>156</v>
      </c>
      <c r="D931" s="45">
        <v>0.65012308833091936</v>
      </c>
      <c r="E931" s="46">
        <v>0.34987691166908058</v>
      </c>
      <c r="F931" s="45">
        <v>0.19010064360108775</v>
      </c>
      <c r="G931" s="47">
        <v>59961.823329585022</v>
      </c>
      <c r="H931" s="48">
        <v>27751.764546000009</v>
      </c>
      <c r="I931" s="49">
        <v>0.46282389368749155</v>
      </c>
      <c r="J931" s="35">
        <v>7</v>
      </c>
      <c r="K931" s="42" t="s">
        <v>164</v>
      </c>
      <c r="L931" s="46">
        <v>0.44990205753145751</v>
      </c>
      <c r="M931" s="50" t="s">
        <v>137</v>
      </c>
      <c r="N931" s="50" t="s">
        <v>137</v>
      </c>
      <c r="O931" s="46">
        <v>0.55009794246854238</v>
      </c>
      <c r="P931" s="46" t="s">
        <v>137</v>
      </c>
      <c r="Q931" s="46" t="s">
        <v>137</v>
      </c>
      <c r="R931" s="46">
        <v>0.16556284808578856</v>
      </c>
      <c r="S931" s="46" t="s">
        <v>1</v>
      </c>
      <c r="T931" s="46" t="s">
        <v>137</v>
      </c>
      <c r="U931" s="47">
        <v>13990.962022617416</v>
      </c>
      <c r="V931" s="47">
        <v>4298.5304801417351</v>
      </c>
      <c r="W931" s="49">
        <v>0.30723623387675886</v>
      </c>
      <c r="X931" s="35" t="s">
        <v>136</v>
      </c>
      <c r="Y931" s="44" t="s">
        <v>136</v>
      </c>
      <c r="Z931" s="46" t="s">
        <v>136</v>
      </c>
      <c r="AA931" s="46" t="s">
        <v>136</v>
      </c>
      <c r="AB931" s="46" t="s">
        <v>136</v>
      </c>
      <c r="AC931" s="47" t="s">
        <v>136</v>
      </c>
      <c r="AD931" s="48" t="s">
        <v>136</v>
      </c>
      <c r="AE931" s="49" t="s">
        <v>136</v>
      </c>
    </row>
    <row r="932" spans="1:31" x14ac:dyDescent="0.25">
      <c r="A932" t="s">
        <v>1180</v>
      </c>
      <c r="B932" s="35">
        <v>8</v>
      </c>
      <c r="C932" s="44" t="s">
        <v>157</v>
      </c>
      <c r="D932" s="45">
        <v>0.72707841460089839</v>
      </c>
      <c r="E932" s="46">
        <v>0.27292158539910161</v>
      </c>
      <c r="F932" s="45">
        <v>3.530658764430615E-2</v>
      </c>
      <c r="G932" s="47">
        <v>32288.821021567965</v>
      </c>
      <c r="H932" s="48">
        <v>11011.042386952873</v>
      </c>
      <c r="I932" s="49">
        <v>0.34101717060520192</v>
      </c>
      <c r="J932" s="35">
        <v>8</v>
      </c>
      <c r="K932" s="42" t="s">
        <v>165</v>
      </c>
      <c r="L932" s="46">
        <v>0.49865386931818007</v>
      </c>
      <c r="M932" s="50" t="s">
        <v>137</v>
      </c>
      <c r="N932" s="50" t="s">
        <v>137</v>
      </c>
      <c r="O932" s="46">
        <v>0.50134613068181977</v>
      </c>
      <c r="P932" s="46" t="s">
        <v>137</v>
      </c>
      <c r="Q932" s="46" t="s">
        <v>137</v>
      </c>
      <c r="R932" s="46">
        <v>3.9367698293704852E-3</v>
      </c>
      <c r="S932" s="46" t="s">
        <v>1</v>
      </c>
      <c r="T932" s="46" t="s">
        <v>137</v>
      </c>
      <c r="U932" s="47">
        <v>11444.955462981165</v>
      </c>
      <c r="V932" s="47">
        <v>2789.7667555999988</v>
      </c>
      <c r="W932" s="49">
        <v>0.24375514300807288</v>
      </c>
      <c r="X932" s="35" t="s">
        <v>136</v>
      </c>
      <c r="Y932" s="44" t="s">
        <v>136</v>
      </c>
      <c r="Z932" s="46" t="s">
        <v>136</v>
      </c>
      <c r="AA932" s="46" t="s">
        <v>136</v>
      </c>
      <c r="AB932" s="46" t="s">
        <v>136</v>
      </c>
      <c r="AC932" s="47" t="s">
        <v>136</v>
      </c>
      <c r="AD932" s="48" t="s">
        <v>136</v>
      </c>
      <c r="AE932" s="49" t="s">
        <v>136</v>
      </c>
    </row>
    <row r="933" spans="1:31" x14ac:dyDescent="0.25">
      <c r="A933" t="s">
        <v>1181</v>
      </c>
      <c r="B933" s="35">
        <v>9</v>
      </c>
      <c r="C933" s="44" t="s">
        <v>160</v>
      </c>
      <c r="D933" s="45">
        <v>0.85368752809402482</v>
      </c>
      <c r="E933" s="46">
        <v>0.14631247190597518</v>
      </c>
      <c r="F933" s="45">
        <v>8.8537095550899822E-2</v>
      </c>
      <c r="G933" s="47">
        <v>18459.575515539273</v>
      </c>
      <c r="H933" s="48">
        <v>6481.4671239999971</v>
      </c>
      <c r="I933" s="49">
        <v>0.35111680214660934</v>
      </c>
      <c r="J933" s="35">
        <v>9</v>
      </c>
      <c r="K933" s="42" t="s">
        <v>166</v>
      </c>
      <c r="L933" s="46">
        <v>0.38532955135784408</v>
      </c>
      <c r="M933" s="50" t="s">
        <v>137</v>
      </c>
      <c r="N933" s="50" t="s">
        <v>135</v>
      </c>
      <c r="O933" s="46">
        <v>0.61467044864215592</v>
      </c>
      <c r="P933" s="46" t="s">
        <v>137</v>
      </c>
      <c r="Q933" s="46" t="s">
        <v>135</v>
      </c>
      <c r="R933" s="46">
        <v>0.33349817282778071</v>
      </c>
      <c r="S933" s="46" t="s">
        <v>1</v>
      </c>
      <c r="T933" s="46" t="s">
        <v>137</v>
      </c>
      <c r="U933" s="47">
        <v>33550.657165146942</v>
      </c>
      <c r="V933" s="47">
        <v>16496.497285899557</v>
      </c>
      <c r="W933" s="49">
        <v>0.49168924485438786</v>
      </c>
      <c r="X933" s="35" t="s">
        <v>136</v>
      </c>
      <c r="Y933" s="44" t="s">
        <v>136</v>
      </c>
      <c r="Z933" s="46" t="s">
        <v>136</v>
      </c>
      <c r="AA933" s="46" t="s">
        <v>136</v>
      </c>
      <c r="AB933" s="46" t="s">
        <v>136</v>
      </c>
      <c r="AC933" s="47" t="s">
        <v>136</v>
      </c>
      <c r="AD933" s="48" t="s">
        <v>136</v>
      </c>
      <c r="AE933" s="49" t="s">
        <v>136</v>
      </c>
    </row>
    <row r="934" spans="1:31" x14ac:dyDescent="0.25">
      <c r="A934" t="s">
        <v>1182</v>
      </c>
      <c r="B934" s="35">
        <v>10</v>
      </c>
      <c r="C934" s="44" t="s">
        <v>2228</v>
      </c>
      <c r="D934" s="45">
        <v>0.71486433927671644</v>
      </c>
      <c r="E934" s="46">
        <v>0.28513566072328345</v>
      </c>
      <c r="F934" s="45">
        <v>7.4829955806673945E-3</v>
      </c>
      <c r="G934" s="47">
        <v>21745.767391128065</v>
      </c>
      <c r="H934" s="48">
        <v>6925.6532356000052</v>
      </c>
      <c r="I934" s="49">
        <v>0.3184828160364469</v>
      </c>
      <c r="J934" s="35">
        <v>10</v>
      </c>
      <c r="K934" s="42" t="s">
        <v>167</v>
      </c>
      <c r="L934" s="46">
        <v>0.33335027923710209</v>
      </c>
      <c r="M934" s="50" t="s">
        <v>137</v>
      </c>
      <c r="N934" s="50" t="s">
        <v>135</v>
      </c>
      <c r="O934" s="46">
        <v>0.66664972076289797</v>
      </c>
      <c r="P934" s="46" t="s">
        <v>137</v>
      </c>
      <c r="Q934" s="46" t="s">
        <v>135</v>
      </c>
      <c r="R934" s="46">
        <v>9.6392929224076961E-3</v>
      </c>
      <c r="S934" s="46" t="s">
        <v>1</v>
      </c>
      <c r="T934" s="46" t="s">
        <v>137</v>
      </c>
      <c r="U934" s="47">
        <v>2511.6270044398984</v>
      </c>
      <c r="V934" s="47">
        <v>995.11458590044799</v>
      </c>
      <c r="W934" s="49">
        <v>0.39620317194445914</v>
      </c>
      <c r="X934" s="35" t="s">
        <v>136</v>
      </c>
      <c r="Y934" s="44" t="s">
        <v>136</v>
      </c>
      <c r="Z934" s="46" t="s">
        <v>136</v>
      </c>
      <c r="AA934" s="46" t="s">
        <v>136</v>
      </c>
      <c r="AB934" s="46" t="s">
        <v>136</v>
      </c>
      <c r="AC934" s="47" t="s">
        <v>136</v>
      </c>
      <c r="AD934" s="48" t="s">
        <v>136</v>
      </c>
      <c r="AE934" s="49" t="s">
        <v>136</v>
      </c>
    </row>
    <row r="935" spans="1:31" x14ac:dyDescent="0.25">
      <c r="A935" t="s">
        <v>1183</v>
      </c>
      <c r="B935" s="35">
        <v>11</v>
      </c>
      <c r="C935" s="44" t="s">
        <v>162</v>
      </c>
      <c r="D935" s="45">
        <v>0.87325005512267306</v>
      </c>
      <c r="E935" s="46">
        <v>0.12674994487732696</v>
      </c>
      <c r="F935" s="45">
        <v>1.1288437754150296E-2</v>
      </c>
      <c r="G935" s="47">
        <v>19224.344295205345</v>
      </c>
      <c r="H935" s="48">
        <v>6820.8964732681961</v>
      </c>
      <c r="I935" s="49">
        <v>0.35480515582366906</v>
      </c>
      <c r="J935" s="35">
        <v>11</v>
      </c>
      <c r="K935" s="42" t="s">
        <v>168</v>
      </c>
      <c r="L935" s="46">
        <v>0.16630838029884842</v>
      </c>
      <c r="M935" s="50" t="s">
        <v>137</v>
      </c>
      <c r="N935" s="50" t="s">
        <v>135</v>
      </c>
      <c r="O935" s="46">
        <v>0.83369161970115169</v>
      </c>
      <c r="P935" s="46" t="s">
        <v>137</v>
      </c>
      <c r="Q935" s="46" t="s">
        <v>135</v>
      </c>
      <c r="R935" s="46">
        <v>0.16046047434191013</v>
      </c>
      <c r="S935" s="46" t="s">
        <v>1</v>
      </c>
      <c r="T935" s="46" t="s">
        <v>137</v>
      </c>
      <c r="U935" s="47">
        <v>10131.811045363072</v>
      </c>
      <c r="V935" s="47">
        <v>3946.1956995999985</v>
      </c>
      <c r="W935" s="49">
        <v>0.38948571799569986</v>
      </c>
      <c r="X935" s="35" t="s">
        <v>136</v>
      </c>
      <c r="Y935" s="44" t="s">
        <v>136</v>
      </c>
      <c r="Z935" s="46" t="s">
        <v>136</v>
      </c>
      <c r="AA935" s="46" t="s">
        <v>136</v>
      </c>
      <c r="AB935" s="46" t="s">
        <v>136</v>
      </c>
      <c r="AC935" s="47" t="s">
        <v>136</v>
      </c>
      <c r="AD935" s="48" t="s">
        <v>136</v>
      </c>
      <c r="AE935" s="49" t="s">
        <v>136</v>
      </c>
    </row>
    <row r="936" spans="1:31" x14ac:dyDescent="0.25">
      <c r="A936" t="s">
        <v>1184</v>
      </c>
      <c r="B936" s="35">
        <v>12</v>
      </c>
      <c r="C936" s="44" t="s">
        <v>170</v>
      </c>
      <c r="D936" s="45">
        <v>0.69314919563892019</v>
      </c>
      <c r="E936" s="46">
        <v>0.3068508043610797</v>
      </c>
      <c r="F936" s="45">
        <v>0.30662094724378575</v>
      </c>
      <c r="G936" s="47">
        <v>41270.370314197957</v>
      </c>
      <c r="H936" s="48">
        <v>9666.5298322999788</v>
      </c>
      <c r="I936" s="49">
        <v>0.23422445107003245</v>
      </c>
      <c r="J936" s="35">
        <v>12</v>
      </c>
      <c r="K936" s="42" t="s">
        <v>169</v>
      </c>
      <c r="L936" s="46">
        <v>0.55596886745189944</v>
      </c>
      <c r="M936" s="50" t="s">
        <v>137</v>
      </c>
      <c r="N936" s="50" t="s">
        <v>137</v>
      </c>
      <c r="O936" s="46">
        <v>0.4440311325481005</v>
      </c>
      <c r="P936" s="46" t="s">
        <v>137</v>
      </c>
      <c r="Q936" s="46" t="s">
        <v>137</v>
      </c>
      <c r="R936" s="46">
        <v>0.12212336119978799</v>
      </c>
      <c r="S936" s="46" t="s">
        <v>1</v>
      </c>
      <c r="T936" s="46" t="s">
        <v>137</v>
      </c>
      <c r="U936" s="47">
        <v>2</v>
      </c>
      <c r="V936" s="47">
        <v>1</v>
      </c>
      <c r="W936" s="49">
        <v>0.5</v>
      </c>
      <c r="X936" s="35" t="s">
        <v>136</v>
      </c>
      <c r="Y936" s="44" t="s">
        <v>136</v>
      </c>
      <c r="Z936" s="46" t="s">
        <v>136</v>
      </c>
      <c r="AA936" s="46" t="s">
        <v>136</v>
      </c>
      <c r="AB936" s="46" t="s">
        <v>136</v>
      </c>
      <c r="AC936" s="47" t="s">
        <v>136</v>
      </c>
      <c r="AD936" s="48" t="s">
        <v>136</v>
      </c>
      <c r="AE936" s="49" t="s">
        <v>136</v>
      </c>
    </row>
    <row r="937" spans="1:31" x14ac:dyDescent="0.25">
      <c r="A937" t="s">
        <v>1185</v>
      </c>
      <c r="B937" s="35">
        <v>13</v>
      </c>
      <c r="C937" s="44" t="s">
        <v>172</v>
      </c>
      <c r="D937" s="45">
        <v>0.87680779133863795</v>
      </c>
      <c r="E937" s="46">
        <v>0.12319220866136212</v>
      </c>
      <c r="F937" s="45">
        <v>7.230921966822336E-2</v>
      </c>
      <c r="G937" s="47">
        <v>2</v>
      </c>
      <c r="H937" s="48">
        <v>1</v>
      </c>
      <c r="I937" s="49">
        <v>0.5</v>
      </c>
      <c r="J937" s="35">
        <v>13</v>
      </c>
      <c r="K937" s="42" t="s">
        <v>171</v>
      </c>
      <c r="L937" s="46">
        <v>0.40897335083334674</v>
      </c>
      <c r="M937" s="50" t="s">
        <v>137</v>
      </c>
      <c r="N937" s="50" t="s">
        <v>137</v>
      </c>
      <c r="O937" s="46">
        <v>0.59102664916665326</v>
      </c>
      <c r="P937" s="46" t="s">
        <v>137</v>
      </c>
      <c r="Q937" s="46" t="s">
        <v>137</v>
      </c>
      <c r="R937" s="46">
        <v>0.54075409612848635</v>
      </c>
      <c r="S937" s="46" t="s">
        <v>137</v>
      </c>
      <c r="T937" s="46" t="s">
        <v>137</v>
      </c>
      <c r="U937" s="47">
        <v>805.31331542343912</v>
      </c>
      <c r="V937" s="47">
        <v>665.17435269999999</v>
      </c>
      <c r="W937" s="49">
        <v>0.82598206183918221</v>
      </c>
      <c r="X937" s="35" t="s">
        <v>136</v>
      </c>
      <c r="Y937" s="44" t="s">
        <v>136</v>
      </c>
      <c r="Z937" s="46" t="s">
        <v>136</v>
      </c>
      <c r="AA937" s="46" t="s">
        <v>136</v>
      </c>
      <c r="AB937" s="46" t="s">
        <v>136</v>
      </c>
      <c r="AC937" s="47" t="s">
        <v>136</v>
      </c>
      <c r="AD937" s="48" t="s">
        <v>136</v>
      </c>
      <c r="AE937" s="49" t="s">
        <v>136</v>
      </c>
    </row>
    <row r="938" spans="1:31" x14ac:dyDescent="0.25">
      <c r="A938" t="s">
        <v>1186</v>
      </c>
      <c r="B938" s="35">
        <v>14</v>
      </c>
      <c r="C938" s="44" t="s">
        <v>174</v>
      </c>
      <c r="D938" s="45">
        <v>0.64562057046527421</v>
      </c>
      <c r="E938" s="46">
        <v>0.35437942953472579</v>
      </c>
      <c r="F938" s="45">
        <v>0.27863884441446696</v>
      </c>
      <c r="G938" s="47">
        <v>88576.866450039612</v>
      </c>
      <c r="H938" s="48">
        <v>59901.123597843442</v>
      </c>
      <c r="I938" s="49">
        <v>0.67626148901564187</v>
      </c>
      <c r="J938" s="35">
        <v>14</v>
      </c>
      <c r="K938" s="42" t="s">
        <v>139</v>
      </c>
      <c r="L938" s="46">
        <v>8.6801123617064505E-2</v>
      </c>
      <c r="M938" s="50" t="s">
        <v>137</v>
      </c>
      <c r="N938" s="50" t="s">
        <v>135</v>
      </c>
      <c r="O938" s="46">
        <v>0.91319887638293551</v>
      </c>
      <c r="P938" s="46" t="s">
        <v>137</v>
      </c>
      <c r="Q938" s="46" t="s">
        <v>135</v>
      </c>
      <c r="R938" s="46">
        <v>1.6902156073448387E-5</v>
      </c>
      <c r="S938" s="46" t="s">
        <v>1</v>
      </c>
      <c r="T938" s="46" t="s">
        <v>137</v>
      </c>
      <c r="U938" s="47">
        <v>255324.61977310889</v>
      </c>
      <c r="V938" s="47">
        <v>87874.894981500052</v>
      </c>
      <c r="W938" s="49">
        <v>0.34416929734229706</v>
      </c>
      <c r="X938" s="35" t="s">
        <v>136</v>
      </c>
      <c r="Y938" s="44" t="s">
        <v>136</v>
      </c>
      <c r="Z938" s="46" t="s">
        <v>136</v>
      </c>
      <c r="AA938" s="46" t="s">
        <v>136</v>
      </c>
      <c r="AB938" s="46" t="s">
        <v>136</v>
      </c>
      <c r="AC938" s="47" t="s">
        <v>136</v>
      </c>
      <c r="AD938" s="48" t="s">
        <v>136</v>
      </c>
      <c r="AE938" s="49" t="s">
        <v>136</v>
      </c>
    </row>
    <row r="939" spans="1:31" x14ac:dyDescent="0.25">
      <c r="A939" t="s">
        <v>1187</v>
      </c>
      <c r="B939" s="35">
        <v>15</v>
      </c>
      <c r="C939" s="44" t="s">
        <v>175</v>
      </c>
      <c r="D939" s="45">
        <v>0.64396153462497285</v>
      </c>
      <c r="E939" s="46">
        <v>0.35603846537502709</v>
      </c>
      <c r="F939" s="45">
        <v>0.28128149679421599</v>
      </c>
      <c r="G939" s="47">
        <v>51998.844948101156</v>
      </c>
      <c r="H939" s="48">
        <v>35164.81629085655</v>
      </c>
      <c r="I939" s="49">
        <v>0.67626148861486712</v>
      </c>
      <c r="J939" s="35">
        <v>15</v>
      </c>
      <c r="K939" s="42" t="s">
        <v>2230</v>
      </c>
      <c r="L939" s="46">
        <v>0.48172164352339925</v>
      </c>
      <c r="M939" s="50" t="s">
        <v>137</v>
      </c>
      <c r="N939" s="50" t="s">
        <v>137</v>
      </c>
      <c r="O939" s="46">
        <v>0.51827835647660092</v>
      </c>
      <c r="P939" s="46" t="s">
        <v>137</v>
      </c>
      <c r="Q939" s="46" t="s">
        <v>137</v>
      </c>
      <c r="R939" s="46">
        <v>0.47969122904652522</v>
      </c>
      <c r="S939" s="46" t="s">
        <v>137</v>
      </c>
      <c r="T939" s="46" t="s">
        <v>137</v>
      </c>
      <c r="U939" s="47">
        <v>36385.302600992785</v>
      </c>
      <c r="V939" s="47">
        <v>24697.179610399999</v>
      </c>
      <c r="W939" s="49">
        <v>0.67876801469080339</v>
      </c>
      <c r="X939" s="35" t="s">
        <v>136</v>
      </c>
      <c r="Y939" s="44" t="s">
        <v>136</v>
      </c>
      <c r="Z939" s="46" t="s">
        <v>136</v>
      </c>
      <c r="AA939" s="46" t="s">
        <v>136</v>
      </c>
      <c r="AB939" s="46" t="s">
        <v>136</v>
      </c>
      <c r="AC939" s="47" t="s">
        <v>136</v>
      </c>
      <c r="AD939" s="48" t="s">
        <v>136</v>
      </c>
      <c r="AE939" s="49" t="s">
        <v>136</v>
      </c>
    </row>
    <row r="940" spans="1:31" x14ac:dyDescent="0.25">
      <c r="A940" t="s">
        <v>1188</v>
      </c>
      <c r="B940" s="35">
        <v>16</v>
      </c>
      <c r="C940" s="44" t="s">
        <v>177</v>
      </c>
      <c r="D940" s="45">
        <v>0.6906199960291507</v>
      </c>
      <c r="E940" s="46">
        <v>0.30938000397084925</v>
      </c>
      <c r="F940" s="45">
        <v>0.25707910373068132</v>
      </c>
      <c r="G940" s="47">
        <v>11435.342800847196</v>
      </c>
      <c r="H940" s="48">
        <v>6650.4194361000027</v>
      </c>
      <c r="I940" s="49">
        <v>0.58156712500191088</v>
      </c>
      <c r="J940" s="35">
        <v>16</v>
      </c>
      <c r="K940" s="42" t="s">
        <v>2229</v>
      </c>
      <c r="L940" s="46">
        <v>0.49790273136986396</v>
      </c>
      <c r="M940" s="50" t="s">
        <v>137</v>
      </c>
      <c r="N940" s="50" t="s">
        <v>137</v>
      </c>
      <c r="O940" s="46">
        <v>0.50209726863013593</v>
      </c>
      <c r="P940" s="46" t="s">
        <v>137</v>
      </c>
      <c r="Q940" s="46" t="s">
        <v>137</v>
      </c>
      <c r="R940" s="46">
        <v>0.46018027742762357</v>
      </c>
      <c r="S940" s="46" t="s">
        <v>137</v>
      </c>
      <c r="T940" s="46" t="s">
        <v>137</v>
      </c>
      <c r="U940" s="47">
        <v>39778.667522900498</v>
      </c>
      <c r="V940" s="47">
        <v>19406.744901499991</v>
      </c>
      <c r="W940" s="49">
        <v>0.48786814918643434</v>
      </c>
      <c r="X940" s="35" t="s">
        <v>136</v>
      </c>
      <c r="Y940" s="44" t="s">
        <v>136</v>
      </c>
      <c r="Z940" s="46" t="s">
        <v>136</v>
      </c>
      <c r="AA940" s="46" t="s">
        <v>136</v>
      </c>
      <c r="AB940" s="46" t="s">
        <v>136</v>
      </c>
      <c r="AC940" s="47" t="s">
        <v>136</v>
      </c>
      <c r="AD940" s="48" t="s">
        <v>136</v>
      </c>
      <c r="AE940" s="49" t="s">
        <v>136</v>
      </c>
    </row>
    <row r="941" spans="1:31" x14ac:dyDescent="0.25">
      <c r="A941" t="s">
        <v>1189</v>
      </c>
      <c r="B941" s="35">
        <v>17</v>
      </c>
      <c r="C941" s="44" t="s">
        <v>180</v>
      </c>
      <c r="D941" s="45">
        <v>0.77674718118119002</v>
      </c>
      <c r="E941" s="46">
        <v>0.22325281881881018</v>
      </c>
      <c r="F941" s="45">
        <v>0.1447521105754746</v>
      </c>
      <c r="G941" s="47">
        <v>5567.6029167990191</v>
      </c>
      <c r="H941" s="48">
        <v>2312.4658679505637</v>
      </c>
      <c r="I941" s="49">
        <v>0.4153431741644516</v>
      </c>
      <c r="J941" s="35">
        <v>17</v>
      </c>
      <c r="K941" s="42" t="s">
        <v>140</v>
      </c>
      <c r="L941" s="46">
        <v>0.50816004540372306</v>
      </c>
      <c r="M941" s="50" t="s">
        <v>137</v>
      </c>
      <c r="N941" s="50" t="s">
        <v>137</v>
      </c>
      <c r="O941" s="46">
        <v>0.49183995459627705</v>
      </c>
      <c r="P941" s="46" t="s">
        <v>137</v>
      </c>
      <c r="Q941" s="46" t="s">
        <v>137</v>
      </c>
      <c r="R941" s="46">
        <v>0.40848205591259162</v>
      </c>
      <c r="S941" s="46" t="s">
        <v>137</v>
      </c>
      <c r="T941" s="46" t="s">
        <v>137</v>
      </c>
      <c r="U941" s="47">
        <v>12790.448235960816</v>
      </c>
      <c r="V941" s="47">
        <v>4150.4093113999998</v>
      </c>
      <c r="W941" s="49">
        <v>0.32449287427871149</v>
      </c>
      <c r="X941" s="35" t="s">
        <v>136</v>
      </c>
      <c r="Y941" s="44" t="s">
        <v>136</v>
      </c>
      <c r="Z941" s="46" t="s">
        <v>136</v>
      </c>
      <c r="AA941" s="46" t="s">
        <v>136</v>
      </c>
      <c r="AB941" s="46" t="s">
        <v>136</v>
      </c>
      <c r="AC941" s="47" t="s">
        <v>136</v>
      </c>
      <c r="AD941" s="48" t="s">
        <v>136</v>
      </c>
      <c r="AE941" s="49" t="s">
        <v>136</v>
      </c>
    </row>
    <row r="942" spans="1:31" x14ac:dyDescent="0.25">
      <c r="A942" t="s">
        <v>1190</v>
      </c>
      <c r="B942" s="35">
        <v>18</v>
      </c>
      <c r="C942" s="44" t="s">
        <v>181</v>
      </c>
      <c r="D942" s="45">
        <v>0.66841780260709116</v>
      </c>
      <c r="E942" s="46">
        <v>0.33158219739290884</v>
      </c>
      <c r="F942" s="45">
        <v>0.15504997718418603</v>
      </c>
      <c r="G942" s="47">
        <v>5319.8231465599765</v>
      </c>
      <c r="H942" s="48">
        <v>3505.7885500357656</v>
      </c>
      <c r="I942" s="49">
        <v>0.65900471753516043</v>
      </c>
      <c r="J942" s="35">
        <v>18</v>
      </c>
      <c r="K942" s="42" t="s">
        <v>178</v>
      </c>
      <c r="L942" s="46">
        <v>0.52941688929594155</v>
      </c>
      <c r="M942" s="50" t="s">
        <v>137</v>
      </c>
      <c r="N942" s="50" t="s">
        <v>137</v>
      </c>
      <c r="O942" s="46">
        <v>0.47058311070405845</v>
      </c>
      <c r="P942" s="46" t="s">
        <v>137</v>
      </c>
      <c r="Q942" s="46" t="s">
        <v>137</v>
      </c>
      <c r="R942" s="46">
        <v>0.39198414086861388</v>
      </c>
      <c r="S942" s="46" t="s">
        <v>1</v>
      </c>
      <c r="T942" s="46" t="s">
        <v>137</v>
      </c>
      <c r="U942" s="47">
        <v>1575.5335855755261</v>
      </c>
      <c r="V942" s="47">
        <v>831.31691291335505</v>
      </c>
      <c r="W942" s="49">
        <v>0.52764150540763222</v>
      </c>
      <c r="X942" s="35" t="s">
        <v>136</v>
      </c>
      <c r="Y942" s="44" t="s">
        <v>136</v>
      </c>
      <c r="Z942" s="46" t="s">
        <v>136</v>
      </c>
      <c r="AA942" s="46" t="s">
        <v>136</v>
      </c>
      <c r="AB942" s="46" t="s">
        <v>136</v>
      </c>
      <c r="AC942" s="47" t="s">
        <v>136</v>
      </c>
      <c r="AD942" s="48" t="s">
        <v>136</v>
      </c>
      <c r="AE942" s="49" t="s">
        <v>136</v>
      </c>
    </row>
    <row r="943" spans="1:31" x14ac:dyDescent="0.25">
      <c r="A943" t="s">
        <v>1191</v>
      </c>
      <c r="B943" s="35">
        <v>19</v>
      </c>
      <c r="C943" s="44" t="s">
        <v>182</v>
      </c>
      <c r="D943" s="45">
        <v>0.87457581592445555</v>
      </c>
      <c r="E943" s="46">
        <v>0.12542418407554451</v>
      </c>
      <c r="F943" s="45">
        <v>1.2305118572311743E-2</v>
      </c>
      <c r="G943" s="47">
        <v>4428.1372699127924</v>
      </c>
      <c r="H943" s="48">
        <v>2265.8988416496609</v>
      </c>
      <c r="I943" s="49">
        <v>0.51170474254387455</v>
      </c>
      <c r="J943" s="35">
        <v>19</v>
      </c>
      <c r="K943" s="42" t="s">
        <v>142</v>
      </c>
      <c r="L943" s="46">
        <v>0.42452302955659976</v>
      </c>
      <c r="M943" s="50" t="s">
        <v>137</v>
      </c>
      <c r="N943" s="50" t="s">
        <v>137</v>
      </c>
      <c r="O943" s="46">
        <v>0.57547697044340029</v>
      </c>
      <c r="P943" s="46" t="s">
        <v>137</v>
      </c>
      <c r="Q943" s="46" t="s">
        <v>137</v>
      </c>
      <c r="R943" s="46">
        <v>0.54878799963153246</v>
      </c>
      <c r="S943" s="46" t="s">
        <v>137</v>
      </c>
      <c r="T943" s="46" t="s">
        <v>137</v>
      </c>
      <c r="U943" s="47">
        <v>33331.099739841251</v>
      </c>
      <c r="V943" s="47">
        <v>22239.88268245065</v>
      </c>
      <c r="W943" s="49">
        <v>0.66724119084096489</v>
      </c>
      <c r="X943" s="35" t="s">
        <v>136</v>
      </c>
      <c r="Y943" s="44" t="s">
        <v>136</v>
      </c>
      <c r="Z943" s="46" t="s">
        <v>136</v>
      </c>
      <c r="AA943" s="46" t="s">
        <v>136</v>
      </c>
      <c r="AB943" s="46" t="s">
        <v>136</v>
      </c>
      <c r="AC943" s="47" t="s">
        <v>136</v>
      </c>
      <c r="AD943" s="48" t="s">
        <v>136</v>
      </c>
      <c r="AE943" s="49" t="s">
        <v>136</v>
      </c>
    </row>
    <row r="944" spans="1:31" x14ac:dyDescent="0.25">
      <c r="A944" t="s">
        <v>1192</v>
      </c>
      <c r="B944" s="35">
        <v>20</v>
      </c>
      <c r="C944" s="44" t="s">
        <v>183</v>
      </c>
      <c r="D944" s="45">
        <v>0.63329592597416418</v>
      </c>
      <c r="E944" s="46">
        <v>0.36670407402583571</v>
      </c>
      <c r="F944" s="45">
        <v>0.36467566835306037</v>
      </c>
      <c r="G944" s="47">
        <v>37824.206687290098</v>
      </c>
      <c r="H944" s="48">
        <v>27080.8046751</v>
      </c>
      <c r="I944" s="49">
        <v>0.71596490837175564</v>
      </c>
      <c r="J944" s="35">
        <v>20</v>
      </c>
      <c r="K944" s="42" t="s">
        <v>192</v>
      </c>
      <c r="L944" s="46">
        <v>0.40510610923639079</v>
      </c>
      <c r="M944" s="50" t="s">
        <v>137</v>
      </c>
      <c r="N944" s="50" t="s">
        <v>137</v>
      </c>
      <c r="O944" s="46">
        <v>0.59489389076360921</v>
      </c>
      <c r="P944" s="46" t="s">
        <v>137</v>
      </c>
      <c r="Q944" s="46" t="s">
        <v>137</v>
      </c>
      <c r="R944" s="46">
        <v>0.57602487003879188</v>
      </c>
      <c r="S944" s="46" t="s">
        <v>137</v>
      </c>
      <c r="T944" s="46" t="s">
        <v>137</v>
      </c>
      <c r="U944" s="47">
        <v>27603.946175314268</v>
      </c>
      <c r="V944" s="47">
        <v>13793.215145600001</v>
      </c>
      <c r="W944" s="49">
        <v>0.49968272862142571</v>
      </c>
      <c r="X944" s="35" t="s">
        <v>136</v>
      </c>
      <c r="Y944" s="44" t="s">
        <v>136</v>
      </c>
      <c r="Z944" s="46" t="s">
        <v>136</v>
      </c>
      <c r="AA944" s="46" t="s">
        <v>136</v>
      </c>
      <c r="AB944" s="46" t="s">
        <v>136</v>
      </c>
      <c r="AC944" s="47" t="s">
        <v>136</v>
      </c>
      <c r="AD944" s="48" t="s">
        <v>136</v>
      </c>
      <c r="AE944" s="49" t="s">
        <v>136</v>
      </c>
    </row>
    <row r="945" spans="1:31" x14ac:dyDescent="0.25">
      <c r="A945" t="s">
        <v>1193</v>
      </c>
      <c r="B945" s="35">
        <v>21</v>
      </c>
      <c r="C945" s="44" t="s">
        <v>184</v>
      </c>
      <c r="D945" s="45">
        <v>0.72347721660377029</v>
      </c>
      <c r="E945" s="46">
        <v>0.27652278339622977</v>
      </c>
      <c r="F945" s="45">
        <v>0.27435159734567388</v>
      </c>
      <c r="G945" s="47">
        <v>9768.3113253498468</v>
      </c>
      <c r="H945" s="48">
        <v>7365.6984004999995</v>
      </c>
      <c r="I945" s="49">
        <v>0.75404009507612624</v>
      </c>
      <c r="J945" s="35" t="s">
        <v>136</v>
      </c>
      <c r="K945" s="42" t="s">
        <v>136</v>
      </c>
      <c r="L945" s="46" t="s">
        <v>136</v>
      </c>
      <c r="M945" s="50" t="s">
        <v>136</v>
      </c>
      <c r="N945" s="50" t="s">
        <v>136</v>
      </c>
      <c r="O945" s="46" t="s">
        <v>136</v>
      </c>
      <c r="P945" s="46" t="s">
        <v>136</v>
      </c>
      <c r="Q945" s="46" t="s">
        <v>136</v>
      </c>
      <c r="R945" s="46" t="s">
        <v>136</v>
      </c>
      <c r="S945" s="46" t="s">
        <v>136</v>
      </c>
      <c r="T945" s="46" t="s">
        <v>136</v>
      </c>
      <c r="U945" s="47" t="s">
        <v>136</v>
      </c>
      <c r="V945" s="47" t="s">
        <v>136</v>
      </c>
      <c r="W945" s="49" t="s">
        <v>136</v>
      </c>
      <c r="X945" s="35" t="s">
        <v>136</v>
      </c>
      <c r="Y945" s="44" t="s">
        <v>136</v>
      </c>
      <c r="Z945" s="46" t="s">
        <v>136</v>
      </c>
      <c r="AA945" s="46" t="s">
        <v>136</v>
      </c>
      <c r="AB945" s="46" t="s">
        <v>136</v>
      </c>
      <c r="AC945" s="47" t="s">
        <v>136</v>
      </c>
      <c r="AD945" s="48" t="s">
        <v>136</v>
      </c>
      <c r="AE945" s="49" t="s">
        <v>136</v>
      </c>
    </row>
    <row r="946" spans="1:31" x14ac:dyDescent="0.25">
      <c r="A946" t="s">
        <v>1194</v>
      </c>
      <c r="B946" s="35">
        <v>22</v>
      </c>
      <c r="C946" s="44" t="s">
        <v>185</v>
      </c>
      <c r="D946" s="45">
        <v>0.77475095918867465</v>
      </c>
      <c r="E946" s="46">
        <v>0.22524904081132546</v>
      </c>
      <c r="F946" s="45">
        <v>0.16571074316359041</v>
      </c>
      <c r="G946" s="47">
        <v>2</v>
      </c>
      <c r="H946" s="48">
        <v>1</v>
      </c>
      <c r="I946" s="49">
        <v>0.5</v>
      </c>
      <c r="J946" s="35" t="s">
        <v>136</v>
      </c>
      <c r="K946" s="42" t="s">
        <v>136</v>
      </c>
      <c r="L946" s="46" t="s">
        <v>136</v>
      </c>
      <c r="M946" s="50" t="s">
        <v>136</v>
      </c>
      <c r="N946" s="50" t="s">
        <v>136</v>
      </c>
      <c r="O946" s="46" t="s">
        <v>136</v>
      </c>
      <c r="P946" s="46" t="s">
        <v>136</v>
      </c>
      <c r="Q946" s="46" t="s">
        <v>136</v>
      </c>
      <c r="R946" s="46" t="s">
        <v>136</v>
      </c>
      <c r="S946" s="46" t="s">
        <v>136</v>
      </c>
      <c r="T946" s="46" t="s">
        <v>136</v>
      </c>
      <c r="U946" s="47" t="s">
        <v>136</v>
      </c>
      <c r="V946" s="47" t="s">
        <v>136</v>
      </c>
      <c r="W946" s="49" t="s">
        <v>136</v>
      </c>
      <c r="X946" s="35" t="s">
        <v>136</v>
      </c>
      <c r="Y946" s="44" t="s">
        <v>136</v>
      </c>
      <c r="Z946" s="46" t="s">
        <v>136</v>
      </c>
      <c r="AA946" s="46" t="s">
        <v>136</v>
      </c>
      <c r="AB946" s="46" t="s">
        <v>136</v>
      </c>
      <c r="AC946" s="47" t="s">
        <v>136</v>
      </c>
      <c r="AD946" s="48" t="s">
        <v>136</v>
      </c>
      <c r="AE946" s="49" t="s">
        <v>136</v>
      </c>
    </row>
    <row r="947" spans="1:31" x14ac:dyDescent="0.25">
      <c r="A947" t="s">
        <v>1195</v>
      </c>
      <c r="B947" s="35">
        <v>23</v>
      </c>
      <c r="C947" s="44" t="s">
        <v>186</v>
      </c>
      <c r="D947" s="45">
        <v>0.65073074989081037</v>
      </c>
      <c r="E947" s="46">
        <v>0.34926925010918963</v>
      </c>
      <c r="F947" s="45">
        <v>1.1321708701482962E-2</v>
      </c>
      <c r="G947" s="47">
        <v>11796.580313500517</v>
      </c>
      <c r="H947" s="48">
        <v>6531.9496284829411</v>
      </c>
      <c r="I947" s="49">
        <v>0.55371552220159048</v>
      </c>
      <c r="J947" s="35" t="s">
        <v>136</v>
      </c>
      <c r="K947" s="42" t="s">
        <v>136</v>
      </c>
      <c r="L947" s="46" t="s">
        <v>136</v>
      </c>
      <c r="M947" s="50" t="s">
        <v>136</v>
      </c>
      <c r="N947" s="50" t="s">
        <v>136</v>
      </c>
      <c r="O947" s="46" t="s">
        <v>136</v>
      </c>
      <c r="P947" s="46" t="s">
        <v>136</v>
      </c>
      <c r="Q947" s="46" t="s">
        <v>136</v>
      </c>
      <c r="R947" s="46" t="s">
        <v>136</v>
      </c>
      <c r="S947" s="46" t="s">
        <v>136</v>
      </c>
      <c r="T947" s="46" t="s">
        <v>136</v>
      </c>
      <c r="U947" s="47" t="s">
        <v>136</v>
      </c>
      <c r="V947" s="47" t="s">
        <v>136</v>
      </c>
      <c r="W947" s="49" t="s">
        <v>136</v>
      </c>
      <c r="X947" s="35" t="s">
        <v>136</v>
      </c>
      <c r="Y947" s="44" t="s">
        <v>136</v>
      </c>
      <c r="Z947" s="46" t="s">
        <v>136</v>
      </c>
      <c r="AA947" s="46" t="s">
        <v>136</v>
      </c>
      <c r="AB947" s="46" t="s">
        <v>136</v>
      </c>
      <c r="AC947" s="47" t="s">
        <v>136</v>
      </c>
      <c r="AD947" s="48" t="s">
        <v>136</v>
      </c>
      <c r="AE947" s="49" t="s">
        <v>136</v>
      </c>
    </row>
    <row r="948" spans="1:31" x14ac:dyDescent="0.25">
      <c r="A948" t="s">
        <v>1196</v>
      </c>
      <c r="B948" s="35">
        <v>24</v>
      </c>
      <c r="C948" s="44" t="s">
        <v>187</v>
      </c>
      <c r="D948" s="45">
        <v>0.7582087028815655</v>
      </c>
      <c r="E948" s="46">
        <v>0.24179129711843456</v>
      </c>
      <c r="F948" s="45">
        <v>8.7232932336116356E-2</v>
      </c>
      <c r="G948" s="47">
        <v>2</v>
      </c>
      <c r="H948" s="48">
        <v>1</v>
      </c>
      <c r="I948" s="49">
        <v>0.5</v>
      </c>
      <c r="J948" s="35" t="s">
        <v>136</v>
      </c>
      <c r="K948" s="42" t="s">
        <v>136</v>
      </c>
      <c r="L948" s="46" t="s">
        <v>136</v>
      </c>
      <c r="M948" s="50" t="s">
        <v>136</v>
      </c>
      <c r="N948" s="50" t="s">
        <v>136</v>
      </c>
      <c r="O948" s="46" t="s">
        <v>136</v>
      </c>
      <c r="P948" s="46" t="s">
        <v>136</v>
      </c>
      <c r="Q948" s="46" t="s">
        <v>136</v>
      </c>
      <c r="R948" s="46" t="s">
        <v>136</v>
      </c>
      <c r="S948" s="46" t="s">
        <v>136</v>
      </c>
      <c r="T948" s="46" t="s">
        <v>136</v>
      </c>
      <c r="U948" s="47" t="s">
        <v>136</v>
      </c>
      <c r="V948" s="47" t="s">
        <v>136</v>
      </c>
      <c r="W948" s="49" t="s">
        <v>136</v>
      </c>
      <c r="X948" s="35" t="s">
        <v>136</v>
      </c>
      <c r="Y948" s="44" t="s">
        <v>136</v>
      </c>
      <c r="Z948" s="46" t="s">
        <v>136</v>
      </c>
      <c r="AA948" s="46" t="s">
        <v>136</v>
      </c>
      <c r="AB948" s="46" t="s">
        <v>136</v>
      </c>
      <c r="AC948" s="47" t="s">
        <v>136</v>
      </c>
      <c r="AD948" s="48" t="s">
        <v>136</v>
      </c>
      <c r="AE948" s="49" t="s">
        <v>136</v>
      </c>
    </row>
    <row r="949" spans="1:31" x14ac:dyDescent="0.25">
      <c r="A949" t="s">
        <v>1197</v>
      </c>
      <c r="B949" s="35">
        <v>25</v>
      </c>
      <c r="C949" s="44" t="s">
        <v>188</v>
      </c>
      <c r="D949" s="45">
        <v>0.61296293731388052</v>
      </c>
      <c r="E949" s="46">
        <v>0.38703706268611948</v>
      </c>
      <c r="F949" s="45">
        <v>0.28521770577464772</v>
      </c>
      <c r="G949" s="47">
        <v>2</v>
      </c>
      <c r="H949" s="48">
        <v>1</v>
      </c>
      <c r="I949" s="49">
        <v>0.5</v>
      </c>
      <c r="J949" s="35" t="s">
        <v>136</v>
      </c>
      <c r="K949" s="42" t="s">
        <v>136</v>
      </c>
      <c r="L949" s="46" t="s">
        <v>136</v>
      </c>
      <c r="M949" s="50" t="s">
        <v>136</v>
      </c>
      <c r="N949" s="50" t="s">
        <v>136</v>
      </c>
      <c r="O949" s="46" t="s">
        <v>136</v>
      </c>
      <c r="P949" s="46" t="s">
        <v>136</v>
      </c>
      <c r="Q949" s="46" t="s">
        <v>136</v>
      </c>
      <c r="R949" s="46" t="s">
        <v>136</v>
      </c>
      <c r="S949" s="46" t="s">
        <v>136</v>
      </c>
      <c r="T949" s="46" t="s">
        <v>136</v>
      </c>
      <c r="U949" s="47" t="s">
        <v>136</v>
      </c>
      <c r="V949" s="47" t="s">
        <v>136</v>
      </c>
      <c r="W949" s="49" t="s">
        <v>136</v>
      </c>
      <c r="X949" s="35" t="s">
        <v>136</v>
      </c>
      <c r="Y949" s="44" t="s">
        <v>136</v>
      </c>
      <c r="Z949" s="46" t="s">
        <v>136</v>
      </c>
      <c r="AA949" s="46" t="s">
        <v>136</v>
      </c>
      <c r="AB949" s="46" t="s">
        <v>136</v>
      </c>
      <c r="AC949" s="47" t="s">
        <v>136</v>
      </c>
      <c r="AD949" s="48" t="s">
        <v>136</v>
      </c>
      <c r="AE949" s="49" t="s">
        <v>136</v>
      </c>
    </row>
    <row r="950" spans="1:31" x14ac:dyDescent="0.25">
      <c r="A950" t="s">
        <v>1198</v>
      </c>
      <c r="B950" s="35">
        <v>26</v>
      </c>
      <c r="C950" s="44" t="s">
        <v>13</v>
      </c>
      <c r="D950" s="45">
        <v>0.69225225979375538</v>
      </c>
      <c r="E950" s="46">
        <v>0.30774774020624468</v>
      </c>
      <c r="F950" s="45">
        <v>0.27962101620074475</v>
      </c>
      <c r="G950" s="47">
        <v>2</v>
      </c>
      <c r="H950" s="48">
        <v>1</v>
      </c>
      <c r="I950" s="49">
        <v>0.5</v>
      </c>
      <c r="J950" s="35" t="s">
        <v>136</v>
      </c>
      <c r="K950" s="42" t="s">
        <v>136</v>
      </c>
      <c r="L950" s="46" t="s">
        <v>136</v>
      </c>
      <c r="M950" s="50" t="s">
        <v>136</v>
      </c>
      <c r="N950" s="50" t="s">
        <v>136</v>
      </c>
      <c r="O950" s="46" t="s">
        <v>136</v>
      </c>
      <c r="P950" s="46" t="s">
        <v>136</v>
      </c>
      <c r="Q950" s="46" t="s">
        <v>136</v>
      </c>
      <c r="R950" s="46" t="s">
        <v>136</v>
      </c>
      <c r="S950" s="46" t="s">
        <v>136</v>
      </c>
      <c r="T950" s="46" t="s">
        <v>136</v>
      </c>
      <c r="U950" s="47" t="s">
        <v>136</v>
      </c>
      <c r="V950" s="47" t="s">
        <v>136</v>
      </c>
      <c r="W950" s="49" t="s">
        <v>136</v>
      </c>
      <c r="X950" s="35" t="s">
        <v>136</v>
      </c>
      <c r="Y950" s="44" t="s">
        <v>136</v>
      </c>
      <c r="Z950" s="46" t="s">
        <v>136</v>
      </c>
      <c r="AA950" s="46" t="s">
        <v>136</v>
      </c>
      <c r="AB950" s="46" t="s">
        <v>136</v>
      </c>
      <c r="AC950" s="47" t="s">
        <v>136</v>
      </c>
      <c r="AD950" s="48" t="s">
        <v>136</v>
      </c>
      <c r="AE950" s="49" t="s">
        <v>136</v>
      </c>
    </row>
    <row r="951" spans="1:31" x14ac:dyDescent="0.25">
      <c r="A951" t="s">
        <v>1199</v>
      </c>
      <c r="B951" s="35">
        <v>27</v>
      </c>
      <c r="C951" s="44" t="s">
        <v>189</v>
      </c>
      <c r="D951" s="45">
        <v>0.74051221174759796</v>
      </c>
      <c r="E951" s="46">
        <v>0.2594877882524021</v>
      </c>
      <c r="F951" s="45">
        <v>0.1729939930633953</v>
      </c>
      <c r="G951" s="47">
        <v>2</v>
      </c>
      <c r="H951" s="48">
        <v>1</v>
      </c>
      <c r="I951" s="49">
        <v>0.5</v>
      </c>
      <c r="J951" s="35" t="s">
        <v>136</v>
      </c>
      <c r="K951" s="42" t="s">
        <v>136</v>
      </c>
      <c r="L951" s="46" t="s">
        <v>136</v>
      </c>
      <c r="M951" s="50" t="s">
        <v>136</v>
      </c>
      <c r="N951" s="50" t="s">
        <v>136</v>
      </c>
      <c r="O951" s="46" t="s">
        <v>136</v>
      </c>
      <c r="P951" s="46" t="s">
        <v>136</v>
      </c>
      <c r="Q951" s="46" t="s">
        <v>136</v>
      </c>
      <c r="R951" s="46" t="s">
        <v>136</v>
      </c>
      <c r="S951" s="46" t="s">
        <v>136</v>
      </c>
      <c r="T951" s="46" t="s">
        <v>136</v>
      </c>
      <c r="U951" s="47" t="s">
        <v>136</v>
      </c>
      <c r="V951" s="47" t="s">
        <v>136</v>
      </c>
      <c r="W951" s="49" t="s">
        <v>136</v>
      </c>
      <c r="X951" s="35" t="s">
        <v>136</v>
      </c>
      <c r="Y951" s="44" t="s">
        <v>136</v>
      </c>
      <c r="Z951" s="46" t="s">
        <v>136</v>
      </c>
      <c r="AA951" s="46" t="s">
        <v>136</v>
      </c>
      <c r="AB951" s="46" t="s">
        <v>136</v>
      </c>
      <c r="AC951" s="47" t="s">
        <v>136</v>
      </c>
      <c r="AD951" s="48" t="s">
        <v>136</v>
      </c>
      <c r="AE951" s="49" t="s">
        <v>136</v>
      </c>
    </row>
    <row r="952" spans="1:31" x14ac:dyDescent="0.25">
      <c r="A952" t="s">
        <v>1200</v>
      </c>
      <c r="B952" s="35">
        <v>28</v>
      </c>
      <c r="C952" s="44" t="s">
        <v>2227</v>
      </c>
      <c r="D952" s="45">
        <v>0.81998328485519734</v>
      </c>
      <c r="E952" s="46">
        <v>0.18001671514480258</v>
      </c>
      <c r="F952" s="45">
        <v>0.1111118232759723</v>
      </c>
      <c r="G952" s="47">
        <v>11919.856591804746</v>
      </c>
      <c r="H952" s="48">
        <v>7467.1996037170611</v>
      </c>
      <c r="I952" s="49">
        <v>0.62645045653074227</v>
      </c>
      <c r="J952" s="35" t="s">
        <v>136</v>
      </c>
      <c r="K952" s="42" t="s">
        <v>136</v>
      </c>
      <c r="L952" s="46" t="s">
        <v>136</v>
      </c>
      <c r="M952" s="50" t="s">
        <v>136</v>
      </c>
      <c r="N952" s="50" t="s">
        <v>136</v>
      </c>
      <c r="O952" s="46" t="s">
        <v>136</v>
      </c>
      <c r="P952" s="46" t="s">
        <v>136</v>
      </c>
      <c r="Q952" s="46" t="s">
        <v>136</v>
      </c>
      <c r="R952" s="46" t="s">
        <v>136</v>
      </c>
      <c r="S952" s="46" t="s">
        <v>136</v>
      </c>
      <c r="T952" s="46" t="s">
        <v>136</v>
      </c>
      <c r="U952" s="47" t="s">
        <v>136</v>
      </c>
      <c r="V952" s="47" t="s">
        <v>136</v>
      </c>
      <c r="W952" s="49" t="s">
        <v>136</v>
      </c>
      <c r="X952" s="35" t="s">
        <v>136</v>
      </c>
      <c r="Y952" s="44" t="s">
        <v>136</v>
      </c>
      <c r="Z952" s="46" t="s">
        <v>136</v>
      </c>
      <c r="AA952" s="46" t="s">
        <v>136</v>
      </c>
      <c r="AB952" s="46" t="s">
        <v>136</v>
      </c>
      <c r="AC952" s="47" t="s">
        <v>136</v>
      </c>
      <c r="AD952" s="48" t="s">
        <v>136</v>
      </c>
      <c r="AE952" s="49" t="s">
        <v>136</v>
      </c>
    </row>
    <row r="953" spans="1:31" x14ac:dyDescent="0.25">
      <c r="A953" t="s">
        <v>1201</v>
      </c>
      <c r="B953" s="35">
        <v>29</v>
      </c>
      <c r="C953" s="44" t="s">
        <v>193</v>
      </c>
      <c r="D953" s="45">
        <v>0.9480181296493978</v>
      </c>
      <c r="E953" s="46">
        <v>5.1981870350602109E-2</v>
      </c>
      <c r="F953" s="45">
        <v>4.368610132453981E-2</v>
      </c>
      <c r="G953" s="47">
        <v>2</v>
      </c>
      <c r="H953" s="48">
        <v>1</v>
      </c>
      <c r="I953" s="49">
        <v>0.5</v>
      </c>
      <c r="J953" s="35" t="s">
        <v>136</v>
      </c>
      <c r="K953" s="42" t="s">
        <v>136</v>
      </c>
      <c r="L953" s="46" t="s">
        <v>136</v>
      </c>
      <c r="M953" s="50" t="s">
        <v>136</v>
      </c>
      <c r="N953" s="50" t="s">
        <v>136</v>
      </c>
      <c r="O953" s="46" t="s">
        <v>136</v>
      </c>
      <c r="P953" s="46" t="s">
        <v>136</v>
      </c>
      <c r="Q953" s="46" t="s">
        <v>136</v>
      </c>
      <c r="R953" s="46" t="s">
        <v>136</v>
      </c>
      <c r="S953" s="46" t="s">
        <v>136</v>
      </c>
      <c r="T953" s="46" t="s">
        <v>136</v>
      </c>
      <c r="U953" s="47" t="s">
        <v>136</v>
      </c>
      <c r="V953" s="47" t="s">
        <v>136</v>
      </c>
      <c r="W953" s="49" t="s">
        <v>136</v>
      </c>
      <c r="X953" s="35" t="s">
        <v>136</v>
      </c>
      <c r="Y953" s="44" t="s">
        <v>136</v>
      </c>
      <c r="Z953" s="46" t="s">
        <v>136</v>
      </c>
      <c r="AA953" s="46" t="s">
        <v>136</v>
      </c>
      <c r="AB953" s="46" t="s">
        <v>136</v>
      </c>
      <c r="AC953" s="47" t="s">
        <v>136</v>
      </c>
      <c r="AD953" s="48" t="s">
        <v>136</v>
      </c>
      <c r="AE953" s="49" t="s">
        <v>136</v>
      </c>
    </row>
    <row r="954" spans="1:31" x14ac:dyDescent="0.25">
      <c r="A954" t="s">
        <v>1202</v>
      </c>
      <c r="B954" s="35" t="s">
        <v>136</v>
      </c>
      <c r="C954" s="44" t="s">
        <v>136</v>
      </c>
      <c r="D954" s="45" t="s">
        <v>136</v>
      </c>
      <c r="E954" s="46" t="s">
        <v>136</v>
      </c>
      <c r="F954" s="45" t="s">
        <v>136</v>
      </c>
      <c r="G954" s="47" t="s">
        <v>136</v>
      </c>
      <c r="H954" s="48" t="s">
        <v>136</v>
      </c>
      <c r="I954" s="49" t="s">
        <v>136</v>
      </c>
      <c r="J954" s="35" t="s">
        <v>136</v>
      </c>
      <c r="K954" s="42" t="s">
        <v>136</v>
      </c>
      <c r="L954" s="46" t="s">
        <v>136</v>
      </c>
      <c r="M954" s="50" t="s">
        <v>136</v>
      </c>
      <c r="N954" s="50" t="s">
        <v>136</v>
      </c>
      <c r="O954" s="46" t="s">
        <v>136</v>
      </c>
      <c r="P954" s="46" t="s">
        <v>136</v>
      </c>
      <c r="Q954" s="46" t="s">
        <v>136</v>
      </c>
      <c r="R954" s="46" t="s">
        <v>136</v>
      </c>
      <c r="S954" s="46" t="s">
        <v>136</v>
      </c>
      <c r="T954" s="46" t="s">
        <v>136</v>
      </c>
      <c r="U954" s="47" t="s">
        <v>136</v>
      </c>
      <c r="V954" s="47" t="s">
        <v>136</v>
      </c>
      <c r="W954" s="49" t="s">
        <v>136</v>
      </c>
      <c r="X954" s="35" t="s">
        <v>136</v>
      </c>
      <c r="Y954" s="44" t="s">
        <v>136</v>
      </c>
      <c r="Z954" s="46" t="s">
        <v>136</v>
      </c>
      <c r="AA954" s="46" t="s">
        <v>136</v>
      </c>
      <c r="AB954" s="46" t="s">
        <v>136</v>
      </c>
      <c r="AC954" s="47" t="s">
        <v>136</v>
      </c>
      <c r="AD954" s="48" t="s">
        <v>136</v>
      </c>
      <c r="AE954" s="49" t="s">
        <v>136</v>
      </c>
    </row>
    <row r="955" spans="1:31" x14ac:dyDescent="0.25">
      <c r="A955" t="s">
        <v>1203</v>
      </c>
      <c r="B955" s="35" t="s">
        <v>136</v>
      </c>
      <c r="C955" s="44" t="s">
        <v>136</v>
      </c>
      <c r="D955" s="45" t="s">
        <v>136</v>
      </c>
      <c r="E955" s="46" t="s">
        <v>136</v>
      </c>
      <c r="F955" s="45" t="s">
        <v>136</v>
      </c>
      <c r="G955" s="47" t="s">
        <v>136</v>
      </c>
      <c r="H955" s="48" t="s">
        <v>136</v>
      </c>
      <c r="I955" s="49" t="s">
        <v>136</v>
      </c>
      <c r="J955" s="35" t="s">
        <v>136</v>
      </c>
      <c r="K955" s="42" t="s">
        <v>136</v>
      </c>
      <c r="L955" s="46" t="s">
        <v>136</v>
      </c>
      <c r="M955" s="50" t="s">
        <v>136</v>
      </c>
      <c r="N955" s="50" t="s">
        <v>136</v>
      </c>
      <c r="O955" s="46" t="s">
        <v>136</v>
      </c>
      <c r="P955" s="46" t="s">
        <v>136</v>
      </c>
      <c r="Q955" s="46" t="s">
        <v>136</v>
      </c>
      <c r="R955" s="46" t="s">
        <v>136</v>
      </c>
      <c r="S955" s="46" t="s">
        <v>136</v>
      </c>
      <c r="T955" s="46" t="s">
        <v>136</v>
      </c>
      <c r="U955" s="47" t="s">
        <v>136</v>
      </c>
      <c r="V955" s="47" t="s">
        <v>136</v>
      </c>
      <c r="W955" s="49" t="s">
        <v>136</v>
      </c>
      <c r="X955" s="35" t="s">
        <v>136</v>
      </c>
      <c r="Y955" s="44" t="s">
        <v>136</v>
      </c>
      <c r="Z955" s="46" t="s">
        <v>136</v>
      </c>
      <c r="AA955" s="46" t="s">
        <v>136</v>
      </c>
      <c r="AB955" s="46" t="s">
        <v>136</v>
      </c>
      <c r="AC955" s="47" t="s">
        <v>136</v>
      </c>
      <c r="AD955" s="48" t="s">
        <v>136</v>
      </c>
      <c r="AE955" s="49" t="s">
        <v>136</v>
      </c>
    </row>
    <row r="956" spans="1:31" x14ac:dyDescent="0.25">
      <c r="A956" t="s">
        <v>1204</v>
      </c>
      <c r="B956" s="35" t="s">
        <v>136</v>
      </c>
      <c r="C956" s="44" t="s">
        <v>136</v>
      </c>
      <c r="D956" s="45" t="s">
        <v>136</v>
      </c>
      <c r="E956" s="46" t="s">
        <v>136</v>
      </c>
      <c r="F956" s="45" t="s">
        <v>136</v>
      </c>
      <c r="G956" s="47" t="s">
        <v>136</v>
      </c>
      <c r="H956" s="48" t="s">
        <v>136</v>
      </c>
      <c r="I956" s="49" t="s">
        <v>136</v>
      </c>
      <c r="J956" s="35" t="s">
        <v>136</v>
      </c>
      <c r="K956" s="42" t="s">
        <v>136</v>
      </c>
      <c r="L956" s="46" t="s">
        <v>136</v>
      </c>
      <c r="M956" s="50" t="s">
        <v>136</v>
      </c>
      <c r="N956" s="50" t="s">
        <v>136</v>
      </c>
      <c r="O956" s="46" t="s">
        <v>136</v>
      </c>
      <c r="P956" s="46" t="s">
        <v>136</v>
      </c>
      <c r="Q956" s="46" t="s">
        <v>136</v>
      </c>
      <c r="R956" s="46" t="s">
        <v>136</v>
      </c>
      <c r="S956" s="46" t="s">
        <v>136</v>
      </c>
      <c r="T956" s="46" t="s">
        <v>136</v>
      </c>
      <c r="U956" s="47" t="s">
        <v>136</v>
      </c>
      <c r="V956" s="47" t="s">
        <v>136</v>
      </c>
      <c r="W956" s="49" t="s">
        <v>136</v>
      </c>
      <c r="X956" s="35" t="s">
        <v>136</v>
      </c>
      <c r="Y956" s="44" t="s">
        <v>136</v>
      </c>
      <c r="Z956" s="46" t="s">
        <v>136</v>
      </c>
      <c r="AA956" s="46" t="s">
        <v>136</v>
      </c>
      <c r="AB956" s="46" t="s">
        <v>136</v>
      </c>
      <c r="AC956" s="47" t="s">
        <v>136</v>
      </c>
      <c r="AD956" s="48" t="s">
        <v>136</v>
      </c>
      <c r="AE956" s="49" t="s">
        <v>136</v>
      </c>
    </row>
    <row r="957" spans="1:31" x14ac:dyDescent="0.25">
      <c r="A957" t="s">
        <v>1205</v>
      </c>
      <c r="B957" s="35" t="s">
        <v>136</v>
      </c>
      <c r="C957" s="44" t="s">
        <v>136</v>
      </c>
      <c r="D957" s="45" t="s">
        <v>136</v>
      </c>
      <c r="E957" s="46" t="s">
        <v>136</v>
      </c>
      <c r="F957" s="45" t="s">
        <v>136</v>
      </c>
      <c r="G957" s="47" t="s">
        <v>136</v>
      </c>
      <c r="H957" s="48" t="s">
        <v>136</v>
      </c>
      <c r="I957" s="49" t="s">
        <v>136</v>
      </c>
      <c r="J957" s="35" t="s">
        <v>136</v>
      </c>
      <c r="K957" s="42" t="s">
        <v>136</v>
      </c>
      <c r="L957" s="46" t="s">
        <v>136</v>
      </c>
      <c r="M957" s="50" t="s">
        <v>136</v>
      </c>
      <c r="N957" s="50" t="s">
        <v>136</v>
      </c>
      <c r="O957" s="46" t="s">
        <v>136</v>
      </c>
      <c r="P957" s="46" t="s">
        <v>136</v>
      </c>
      <c r="Q957" s="46" t="s">
        <v>136</v>
      </c>
      <c r="R957" s="46" t="s">
        <v>136</v>
      </c>
      <c r="S957" s="46" t="s">
        <v>136</v>
      </c>
      <c r="T957" s="46" t="s">
        <v>136</v>
      </c>
      <c r="U957" s="47" t="s">
        <v>136</v>
      </c>
      <c r="V957" s="47" t="s">
        <v>136</v>
      </c>
      <c r="W957" s="49" t="s">
        <v>136</v>
      </c>
      <c r="X957" s="35" t="s">
        <v>136</v>
      </c>
      <c r="Y957" s="44" t="s">
        <v>136</v>
      </c>
      <c r="Z957" s="46" t="s">
        <v>136</v>
      </c>
      <c r="AA957" s="46" t="s">
        <v>136</v>
      </c>
      <c r="AB957" s="46" t="s">
        <v>136</v>
      </c>
      <c r="AC957" s="47" t="s">
        <v>136</v>
      </c>
      <c r="AD957" s="48" t="s">
        <v>136</v>
      </c>
      <c r="AE957" s="49" t="s">
        <v>136</v>
      </c>
    </row>
    <row r="958" spans="1:31" x14ac:dyDescent="0.25">
      <c r="A958" t="s">
        <v>1206</v>
      </c>
      <c r="B958" s="35" t="s">
        <v>136</v>
      </c>
      <c r="C958" s="44" t="s">
        <v>136</v>
      </c>
      <c r="D958" s="45" t="s">
        <v>136</v>
      </c>
      <c r="E958" s="46" t="s">
        <v>136</v>
      </c>
      <c r="F958" s="45" t="s">
        <v>136</v>
      </c>
      <c r="G958" s="47" t="s">
        <v>136</v>
      </c>
      <c r="H958" s="48" t="s">
        <v>136</v>
      </c>
      <c r="I958" s="49" t="s">
        <v>136</v>
      </c>
      <c r="J958" s="35" t="s">
        <v>136</v>
      </c>
      <c r="K958" s="42" t="s">
        <v>136</v>
      </c>
      <c r="L958" s="46" t="s">
        <v>136</v>
      </c>
      <c r="M958" s="50" t="s">
        <v>136</v>
      </c>
      <c r="N958" s="50" t="s">
        <v>136</v>
      </c>
      <c r="O958" s="46" t="s">
        <v>136</v>
      </c>
      <c r="P958" s="46" t="s">
        <v>136</v>
      </c>
      <c r="Q958" s="46" t="s">
        <v>136</v>
      </c>
      <c r="R958" s="46" t="s">
        <v>136</v>
      </c>
      <c r="S958" s="46" t="s">
        <v>136</v>
      </c>
      <c r="T958" s="46" t="s">
        <v>136</v>
      </c>
      <c r="U958" s="47" t="s">
        <v>136</v>
      </c>
      <c r="V958" s="47" t="s">
        <v>136</v>
      </c>
      <c r="W958" s="49" t="s">
        <v>136</v>
      </c>
      <c r="X958" s="35" t="s">
        <v>136</v>
      </c>
      <c r="Y958" s="44" t="s">
        <v>136</v>
      </c>
      <c r="Z958" s="46" t="s">
        <v>136</v>
      </c>
      <c r="AA958" s="46" t="s">
        <v>136</v>
      </c>
      <c r="AB958" s="46" t="s">
        <v>136</v>
      </c>
      <c r="AC958" s="47" t="s">
        <v>136</v>
      </c>
      <c r="AD958" s="48" t="s">
        <v>136</v>
      </c>
      <c r="AE958" s="49" t="s">
        <v>136</v>
      </c>
    </row>
    <row r="959" spans="1:31" x14ac:dyDescent="0.25">
      <c r="A959" t="s">
        <v>1207</v>
      </c>
      <c r="B959" s="35" t="s">
        <v>136</v>
      </c>
      <c r="C959" s="44" t="s">
        <v>136</v>
      </c>
      <c r="D959" s="45" t="s">
        <v>136</v>
      </c>
      <c r="E959" s="46" t="s">
        <v>136</v>
      </c>
      <c r="F959" s="45" t="s">
        <v>136</v>
      </c>
      <c r="G959" s="47" t="s">
        <v>136</v>
      </c>
      <c r="H959" s="48" t="s">
        <v>136</v>
      </c>
      <c r="I959" s="49" t="s">
        <v>136</v>
      </c>
      <c r="J959" s="35" t="s">
        <v>136</v>
      </c>
      <c r="K959" s="42" t="s">
        <v>136</v>
      </c>
      <c r="L959" s="46" t="s">
        <v>136</v>
      </c>
      <c r="M959" s="50" t="s">
        <v>136</v>
      </c>
      <c r="N959" s="50" t="s">
        <v>136</v>
      </c>
      <c r="O959" s="46" t="s">
        <v>136</v>
      </c>
      <c r="P959" s="46" t="s">
        <v>136</v>
      </c>
      <c r="Q959" s="46" t="s">
        <v>136</v>
      </c>
      <c r="R959" s="46" t="s">
        <v>136</v>
      </c>
      <c r="S959" s="46" t="s">
        <v>136</v>
      </c>
      <c r="T959" s="46" t="s">
        <v>136</v>
      </c>
      <c r="U959" s="47" t="s">
        <v>136</v>
      </c>
      <c r="V959" s="47" t="s">
        <v>136</v>
      </c>
      <c r="W959" s="49" t="s">
        <v>136</v>
      </c>
      <c r="X959" s="35" t="s">
        <v>136</v>
      </c>
      <c r="Y959" s="44" t="s">
        <v>136</v>
      </c>
      <c r="Z959" s="46" t="s">
        <v>136</v>
      </c>
      <c r="AA959" s="46" t="s">
        <v>136</v>
      </c>
      <c r="AB959" s="46" t="s">
        <v>136</v>
      </c>
      <c r="AC959" s="47" t="s">
        <v>136</v>
      </c>
      <c r="AD959" s="48" t="s">
        <v>136</v>
      </c>
      <c r="AE959" s="49" t="s">
        <v>136</v>
      </c>
    </row>
    <row r="960" spans="1:31" x14ac:dyDescent="0.25">
      <c r="A960" t="s">
        <v>1208</v>
      </c>
      <c r="B960" s="35" t="s">
        <v>136</v>
      </c>
      <c r="C960" s="44" t="s">
        <v>136</v>
      </c>
      <c r="D960" s="45" t="s">
        <v>136</v>
      </c>
      <c r="E960" s="46" t="s">
        <v>136</v>
      </c>
      <c r="F960" s="45" t="s">
        <v>136</v>
      </c>
      <c r="G960" s="47" t="s">
        <v>136</v>
      </c>
      <c r="H960" s="48" t="s">
        <v>136</v>
      </c>
      <c r="I960" s="49" t="s">
        <v>136</v>
      </c>
      <c r="J960" s="35" t="s">
        <v>136</v>
      </c>
      <c r="K960" s="42" t="s">
        <v>136</v>
      </c>
      <c r="L960" s="46" t="s">
        <v>136</v>
      </c>
      <c r="M960" s="50" t="s">
        <v>136</v>
      </c>
      <c r="N960" s="50" t="s">
        <v>136</v>
      </c>
      <c r="O960" s="46" t="s">
        <v>136</v>
      </c>
      <c r="P960" s="46" t="s">
        <v>136</v>
      </c>
      <c r="Q960" s="46" t="s">
        <v>136</v>
      </c>
      <c r="R960" s="46" t="s">
        <v>136</v>
      </c>
      <c r="S960" s="46" t="s">
        <v>136</v>
      </c>
      <c r="T960" s="46" t="s">
        <v>136</v>
      </c>
      <c r="U960" s="47" t="s">
        <v>136</v>
      </c>
      <c r="V960" s="47" t="s">
        <v>136</v>
      </c>
      <c r="W960" s="49" t="s">
        <v>136</v>
      </c>
      <c r="X960" s="35" t="s">
        <v>136</v>
      </c>
      <c r="Y960" s="44" t="s">
        <v>136</v>
      </c>
      <c r="Z960" s="46" t="s">
        <v>136</v>
      </c>
      <c r="AA960" s="46" t="s">
        <v>136</v>
      </c>
      <c r="AB960" s="46" t="s">
        <v>136</v>
      </c>
      <c r="AC960" s="47" t="s">
        <v>136</v>
      </c>
      <c r="AD960" s="48" t="s">
        <v>136</v>
      </c>
      <c r="AE960" s="49" t="s">
        <v>136</v>
      </c>
    </row>
    <row r="961" spans="1:31" x14ac:dyDescent="0.25">
      <c r="A961" t="s">
        <v>1209</v>
      </c>
      <c r="B961" s="35" t="s">
        <v>136</v>
      </c>
      <c r="C961" s="44" t="s">
        <v>136</v>
      </c>
      <c r="D961" s="45" t="s">
        <v>136</v>
      </c>
      <c r="E961" s="46" t="s">
        <v>136</v>
      </c>
      <c r="F961" s="45" t="s">
        <v>136</v>
      </c>
      <c r="G961" s="47" t="s">
        <v>136</v>
      </c>
      <c r="H961" s="48" t="s">
        <v>136</v>
      </c>
      <c r="I961" s="49" t="s">
        <v>136</v>
      </c>
      <c r="J961" s="35" t="s">
        <v>136</v>
      </c>
      <c r="K961" s="42" t="s">
        <v>136</v>
      </c>
      <c r="L961" s="46" t="s">
        <v>136</v>
      </c>
      <c r="M961" s="50" t="s">
        <v>136</v>
      </c>
      <c r="N961" s="50" t="s">
        <v>136</v>
      </c>
      <c r="O961" s="46" t="s">
        <v>136</v>
      </c>
      <c r="P961" s="46" t="s">
        <v>136</v>
      </c>
      <c r="Q961" s="46" t="s">
        <v>136</v>
      </c>
      <c r="R961" s="46" t="s">
        <v>136</v>
      </c>
      <c r="S961" s="46" t="s">
        <v>136</v>
      </c>
      <c r="T961" s="46" t="s">
        <v>136</v>
      </c>
      <c r="U961" s="47" t="s">
        <v>136</v>
      </c>
      <c r="V961" s="47" t="s">
        <v>136</v>
      </c>
      <c r="W961" s="49" t="s">
        <v>136</v>
      </c>
      <c r="X961" s="35" t="s">
        <v>136</v>
      </c>
      <c r="Y961" s="44" t="s">
        <v>136</v>
      </c>
      <c r="Z961" s="46" t="s">
        <v>136</v>
      </c>
      <c r="AA961" s="46" t="s">
        <v>136</v>
      </c>
      <c r="AB961" s="46" t="s">
        <v>136</v>
      </c>
      <c r="AC961" s="47" t="s">
        <v>136</v>
      </c>
      <c r="AD961" s="48" t="s">
        <v>136</v>
      </c>
      <c r="AE961" s="49" t="s">
        <v>136</v>
      </c>
    </row>
    <row r="962" spans="1:31" x14ac:dyDescent="0.25">
      <c r="A962" t="s">
        <v>1210</v>
      </c>
      <c r="B962" s="35" t="s">
        <v>136</v>
      </c>
      <c r="C962" s="44" t="s">
        <v>136</v>
      </c>
      <c r="D962" s="45" t="s">
        <v>136</v>
      </c>
      <c r="E962" s="46" t="s">
        <v>136</v>
      </c>
      <c r="F962" s="45" t="s">
        <v>136</v>
      </c>
      <c r="G962" s="47" t="s">
        <v>136</v>
      </c>
      <c r="H962" s="48" t="s">
        <v>136</v>
      </c>
      <c r="I962" s="49" t="s">
        <v>136</v>
      </c>
      <c r="J962" s="35" t="s">
        <v>136</v>
      </c>
      <c r="K962" s="42" t="s">
        <v>136</v>
      </c>
      <c r="L962" s="46" t="s">
        <v>136</v>
      </c>
      <c r="M962" s="50" t="s">
        <v>136</v>
      </c>
      <c r="N962" s="50" t="s">
        <v>136</v>
      </c>
      <c r="O962" s="46" t="s">
        <v>136</v>
      </c>
      <c r="P962" s="46" t="s">
        <v>136</v>
      </c>
      <c r="Q962" s="46" t="s">
        <v>136</v>
      </c>
      <c r="R962" s="46" t="s">
        <v>136</v>
      </c>
      <c r="S962" s="46" t="s">
        <v>136</v>
      </c>
      <c r="T962" s="46" t="s">
        <v>136</v>
      </c>
      <c r="U962" s="47" t="s">
        <v>136</v>
      </c>
      <c r="V962" s="47" t="s">
        <v>136</v>
      </c>
      <c r="W962" s="49" t="s">
        <v>136</v>
      </c>
      <c r="X962" s="35" t="s">
        <v>136</v>
      </c>
      <c r="Y962" s="44" t="s">
        <v>136</v>
      </c>
      <c r="Z962" s="46" t="s">
        <v>136</v>
      </c>
      <c r="AA962" s="46" t="s">
        <v>136</v>
      </c>
      <c r="AB962" s="46" t="s">
        <v>136</v>
      </c>
      <c r="AC962" s="47" t="s">
        <v>136</v>
      </c>
      <c r="AD962" s="48" t="s">
        <v>136</v>
      </c>
      <c r="AE962" s="49" t="s">
        <v>136</v>
      </c>
    </row>
    <row r="963" spans="1:31" ht="15.75" thickBot="1" x14ac:dyDescent="0.3">
      <c r="A963" t="s">
        <v>1211</v>
      </c>
      <c r="B963" s="35" t="s">
        <v>136</v>
      </c>
      <c r="C963" s="51" t="s">
        <v>136</v>
      </c>
      <c r="D963" s="52" t="s">
        <v>136</v>
      </c>
      <c r="E963" s="53" t="s">
        <v>136</v>
      </c>
      <c r="F963" s="52" t="s">
        <v>136</v>
      </c>
      <c r="G963" s="54" t="s">
        <v>136</v>
      </c>
      <c r="H963" s="55" t="s">
        <v>136</v>
      </c>
      <c r="I963" s="56" t="s">
        <v>136</v>
      </c>
      <c r="J963" s="35" t="s">
        <v>136</v>
      </c>
      <c r="K963" s="42" t="s">
        <v>136</v>
      </c>
      <c r="L963" s="25" t="s">
        <v>136</v>
      </c>
      <c r="M963" s="57" t="s">
        <v>136</v>
      </c>
      <c r="N963" s="57" t="s">
        <v>136</v>
      </c>
      <c r="O963" s="53" t="s">
        <v>136</v>
      </c>
      <c r="P963" s="25" t="s">
        <v>136</v>
      </c>
      <c r="Q963" s="25" t="s">
        <v>136</v>
      </c>
      <c r="R963" s="53" t="s">
        <v>136</v>
      </c>
      <c r="S963" s="46" t="s">
        <v>136</v>
      </c>
      <c r="T963" s="25" t="s">
        <v>136</v>
      </c>
      <c r="U963" s="54" t="s">
        <v>136</v>
      </c>
      <c r="V963" s="54" t="s">
        <v>136</v>
      </c>
      <c r="W963" s="56" t="s">
        <v>136</v>
      </c>
      <c r="X963" s="35" t="s">
        <v>136</v>
      </c>
      <c r="Y963" s="51" t="s">
        <v>136</v>
      </c>
      <c r="Z963" s="53" t="s">
        <v>136</v>
      </c>
      <c r="AA963" s="53" t="s">
        <v>136</v>
      </c>
      <c r="AB963" s="53" t="s">
        <v>136</v>
      </c>
      <c r="AC963" s="54" t="s">
        <v>136</v>
      </c>
      <c r="AD963" s="55" t="s">
        <v>136</v>
      </c>
      <c r="AE963" s="56" t="s">
        <v>136</v>
      </c>
    </row>
    <row r="964" spans="1:31" x14ac:dyDescent="0.25">
      <c r="A964" t="s">
        <v>1212</v>
      </c>
      <c r="B964" s="293" t="s">
        <v>2237</v>
      </c>
      <c r="C964" s="294"/>
      <c r="D964" s="58">
        <v>0.61296293731388052</v>
      </c>
      <c r="E964" s="58">
        <v>0.38703706268611948</v>
      </c>
      <c r="F964" s="58">
        <v>0.36467566835306037</v>
      </c>
      <c r="G964" s="59"/>
      <c r="H964" s="60"/>
      <c r="I964" s="61"/>
      <c r="J964" s="62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 t="s">
        <v>136</v>
      </c>
      <c r="V964" s="37" t="s">
        <v>136</v>
      </c>
      <c r="W964" s="63" t="s">
        <v>136</v>
      </c>
      <c r="X964" s="293" t="s">
        <v>2237</v>
      </c>
      <c r="Y964" s="294">
        <v>0</v>
      </c>
      <c r="Z964" s="58">
        <v>0.30621004744650943</v>
      </c>
      <c r="AA964" s="58">
        <v>0.69378995255349063</v>
      </c>
      <c r="AB964" s="58">
        <v>0.64448854908759345</v>
      </c>
      <c r="AC964" s="59"/>
      <c r="AD964" s="60"/>
      <c r="AE964" s="61"/>
    </row>
    <row r="965" spans="1:31" ht="15.75" thickBot="1" x14ac:dyDescent="0.3">
      <c r="A965" t="s">
        <v>1213</v>
      </c>
      <c r="B965" s="295" t="s">
        <v>5</v>
      </c>
      <c r="C965" s="296"/>
      <c r="D965" s="25"/>
      <c r="E965" s="25"/>
      <c r="F965" s="25"/>
      <c r="G965" s="26">
        <v>707632.53894201899</v>
      </c>
      <c r="H965" s="26">
        <v>426579.46237135708</v>
      </c>
      <c r="I965" s="27">
        <v>0.60282623946198943</v>
      </c>
      <c r="J965" s="33" t="s">
        <v>5</v>
      </c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6">
        <v>768767.62291641801</v>
      </c>
      <c r="V965" s="26">
        <v>309022.34557764302</v>
      </c>
      <c r="W965" s="27">
        <v>0.40197107209760907</v>
      </c>
      <c r="X965" s="295" t="s">
        <v>5</v>
      </c>
      <c r="Y965" s="296">
        <v>0</v>
      </c>
      <c r="Z965" s="25"/>
      <c r="AA965" s="25"/>
      <c r="AB965" s="25"/>
      <c r="AC965" s="26">
        <v>237958.90309839486</v>
      </c>
      <c r="AD965" s="26">
        <v>133275.01171379996</v>
      </c>
      <c r="AE965" s="27">
        <v>0.56007575248693842</v>
      </c>
    </row>
    <row r="966" spans="1:31" ht="15.75" thickBot="1" x14ac:dyDescent="0.3">
      <c r="A966" t="s">
        <v>1214</v>
      </c>
      <c r="B966" s="29" t="s">
        <v>2238</v>
      </c>
      <c r="C966" s="30"/>
      <c r="D966" s="30"/>
      <c r="E966" s="30"/>
      <c r="F966" s="30"/>
      <c r="G966" s="31">
        <v>4.2198600180182924</v>
      </c>
      <c r="H966" s="32">
        <v>4.2264655953865526</v>
      </c>
      <c r="I966" s="64"/>
      <c r="J966" s="29" t="s">
        <v>2240</v>
      </c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1">
        <v>5.3492277025628736</v>
      </c>
      <c r="V966" s="32">
        <v>5.6444779775487692</v>
      </c>
      <c r="W966" s="64"/>
      <c r="X966" s="29" t="s">
        <v>2239</v>
      </c>
      <c r="Y966" s="30"/>
      <c r="Z966" s="30"/>
      <c r="AA966" s="30"/>
      <c r="AB966" s="30"/>
      <c r="AC966" s="31">
        <v>5.7659959520755413</v>
      </c>
      <c r="AD966" s="32">
        <v>6.0414994448274353</v>
      </c>
      <c r="AE966" s="64"/>
    </row>
    <row r="967" spans="1:31" ht="15.75" thickBot="1" x14ac:dyDescent="0.3">
      <c r="A967" t="s">
        <v>1215</v>
      </c>
      <c r="B967" s="358" t="s">
        <v>2231</v>
      </c>
      <c r="C967" s="358"/>
      <c r="D967" s="358"/>
      <c r="E967" s="358"/>
      <c r="F967" s="358"/>
      <c r="G967" s="358"/>
      <c r="H967" s="358"/>
      <c r="I967" s="20"/>
      <c r="J967" s="20"/>
      <c r="K967" s="20"/>
      <c r="L967" s="20" t="s">
        <v>2262</v>
      </c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</row>
    <row r="968" spans="1:31" x14ac:dyDescent="0.25">
      <c r="A968" t="s">
        <v>1216</v>
      </c>
      <c r="B968" s="301" t="s">
        <v>6</v>
      </c>
      <c r="C968" s="302"/>
      <c r="D968" s="302"/>
      <c r="E968" s="302"/>
      <c r="F968" s="302"/>
      <c r="G968" s="302"/>
      <c r="H968" s="302"/>
      <c r="I968" s="303"/>
      <c r="J968" s="301" t="s">
        <v>73</v>
      </c>
      <c r="K968" s="302"/>
      <c r="L968" s="302"/>
      <c r="M968" s="302"/>
      <c r="N968" s="302"/>
      <c r="O968" s="302"/>
      <c r="P968" s="302"/>
      <c r="Q968" s="302"/>
      <c r="R968" s="302"/>
      <c r="S968" s="302"/>
      <c r="T968" s="302"/>
      <c r="U968" s="302"/>
      <c r="V968" s="302"/>
      <c r="W968" s="303"/>
      <c r="X968" s="301" t="s">
        <v>7</v>
      </c>
      <c r="Y968" s="302"/>
      <c r="Z968" s="302"/>
      <c r="AA968" s="302"/>
      <c r="AB968" s="302"/>
      <c r="AC968" s="302"/>
      <c r="AD968" s="302"/>
      <c r="AE968" s="303"/>
    </row>
    <row r="969" spans="1:31" ht="75" x14ac:dyDescent="0.25">
      <c r="A969" t="s">
        <v>1217</v>
      </c>
      <c r="B969" s="305"/>
      <c r="C969" s="306"/>
      <c r="D969" s="34" t="s">
        <v>2232</v>
      </c>
      <c r="E969" s="34" t="s">
        <v>2233</v>
      </c>
      <c r="F969" s="34" t="s">
        <v>2234</v>
      </c>
      <c r="G969" s="269" t="s">
        <v>196</v>
      </c>
      <c r="H969" s="34" t="s">
        <v>197</v>
      </c>
      <c r="I969" s="21" t="s">
        <v>5</v>
      </c>
      <c r="J969" s="305"/>
      <c r="K969" s="306"/>
      <c r="L969" s="307" t="s">
        <v>2232</v>
      </c>
      <c r="M969" s="308"/>
      <c r="N969" s="309"/>
      <c r="O969" s="307" t="s">
        <v>2233</v>
      </c>
      <c r="P969" s="308"/>
      <c r="Q969" s="309"/>
      <c r="R969" s="307" t="s">
        <v>2234</v>
      </c>
      <c r="S969" s="308"/>
      <c r="T969" s="309"/>
      <c r="U969" s="269" t="s">
        <v>196</v>
      </c>
      <c r="V969" s="34" t="s">
        <v>197</v>
      </c>
      <c r="W969" s="21" t="s">
        <v>5</v>
      </c>
      <c r="X969" s="305"/>
      <c r="Y969" s="306"/>
      <c r="Z969" s="34" t="s">
        <v>2232</v>
      </c>
      <c r="AA969" s="34" t="s">
        <v>2233</v>
      </c>
      <c r="AB969" s="34" t="s">
        <v>2234</v>
      </c>
      <c r="AC969" s="269" t="s">
        <v>196</v>
      </c>
      <c r="AD969" s="34" t="s">
        <v>197</v>
      </c>
      <c r="AE969" s="21" t="s">
        <v>5</v>
      </c>
    </row>
    <row r="970" spans="1:31" ht="15.75" thickBot="1" x14ac:dyDescent="0.3">
      <c r="A970" t="s">
        <v>1218</v>
      </c>
      <c r="B970" s="291" t="s">
        <v>2236</v>
      </c>
      <c r="C970" s="292"/>
      <c r="D970" s="22" t="s">
        <v>11</v>
      </c>
      <c r="E970" s="22" t="s">
        <v>12</v>
      </c>
      <c r="F970" s="22" t="s">
        <v>12</v>
      </c>
      <c r="G970" s="23"/>
      <c r="H970" s="23"/>
      <c r="I970" s="24"/>
      <c r="J970" s="297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9"/>
      <c r="X970" s="291" t="s">
        <v>2236</v>
      </c>
      <c r="Y970" s="292"/>
      <c r="Z970" s="22" t="s">
        <v>12</v>
      </c>
      <c r="AA970" s="22" t="s">
        <v>11</v>
      </c>
      <c r="AB970" s="22" t="s">
        <v>11</v>
      </c>
      <c r="AC970" s="23"/>
      <c r="AD970" s="23"/>
      <c r="AE970" s="24"/>
    </row>
    <row r="971" spans="1:31" x14ac:dyDescent="0.25">
      <c r="A971" t="s">
        <v>1219</v>
      </c>
      <c r="B971" s="35">
        <v>1</v>
      </c>
      <c r="C971" s="36" t="s">
        <v>150</v>
      </c>
      <c r="D971" s="37">
        <v>0.95193580729681904</v>
      </c>
      <c r="E971" s="38">
        <v>4.8064192703180922E-2</v>
      </c>
      <c r="F971" s="37">
        <v>4.0756715655185793E-3</v>
      </c>
      <c r="G971" s="39">
        <v>50831.88096386112</v>
      </c>
      <c r="H971" s="40">
        <v>38308.63568297153</v>
      </c>
      <c r="I971" s="41">
        <v>0.75363403746965452</v>
      </c>
      <c r="J971" s="35">
        <v>1</v>
      </c>
      <c r="K971" s="42" t="s">
        <v>147</v>
      </c>
      <c r="L971" s="38">
        <v>0.40418619174789394</v>
      </c>
      <c r="M971" s="43" t="s">
        <v>137</v>
      </c>
      <c r="N971" s="43" t="s">
        <v>137</v>
      </c>
      <c r="O971" s="38">
        <v>0.59581380825210606</v>
      </c>
      <c r="P971" s="38" t="s">
        <v>137</v>
      </c>
      <c r="Q971" s="38" t="s">
        <v>137</v>
      </c>
      <c r="R971" s="38">
        <v>0.56259599360291934</v>
      </c>
      <c r="S971" s="38" t="s">
        <v>137</v>
      </c>
      <c r="T971" s="38" t="s">
        <v>137</v>
      </c>
      <c r="U971" s="39">
        <v>369345.85357634886</v>
      </c>
      <c r="V971" s="39">
        <v>275720.74055657524</v>
      </c>
      <c r="W971" s="41">
        <v>0.74651099474054328</v>
      </c>
      <c r="X971" s="35">
        <v>1</v>
      </c>
      <c r="Y971" s="36" t="s">
        <v>149</v>
      </c>
      <c r="Z971" s="38">
        <v>0.20295634622469777</v>
      </c>
      <c r="AA971" s="38">
        <v>0.79704365377530217</v>
      </c>
      <c r="AB971" s="38">
        <v>0.69743293263528994</v>
      </c>
      <c r="AC971" s="39">
        <v>17620.475348783872</v>
      </c>
      <c r="AD971" s="40">
        <v>17229.093155229242</v>
      </c>
      <c r="AE971" s="41">
        <v>0.9777882159358634</v>
      </c>
    </row>
    <row r="972" spans="1:31" x14ac:dyDescent="0.25">
      <c r="A972" t="s">
        <v>1220</v>
      </c>
      <c r="B972" s="35">
        <v>2</v>
      </c>
      <c r="C972" s="44" t="s">
        <v>153</v>
      </c>
      <c r="D972" s="45">
        <v>0.60939095737407445</v>
      </c>
      <c r="E972" s="46">
        <v>0.39060904262592561</v>
      </c>
      <c r="F972" s="45">
        <v>0.21436779810483689</v>
      </c>
      <c r="G972" s="47">
        <v>27563.054416418818</v>
      </c>
      <c r="H972" s="48">
        <v>11131.782565727866</v>
      </c>
      <c r="I972" s="49">
        <v>0.40386607367784549</v>
      </c>
      <c r="J972" s="35">
        <v>2</v>
      </c>
      <c r="K972" s="42" t="s">
        <v>148</v>
      </c>
      <c r="L972" s="46">
        <v>0.49049000902673723</v>
      </c>
      <c r="M972" s="50" t="s">
        <v>137</v>
      </c>
      <c r="N972" s="50" t="s">
        <v>137</v>
      </c>
      <c r="O972" s="46">
        <v>0.50950999097326277</v>
      </c>
      <c r="P972" s="46" t="s">
        <v>137</v>
      </c>
      <c r="Q972" s="46" t="s">
        <v>137</v>
      </c>
      <c r="R972" s="46">
        <v>0.48859193389337652</v>
      </c>
      <c r="S972" s="46" t="s">
        <v>137</v>
      </c>
      <c r="T972" s="46" t="s">
        <v>137</v>
      </c>
      <c r="U972" s="47">
        <v>28393.85949416205</v>
      </c>
      <c r="V972" s="47">
        <v>27432.918276180575</v>
      </c>
      <c r="W972" s="49">
        <v>0.96615672419668586</v>
      </c>
      <c r="X972" s="35">
        <v>2</v>
      </c>
      <c r="Y972" s="44" t="s">
        <v>151</v>
      </c>
      <c r="Z972" s="46">
        <v>0.27310904880123016</v>
      </c>
      <c r="AA972" s="46">
        <v>0.7268909511987699</v>
      </c>
      <c r="AB972" s="46">
        <v>0.62288113752026764</v>
      </c>
      <c r="AC972" s="47">
        <v>198659.72028267983</v>
      </c>
      <c r="AD972" s="48">
        <v>28167.593430352899</v>
      </c>
      <c r="AE972" s="49">
        <v>0.14178814603318807</v>
      </c>
    </row>
    <row r="973" spans="1:31" x14ac:dyDescent="0.25">
      <c r="A973" t="s">
        <v>1221</v>
      </c>
      <c r="B973" s="35">
        <v>3</v>
      </c>
      <c r="C973" s="44" t="s">
        <v>154</v>
      </c>
      <c r="D973" s="45">
        <v>0.72370624645288317</v>
      </c>
      <c r="E973" s="46">
        <v>0.27629375354711688</v>
      </c>
      <c r="F973" s="45">
        <v>0.20061673857692341</v>
      </c>
      <c r="G973" s="47">
        <v>17158.13636100815</v>
      </c>
      <c r="H973" s="48">
        <v>3236.9078796635558</v>
      </c>
      <c r="I973" s="49">
        <v>0.18865148356201589</v>
      </c>
      <c r="J973" s="35">
        <v>3</v>
      </c>
      <c r="K973" s="42" t="s">
        <v>152</v>
      </c>
      <c r="L973" s="46">
        <v>0.29208385780365481</v>
      </c>
      <c r="M973" s="50" t="s">
        <v>137</v>
      </c>
      <c r="N973" s="50" t="s">
        <v>135</v>
      </c>
      <c r="O973" s="46">
        <v>0.70791614219634524</v>
      </c>
      <c r="P973" s="46" t="s">
        <v>137</v>
      </c>
      <c r="Q973" s="46" t="s">
        <v>135</v>
      </c>
      <c r="R973" s="46">
        <v>0.45591087983969197</v>
      </c>
      <c r="S973" s="46" t="s">
        <v>137</v>
      </c>
      <c r="T973" s="46" t="s">
        <v>137</v>
      </c>
      <c r="U973" s="47">
        <v>154448.11015678407</v>
      </c>
      <c r="V973" s="47">
        <v>38010.921765383595</v>
      </c>
      <c r="W973" s="49">
        <v>0.24610804060210109</v>
      </c>
      <c r="X973" s="35">
        <v>3</v>
      </c>
      <c r="Y973" s="44" t="s">
        <v>158</v>
      </c>
      <c r="Z973" s="46">
        <v>0.19677995859665923</v>
      </c>
      <c r="AA973" s="46">
        <v>0.8032200414033408</v>
      </c>
      <c r="AB973" s="46">
        <v>0.69667085303319265</v>
      </c>
      <c r="AC973" s="47">
        <v>19902.509918846154</v>
      </c>
      <c r="AD973" s="48">
        <v>4239.3714372386858</v>
      </c>
      <c r="AE973" s="49">
        <v>0.21300687473715693</v>
      </c>
    </row>
    <row r="974" spans="1:31" x14ac:dyDescent="0.25">
      <c r="A974" t="s">
        <v>1222</v>
      </c>
      <c r="B974" s="35">
        <v>4</v>
      </c>
      <c r="C974" s="44" t="s">
        <v>157</v>
      </c>
      <c r="D974" s="45">
        <v>0.73765898805450625</v>
      </c>
      <c r="E974" s="46">
        <v>0.26234101194549381</v>
      </c>
      <c r="F974" s="45">
        <v>6.2531393354028769E-2</v>
      </c>
      <c r="G974" s="47">
        <v>132228.71269251796</v>
      </c>
      <c r="H974" s="48">
        <v>28771.961422227847</v>
      </c>
      <c r="I974" s="49">
        <v>0.21759238849381826</v>
      </c>
      <c r="J974" s="35">
        <v>4</v>
      </c>
      <c r="K974" s="42" t="s">
        <v>155</v>
      </c>
      <c r="L974" s="46">
        <v>0.45249931831536788</v>
      </c>
      <c r="M974" s="50" t="s">
        <v>137</v>
      </c>
      <c r="N974" s="50" t="s">
        <v>137</v>
      </c>
      <c r="O974" s="46">
        <v>0.54750068168463217</v>
      </c>
      <c r="P974" s="46" t="s">
        <v>137</v>
      </c>
      <c r="Q974" s="46" t="s">
        <v>137</v>
      </c>
      <c r="R974" s="46">
        <v>0.49494927677902489</v>
      </c>
      <c r="S974" s="46" t="s">
        <v>137</v>
      </c>
      <c r="T974" s="46" t="s">
        <v>137</v>
      </c>
      <c r="U974" s="47">
        <v>14449.952807211739</v>
      </c>
      <c r="V974" s="47">
        <v>3102.7118082239836</v>
      </c>
      <c r="W974" s="49">
        <v>0.21472124162754844</v>
      </c>
      <c r="X974" s="35">
        <v>4</v>
      </c>
      <c r="Y974" s="44" t="s">
        <v>171</v>
      </c>
      <c r="Z974" s="46">
        <v>0.27118072265610033</v>
      </c>
      <c r="AA974" s="46">
        <v>0.72881927734389973</v>
      </c>
      <c r="AB974" s="46">
        <v>0.72842656606467515</v>
      </c>
      <c r="AC974" s="47">
        <v>6834.6018352913807</v>
      </c>
      <c r="AD974" s="48">
        <v>3845.6874493098503</v>
      </c>
      <c r="AE974" s="49">
        <v>0.56267907655602245</v>
      </c>
    </row>
    <row r="975" spans="1:31" x14ac:dyDescent="0.25">
      <c r="A975" t="s">
        <v>1223</v>
      </c>
      <c r="B975" s="35">
        <v>5</v>
      </c>
      <c r="C975" s="44" t="s">
        <v>160</v>
      </c>
      <c r="D975" s="45">
        <v>0.8001346258710258</v>
      </c>
      <c r="E975" s="46">
        <v>0.19986537412897412</v>
      </c>
      <c r="F975" s="45">
        <v>6.6277608848482814E-2</v>
      </c>
      <c r="G975" s="47">
        <v>55000.844865831867</v>
      </c>
      <c r="H975" s="48">
        <v>16040.430934593076</v>
      </c>
      <c r="I975" s="49">
        <v>0.29163971887562512</v>
      </c>
      <c r="J975" s="35">
        <v>5</v>
      </c>
      <c r="K975" s="42" t="s">
        <v>156</v>
      </c>
      <c r="L975" s="46">
        <v>0.4625102866827755</v>
      </c>
      <c r="M975" s="50" t="s">
        <v>137</v>
      </c>
      <c r="N975" s="50" t="s">
        <v>137</v>
      </c>
      <c r="O975" s="46">
        <v>0.5374897133172245</v>
      </c>
      <c r="P975" s="46" t="s">
        <v>137</v>
      </c>
      <c r="Q975" s="46" t="s">
        <v>137</v>
      </c>
      <c r="R975" s="46">
        <v>0.21543328614298171</v>
      </c>
      <c r="S975" s="46" t="s">
        <v>1</v>
      </c>
      <c r="T975" s="46" t="s">
        <v>137</v>
      </c>
      <c r="U975" s="47">
        <v>153327.62064702145</v>
      </c>
      <c r="V975" s="47">
        <v>16957.14276009706</v>
      </c>
      <c r="W975" s="49">
        <v>0.11059418184760353</v>
      </c>
      <c r="X975" s="35">
        <v>5</v>
      </c>
      <c r="Y975" s="44" t="s">
        <v>143</v>
      </c>
      <c r="Z975" s="46">
        <v>2.0167392357985061E-2</v>
      </c>
      <c r="AA975" s="46">
        <v>0.97983260764201496</v>
      </c>
      <c r="AB975" s="46">
        <v>0.97982363166638287</v>
      </c>
      <c r="AC975" s="47">
        <v>140571.54429051423</v>
      </c>
      <c r="AD975" s="48">
        <v>128502.60125221821</v>
      </c>
      <c r="AE975" s="49">
        <v>0.91414376857556923</v>
      </c>
    </row>
    <row r="976" spans="1:31" x14ac:dyDescent="0.25">
      <c r="A976" t="s">
        <v>1224</v>
      </c>
      <c r="B976" s="35">
        <v>6</v>
      </c>
      <c r="C976" s="44" t="s">
        <v>2228</v>
      </c>
      <c r="D976" s="45">
        <v>0.72993189201507247</v>
      </c>
      <c r="E976" s="46">
        <v>0.27006810798492747</v>
      </c>
      <c r="F976" s="45">
        <v>1.4577348690904546E-2</v>
      </c>
      <c r="G976" s="47">
        <v>167537.43891953258</v>
      </c>
      <c r="H976" s="48">
        <v>23640.623158828985</v>
      </c>
      <c r="I976" s="49">
        <v>0.14110650915574435</v>
      </c>
      <c r="J976" s="35">
        <v>6</v>
      </c>
      <c r="K976" s="42" t="s">
        <v>159</v>
      </c>
      <c r="L976" s="46">
        <v>0.54848631945953263</v>
      </c>
      <c r="M976" s="50" t="s">
        <v>137</v>
      </c>
      <c r="N976" s="50" t="s">
        <v>137</v>
      </c>
      <c r="O976" s="46">
        <v>0.45151368054046731</v>
      </c>
      <c r="P976" s="46" t="s">
        <v>137</v>
      </c>
      <c r="Q976" s="46" t="s">
        <v>137</v>
      </c>
      <c r="R976" s="46">
        <v>0.18305935740764404</v>
      </c>
      <c r="S976" s="46" t="s">
        <v>1</v>
      </c>
      <c r="T976" s="46" t="s">
        <v>137</v>
      </c>
      <c r="U976" s="47">
        <v>51252.583851406394</v>
      </c>
      <c r="V976" s="47">
        <v>8161.1248928479654</v>
      </c>
      <c r="W976" s="49">
        <v>0.15923343331350934</v>
      </c>
      <c r="X976" s="35">
        <v>6</v>
      </c>
      <c r="Y976" s="44" t="s">
        <v>201</v>
      </c>
      <c r="Z976" s="46">
        <v>6.8908184261508802E-3</v>
      </c>
      <c r="AA976" s="46">
        <v>0.99310918157384909</v>
      </c>
      <c r="AB976" s="46">
        <v>0.99307438705492834</v>
      </c>
      <c r="AC976" s="47">
        <v>141013.50466425164</v>
      </c>
      <c r="AD976" s="48">
        <v>141013.50466425164</v>
      </c>
      <c r="AE976" s="49">
        <v>1</v>
      </c>
    </row>
    <row r="977" spans="1:31" x14ac:dyDescent="0.25">
      <c r="A977" t="s">
        <v>1225</v>
      </c>
      <c r="B977" s="35">
        <v>7</v>
      </c>
      <c r="C977" s="44" t="s">
        <v>162</v>
      </c>
      <c r="D977" s="45">
        <v>0.6200201027537926</v>
      </c>
      <c r="E977" s="46">
        <v>0.37997989724620745</v>
      </c>
      <c r="F977" s="45">
        <v>6.8047400834394423E-2</v>
      </c>
      <c r="G977" s="47">
        <v>66252.464421134326</v>
      </c>
      <c r="H977" s="48">
        <v>14638.377674686129</v>
      </c>
      <c r="I977" s="49">
        <v>0.22094842512781357</v>
      </c>
      <c r="J977" s="35">
        <v>7</v>
      </c>
      <c r="K977" s="42" t="s">
        <v>163</v>
      </c>
      <c r="L977" s="46">
        <v>0.39648057368714512</v>
      </c>
      <c r="M977" s="50" t="s">
        <v>137</v>
      </c>
      <c r="N977" s="50" t="s">
        <v>135</v>
      </c>
      <c r="O977" s="46">
        <v>0.60351942631285482</v>
      </c>
      <c r="P977" s="46" t="s">
        <v>137</v>
      </c>
      <c r="Q977" s="46" t="s">
        <v>135</v>
      </c>
      <c r="R977" s="46">
        <v>0.1700805615971227</v>
      </c>
      <c r="S977" s="46" t="s">
        <v>1</v>
      </c>
      <c r="T977" s="46" t="s">
        <v>137</v>
      </c>
      <c r="U977" s="47">
        <v>27826.323298747644</v>
      </c>
      <c r="V977" s="47">
        <v>5100.8638603171685</v>
      </c>
      <c r="W977" s="49">
        <v>0.18331073802145967</v>
      </c>
      <c r="X977" s="35">
        <v>7</v>
      </c>
      <c r="Y977" s="44" t="s">
        <v>144</v>
      </c>
      <c r="Z977" s="46">
        <v>3.7590453967048791E-2</v>
      </c>
      <c r="AA977" s="46">
        <v>0.96240954603295126</v>
      </c>
      <c r="AB977" s="46">
        <v>0.96235323179101173</v>
      </c>
      <c r="AC977" s="47">
        <v>92531.940002369971</v>
      </c>
      <c r="AD977" s="48">
        <v>83235.582253210727</v>
      </c>
      <c r="AE977" s="49">
        <v>0.89953352594875735</v>
      </c>
    </row>
    <row r="978" spans="1:31" x14ac:dyDescent="0.25">
      <c r="A978" t="s">
        <v>1226</v>
      </c>
      <c r="B978" s="35">
        <v>8</v>
      </c>
      <c r="C978" s="44" t="s">
        <v>170</v>
      </c>
      <c r="D978" s="45">
        <v>0.82592419948036466</v>
      </c>
      <c r="E978" s="46">
        <v>0.1740758005196355</v>
      </c>
      <c r="F978" s="45">
        <v>0.17379369218829366</v>
      </c>
      <c r="G978" s="47">
        <v>71867.440487149564</v>
      </c>
      <c r="H978" s="48">
        <v>28020.362877191325</v>
      </c>
      <c r="I978" s="49">
        <v>0.3898895339427258</v>
      </c>
      <c r="J978" s="35">
        <v>8</v>
      </c>
      <c r="K978" s="42" t="s">
        <v>164</v>
      </c>
      <c r="L978" s="46">
        <v>0.46338177341840064</v>
      </c>
      <c r="M978" s="50" t="s">
        <v>137</v>
      </c>
      <c r="N978" s="50" t="s">
        <v>137</v>
      </c>
      <c r="O978" s="46">
        <v>0.53661822658159941</v>
      </c>
      <c r="P978" s="46" t="s">
        <v>137</v>
      </c>
      <c r="Q978" s="46" t="s">
        <v>137</v>
      </c>
      <c r="R978" s="46">
        <v>0.1036810939788998</v>
      </c>
      <c r="S978" s="46" t="s">
        <v>1</v>
      </c>
      <c r="T978" s="46" t="s">
        <v>137</v>
      </c>
      <c r="U978" s="47">
        <v>46034.018142453569</v>
      </c>
      <c r="V978" s="47">
        <v>10504.763444429018</v>
      </c>
      <c r="W978" s="49">
        <v>0.22819566634226304</v>
      </c>
      <c r="X978" s="35">
        <v>8</v>
      </c>
      <c r="Y978" s="44" t="s">
        <v>191</v>
      </c>
      <c r="Z978" s="46">
        <v>3.1700649710432349E-2</v>
      </c>
      <c r="AA978" s="46">
        <v>0.96829935028956748</v>
      </c>
      <c r="AB978" s="46">
        <v>0.96781619653467343</v>
      </c>
      <c r="AC978" s="47">
        <v>47796.296043975119</v>
      </c>
      <c r="AD978" s="48">
        <v>29931.479269343818</v>
      </c>
      <c r="AE978" s="49">
        <v>0.62623010037859994</v>
      </c>
    </row>
    <row r="979" spans="1:31" x14ac:dyDescent="0.25">
      <c r="A979" t="s">
        <v>1227</v>
      </c>
      <c r="B979" s="35">
        <v>9</v>
      </c>
      <c r="C979" s="44" t="s">
        <v>172</v>
      </c>
      <c r="D979" s="45">
        <v>0.92942373079024831</v>
      </c>
      <c r="E979" s="46">
        <v>7.0576269209751713E-2</v>
      </c>
      <c r="F979" s="45">
        <v>4.9557297177590741E-2</v>
      </c>
      <c r="G979" s="47">
        <v>2</v>
      </c>
      <c r="H979" s="48">
        <v>1</v>
      </c>
      <c r="I979" s="49">
        <v>0.5</v>
      </c>
      <c r="J979" s="35">
        <v>9</v>
      </c>
      <c r="K979" s="42" t="s">
        <v>165</v>
      </c>
      <c r="L979" s="46">
        <v>0.40643409203636199</v>
      </c>
      <c r="M979" s="50" t="s">
        <v>137</v>
      </c>
      <c r="N979" s="50" t="s">
        <v>137</v>
      </c>
      <c r="O979" s="46">
        <v>0.59356590796363795</v>
      </c>
      <c r="P979" s="46" t="s">
        <v>137</v>
      </c>
      <c r="Q979" s="46" t="s">
        <v>137</v>
      </c>
      <c r="R979" s="46">
        <v>4.6237420116982841E-2</v>
      </c>
      <c r="S979" s="46" t="s">
        <v>1</v>
      </c>
      <c r="T979" s="46" t="s">
        <v>137</v>
      </c>
      <c r="U979" s="47">
        <v>68699.990828541413</v>
      </c>
      <c r="V979" s="47">
        <v>16822.118124792956</v>
      </c>
      <c r="W979" s="49">
        <v>0.24486346973141379</v>
      </c>
      <c r="X979" s="35" t="s">
        <v>136</v>
      </c>
      <c r="Y979" s="44" t="s">
        <v>136</v>
      </c>
      <c r="Z979" s="46" t="s">
        <v>136</v>
      </c>
      <c r="AA979" s="46" t="s">
        <v>136</v>
      </c>
      <c r="AB979" s="46" t="s">
        <v>136</v>
      </c>
      <c r="AC979" s="47" t="s">
        <v>136</v>
      </c>
      <c r="AD979" s="48" t="s">
        <v>136</v>
      </c>
      <c r="AE979" s="49" t="s">
        <v>136</v>
      </c>
    </row>
    <row r="980" spans="1:31" x14ac:dyDescent="0.25">
      <c r="A980" t="s">
        <v>1228</v>
      </c>
      <c r="B980" s="35">
        <v>10</v>
      </c>
      <c r="C980" s="44" t="s">
        <v>178</v>
      </c>
      <c r="D980" s="45">
        <v>0.66368002515666513</v>
      </c>
      <c r="E980" s="46">
        <v>0.33631997484333492</v>
      </c>
      <c r="F980" s="45">
        <v>0.30823694687296327</v>
      </c>
      <c r="G980" s="47">
        <v>2</v>
      </c>
      <c r="H980" s="48">
        <v>1</v>
      </c>
      <c r="I980" s="49">
        <v>0.5</v>
      </c>
      <c r="J980" s="35">
        <v>10</v>
      </c>
      <c r="K980" s="42" t="s">
        <v>166</v>
      </c>
      <c r="L980" s="46">
        <v>0.31765189984913955</v>
      </c>
      <c r="M980" s="50" t="s">
        <v>137</v>
      </c>
      <c r="N980" s="50" t="s">
        <v>135</v>
      </c>
      <c r="O980" s="46">
        <v>0.68234810015086034</v>
      </c>
      <c r="P980" s="46" t="s">
        <v>137</v>
      </c>
      <c r="Q980" s="46" t="s">
        <v>135</v>
      </c>
      <c r="R980" s="46">
        <v>0.23396728635057634</v>
      </c>
      <c r="S980" s="46" t="s">
        <v>1</v>
      </c>
      <c r="T980" s="46" t="s">
        <v>137</v>
      </c>
      <c r="U980" s="47">
        <v>104028.64296712082</v>
      </c>
      <c r="V980" s="47">
        <v>17227.112193706405</v>
      </c>
      <c r="W980" s="49">
        <v>0.16559970122028014</v>
      </c>
      <c r="X980" s="35" t="s">
        <v>136</v>
      </c>
      <c r="Y980" s="44" t="s">
        <v>136</v>
      </c>
      <c r="Z980" s="46" t="s">
        <v>136</v>
      </c>
      <c r="AA980" s="46" t="s">
        <v>136</v>
      </c>
      <c r="AB980" s="46" t="s">
        <v>136</v>
      </c>
      <c r="AC980" s="47" t="s">
        <v>136</v>
      </c>
      <c r="AD980" s="48" t="s">
        <v>136</v>
      </c>
      <c r="AE980" s="49" t="s">
        <v>136</v>
      </c>
    </row>
    <row r="981" spans="1:31" x14ac:dyDescent="0.25">
      <c r="A981" t="s">
        <v>1229</v>
      </c>
      <c r="B981" s="35">
        <v>11</v>
      </c>
      <c r="C981" s="44" t="s">
        <v>180</v>
      </c>
      <c r="D981" s="45">
        <v>0.9175211779120771</v>
      </c>
      <c r="E981" s="46">
        <v>8.2478822087922884E-2</v>
      </c>
      <c r="F981" s="45">
        <v>6.3746165900452997E-2</v>
      </c>
      <c r="G981" s="47">
        <v>3</v>
      </c>
      <c r="H981" s="48">
        <v>1</v>
      </c>
      <c r="I981" s="49">
        <v>0.33333333333333331</v>
      </c>
      <c r="J981" s="35">
        <v>11</v>
      </c>
      <c r="K981" s="42" t="s">
        <v>167</v>
      </c>
      <c r="L981" s="46">
        <v>0.28516192746169616</v>
      </c>
      <c r="M981" s="50" t="s">
        <v>137</v>
      </c>
      <c r="N981" s="50" t="s">
        <v>135</v>
      </c>
      <c r="O981" s="46">
        <v>0.71483807253830389</v>
      </c>
      <c r="P981" s="46" t="s">
        <v>137</v>
      </c>
      <c r="Q981" s="46" t="s">
        <v>135</v>
      </c>
      <c r="R981" s="46">
        <v>2.5878825981777862E-2</v>
      </c>
      <c r="S981" s="46" t="s">
        <v>1</v>
      </c>
      <c r="T981" s="46" t="s">
        <v>137</v>
      </c>
      <c r="U981" s="47">
        <v>21615.785022474414</v>
      </c>
      <c r="V981" s="47">
        <v>6037.5904991388334</v>
      </c>
      <c r="W981" s="49">
        <v>0.27931395935245545</v>
      </c>
      <c r="X981" s="35" t="s">
        <v>136</v>
      </c>
      <c r="Y981" s="44" t="s">
        <v>136</v>
      </c>
      <c r="Z981" s="46" t="s">
        <v>136</v>
      </c>
      <c r="AA981" s="46" t="s">
        <v>136</v>
      </c>
      <c r="AB981" s="46" t="s">
        <v>136</v>
      </c>
      <c r="AC981" s="47" t="s">
        <v>136</v>
      </c>
      <c r="AD981" s="48" t="s">
        <v>136</v>
      </c>
      <c r="AE981" s="49" t="s">
        <v>136</v>
      </c>
    </row>
    <row r="982" spans="1:31" x14ac:dyDescent="0.25">
      <c r="A982" t="s">
        <v>1230</v>
      </c>
      <c r="B982" s="35">
        <v>12</v>
      </c>
      <c r="C982" s="44" t="s">
        <v>181</v>
      </c>
      <c r="D982" s="45">
        <v>0.9281747154125024</v>
      </c>
      <c r="E982" s="46">
        <v>7.1825284587497609E-2</v>
      </c>
      <c r="F982" s="45">
        <v>4.2885529049889286E-2</v>
      </c>
      <c r="G982" s="47">
        <v>3</v>
      </c>
      <c r="H982" s="48">
        <v>1</v>
      </c>
      <c r="I982" s="49">
        <v>0.33333333333333331</v>
      </c>
      <c r="J982" s="35">
        <v>12</v>
      </c>
      <c r="K982" s="42" t="s">
        <v>168</v>
      </c>
      <c r="L982" s="46">
        <v>0.42111237688870357</v>
      </c>
      <c r="M982" s="50" t="s">
        <v>137</v>
      </c>
      <c r="N982" s="50" t="s">
        <v>137</v>
      </c>
      <c r="O982" s="46">
        <v>0.5788876231112966</v>
      </c>
      <c r="P982" s="46" t="s">
        <v>137</v>
      </c>
      <c r="Q982" s="46" t="s">
        <v>137</v>
      </c>
      <c r="R982" s="46">
        <v>0.21109735838255497</v>
      </c>
      <c r="S982" s="46" t="s">
        <v>1</v>
      </c>
      <c r="T982" s="46" t="s">
        <v>137</v>
      </c>
      <c r="U982" s="47">
        <v>123102.62601569828</v>
      </c>
      <c r="V982" s="47">
        <v>27008.030586839934</v>
      </c>
      <c r="W982" s="49">
        <v>0.21939443097985431</v>
      </c>
      <c r="X982" s="35" t="s">
        <v>136</v>
      </c>
      <c r="Y982" s="44" t="s">
        <v>136</v>
      </c>
      <c r="Z982" s="46" t="s">
        <v>136</v>
      </c>
      <c r="AA982" s="46" t="s">
        <v>136</v>
      </c>
      <c r="AB982" s="46" t="s">
        <v>136</v>
      </c>
      <c r="AC982" s="47" t="s">
        <v>136</v>
      </c>
      <c r="AD982" s="48" t="s">
        <v>136</v>
      </c>
      <c r="AE982" s="49" t="s">
        <v>136</v>
      </c>
    </row>
    <row r="983" spans="1:31" x14ac:dyDescent="0.25">
      <c r="A983" t="s">
        <v>1231</v>
      </c>
      <c r="B983" s="35">
        <v>13</v>
      </c>
      <c r="C983" s="44" t="s">
        <v>183</v>
      </c>
      <c r="D983" s="45">
        <v>0.68930714236888868</v>
      </c>
      <c r="E983" s="46">
        <v>0.31069285763111126</v>
      </c>
      <c r="F983" s="45">
        <v>0.31067554319491686</v>
      </c>
      <c r="G983" s="47">
        <v>109664.84927726974</v>
      </c>
      <c r="H983" s="48">
        <v>93277.722769628279</v>
      </c>
      <c r="I983" s="49">
        <v>0.85057083818891432</v>
      </c>
      <c r="J983" s="35">
        <v>13</v>
      </c>
      <c r="K983" s="42" t="s">
        <v>169</v>
      </c>
      <c r="L983" s="46">
        <v>0.43819577957688505</v>
      </c>
      <c r="M983" s="50" t="s">
        <v>137</v>
      </c>
      <c r="N983" s="50" t="s">
        <v>137</v>
      </c>
      <c r="O983" s="46">
        <v>0.56180422042311495</v>
      </c>
      <c r="P983" s="46" t="s">
        <v>137</v>
      </c>
      <c r="Q983" s="46" t="s">
        <v>137</v>
      </c>
      <c r="R983" s="46">
        <v>2.5970305663137076E-2</v>
      </c>
      <c r="S983" s="46" t="s">
        <v>1</v>
      </c>
      <c r="T983" s="46" t="s">
        <v>137</v>
      </c>
      <c r="U983" s="47">
        <v>2</v>
      </c>
      <c r="V983" s="47">
        <v>1</v>
      </c>
      <c r="W983" s="49">
        <v>0.5</v>
      </c>
      <c r="X983" s="35" t="s">
        <v>136</v>
      </c>
      <c r="Y983" s="44" t="s">
        <v>136</v>
      </c>
      <c r="Z983" s="46" t="s">
        <v>136</v>
      </c>
      <c r="AA983" s="46" t="s">
        <v>136</v>
      </c>
      <c r="AB983" s="46" t="s">
        <v>136</v>
      </c>
      <c r="AC983" s="47" t="s">
        <v>136</v>
      </c>
      <c r="AD983" s="48" t="s">
        <v>136</v>
      </c>
      <c r="AE983" s="49" t="s">
        <v>136</v>
      </c>
    </row>
    <row r="984" spans="1:31" x14ac:dyDescent="0.25">
      <c r="A984" t="s">
        <v>1232</v>
      </c>
      <c r="B984" s="35">
        <v>14</v>
      </c>
      <c r="C984" s="44" t="s">
        <v>184</v>
      </c>
      <c r="D984" s="45">
        <v>0.61660614864716801</v>
      </c>
      <c r="E984" s="46">
        <v>0.3833938513528321</v>
      </c>
      <c r="F984" s="45">
        <v>0.34434268539450569</v>
      </c>
      <c r="G984" s="47">
        <v>27395.976051466569</v>
      </c>
      <c r="H984" s="48">
        <v>21237.194869079067</v>
      </c>
      <c r="I984" s="49">
        <v>0.77519394925672636</v>
      </c>
      <c r="J984" s="35">
        <v>14</v>
      </c>
      <c r="K984" s="42" t="s">
        <v>139</v>
      </c>
      <c r="L984" s="46">
        <v>0.2245802404781522</v>
      </c>
      <c r="M984" s="50" t="s">
        <v>137</v>
      </c>
      <c r="N984" s="50" t="s">
        <v>135</v>
      </c>
      <c r="O984" s="46">
        <v>0.77541975952184783</v>
      </c>
      <c r="P984" s="46" t="s">
        <v>137</v>
      </c>
      <c r="Q984" s="46" t="s">
        <v>135</v>
      </c>
      <c r="R984" s="46">
        <v>1.9007607087592214E-2</v>
      </c>
      <c r="S984" s="46" t="s">
        <v>1</v>
      </c>
      <c r="T984" s="46" t="s">
        <v>137</v>
      </c>
      <c r="U984" s="47">
        <v>392812.65215097729</v>
      </c>
      <c r="V984" s="47">
        <v>135597.28922356502</v>
      </c>
      <c r="W984" s="49">
        <v>0.34519582931215842</v>
      </c>
      <c r="X984" s="35" t="s">
        <v>136</v>
      </c>
      <c r="Y984" s="44" t="s">
        <v>136</v>
      </c>
      <c r="Z984" s="46" t="s">
        <v>136</v>
      </c>
      <c r="AA984" s="46" t="s">
        <v>136</v>
      </c>
      <c r="AB984" s="46" t="s">
        <v>136</v>
      </c>
      <c r="AC984" s="47" t="s">
        <v>136</v>
      </c>
      <c r="AD984" s="48" t="s">
        <v>136</v>
      </c>
      <c r="AE984" s="49" t="s">
        <v>136</v>
      </c>
    </row>
    <row r="985" spans="1:31" x14ac:dyDescent="0.25">
      <c r="A985" t="s">
        <v>1233</v>
      </c>
      <c r="B985" s="35">
        <v>15</v>
      </c>
      <c r="C985" s="44" t="s">
        <v>185</v>
      </c>
      <c r="D985" s="45">
        <v>0.73719025787302439</v>
      </c>
      <c r="E985" s="46">
        <v>0.26280974212697567</v>
      </c>
      <c r="F985" s="45">
        <v>0.20345693657657682</v>
      </c>
      <c r="G985" s="47">
        <v>3</v>
      </c>
      <c r="H985" s="48">
        <v>1</v>
      </c>
      <c r="I985" s="49">
        <v>0.33333333333333331</v>
      </c>
      <c r="J985" s="35">
        <v>15</v>
      </c>
      <c r="K985" s="42" t="s">
        <v>2230</v>
      </c>
      <c r="L985" s="46">
        <v>0.52871305503098942</v>
      </c>
      <c r="M985" s="50" t="s">
        <v>137</v>
      </c>
      <c r="N985" s="50" t="s">
        <v>137</v>
      </c>
      <c r="O985" s="46">
        <v>0.47128694496901047</v>
      </c>
      <c r="P985" s="46" t="s">
        <v>137</v>
      </c>
      <c r="Q985" s="46" t="s">
        <v>137</v>
      </c>
      <c r="R985" s="46">
        <v>0.39436603098576595</v>
      </c>
      <c r="S985" s="46" t="s">
        <v>1</v>
      </c>
      <c r="T985" s="46" t="s">
        <v>137</v>
      </c>
      <c r="U985" s="47">
        <v>19705.4638033515</v>
      </c>
      <c r="V985" s="47">
        <v>16662.57364104742</v>
      </c>
      <c r="W985" s="49">
        <v>0.84558139850600489</v>
      </c>
      <c r="X985" s="35" t="s">
        <v>136</v>
      </c>
      <c r="Y985" s="44" t="s">
        <v>136</v>
      </c>
      <c r="Z985" s="46" t="s">
        <v>136</v>
      </c>
      <c r="AA985" s="46" t="s">
        <v>136</v>
      </c>
      <c r="AB985" s="46" t="s">
        <v>136</v>
      </c>
      <c r="AC985" s="47" t="s">
        <v>136</v>
      </c>
      <c r="AD985" s="48" t="s">
        <v>136</v>
      </c>
      <c r="AE985" s="49" t="s">
        <v>136</v>
      </c>
    </row>
    <row r="986" spans="1:31" x14ac:dyDescent="0.25">
      <c r="A986" t="s">
        <v>1234</v>
      </c>
      <c r="B986" s="35">
        <v>16</v>
      </c>
      <c r="C986" s="44" t="s">
        <v>188</v>
      </c>
      <c r="D986" s="45">
        <v>0.84523748546879929</v>
      </c>
      <c r="E986" s="46">
        <v>0.1547625145312006</v>
      </c>
      <c r="F986" s="45">
        <v>7.6835194972121185E-2</v>
      </c>
      <c r="G986" s="47">
        <v>3</v>
      </c>
      <c r="H986" s="48">
        <v>1</v>
      </c>
      <c r="I986" s="49">
        <v>0.33333333333333331</v>
      </c>
      <c r="J986" s="35">
        <v>16</v>
      </c>
      <c r="K986" s="42" t="s">
        <v>174</v>
      </c>
      <c r="L986" s="46">
        <v>0.54021171240181254</v>
      </c>
      <c r="M986" s="50" t="s">
        <v>137</v>
      </c>
      <c r="N986" s="50" t="s">
        <v>137</v>
      </c>
      <c r="O986" s="46">
        <v>0.45978828759818735</v>
      </c>
      <c r="P986" s="46" t="s">
        <v>137</v>
      </c>
      <c r="Q986" s="46" t="s">
        <v>137</v>
      </c>
      <c r="R986" s="46">
        <v>0.38279327871262081</v>
      </c>
      <c r="S986" s="46" t="s">
        <v>1</v>
      </c>
      <c r="T986" s="46" t="s">
        <v>137</v>
      </c>
      <c r="U986" s="47">
        <v>153098.9193024913</v>
      </c>
      <c r="V986" s="47">
        <v>129457.59831949073</v>
      </c>
      <c r="W986" s="49">
        <v>0.84558139867538662</v>
      </c>
      <c r="X986" s="35" t="s">
        <v>136</v>
      </c>
      <c r="Y986" s="44" t="s">
        <v>136</v>
      </c>
      <c r="Z986" s="46" t="s">
        <v>136</v>
      </c>
      <c r="AA986" s="46" t="s">
        <v>136</v>
      </c>
      <c r="AB986" s="46" t="s">
        <v>136</v>
      </c>
      <c r="AC986" s="47" t="s">
        <v>136</v>
      </c>
      <c r="AD986" s="48" t="s">
        <v>136</v>
      </c>
      <c r="AE986" s="49" t="s">
        <v>136</v>
      </c>
    </row>
    <row r="987" spans="1:31" x14ac:dyDescent="0.25">
      <c r="A987" t="s">
        <v>1235</v>
      </c>
      <c r="B987" s="35">
        <v>17</v>
      </c>
      <c r="C987" s="44" t="s">
        <v>13</v>
      </c>
      <c r="D987" s="45">
        <v>0.74704230609488298</v>
      </c>
      <c r="E987" s="46">
        <v>0.25295769390511708</v>
      </c>
      <c r="F987" s="45">
        <v>0.20488652552310227</v>
      </c>
      <c r="G987" s="47">
        <v>3</v>
      </c>
      <c r="H987" s="48">
        <v>1</v>
      </c>
      <c r="I987" s="49">
        <v>0.33333333333333331</v>
      </c>
      <c r="J987" s="35">
        <v>17</v>
      </c>
      <c r="K987" s="42" t="s">
        <v>175</v>
      </c>
      <c r="L987" s="46">
        <v>0.52768080168785314</v>
      </c>
      <c r="M987" s="50" t="s">
        <v>137</v>
      </c>
      <c r="N987" s="50" t="s">
        <v>137</v>
      </c>
      <c r="O987" s="46">
        <v>0.4723191983121468</v>
      </c>
      <c r="P987" s="46" t="s">
        <v>137</v>
      </c>
      <c r="Q987" s="46" t="s">
        <v>137</v>
      </c>
      <c r="R987" s="46">
        <v>0.39747335551675345</v>
      </c>
      <c r="S987" s="46" t="s">
        <v>1</v>
      </c>
      <c r="T987" s="46" t="s">
        <v>137</v>
      </c>
      <c r="U987" s="47">
        <v>249999.80107503908</v>
      </c>
      <c r="V987" s="47">
        <v>211395.18143354115</v>
      </c>
      <c r="W987" s="49">
        <v>0.84558139856315129</v>
      </c>
      <c r="X987" s="35" t="s">
        <v>136</v>
      </c>
      <c r="Y987" s="44" t="s">
        <v>136</v>
      </c>
      <c r="Z987" s="46" t="s">
        <v>136</v>
      </c>
      <c r="AA987" s="46" t="s">
        <v>136</v>
      </c>
      <c r="AB987" s="46" t="s">
        <v>136</v>
      </c>
      <c r="AC987" s="47" t="s">
        <v>136</v>
      </c>
      <c r="AD987" s="48" t="s">
        <v>136</v>
      </c>
      <c r="AE987" s="49" t="s">
        <v>136</v>
      </c>
    </row>
    <row r="988" spans="1:31" x14ac:dyDescent="0.25">
      <c r="A988" t="s">
        <v>1236</v>
      </c>
      <c r="B988" s="35">
        <v>18</v>
      </c>
      <c r="C988" s="44" t="s">
        <v>189</v>
      </c>
      <c r="D988" s="45">
        <v>0.60950361542901266</v>
      </c>
      <c r="E988" s="46">
        <v>0.39049638457098734</v>
      </c>
      <c r="F988" s="45">
        <v>0.31482430996494215</v>
      </c>
      <c r="G988" s="47">
        <v>3</v>
      </c>
      <c r="H988" s="48">
        <v>1</v>
      </c>
      <c r="I988" s="49">
        <v>0.33333333333333331</v>
      </c>
      <c r="J988" s="35">
        <v>18</v>
      </c>
      <c r="K988" s="42" t="s">
        <v>2229</v>
      </c>
      <c r="L988" s="46">
        <v>0.45332609966478304</v>
      </c>
      <c r="M988" s="50" t="s">
        <v>137</v>
      </c>
      <c r="N988" s="50" t="s">
        <v>137</v>
      </c>
      <c r="O988" s="46">
        <v>0.5466739003352169</v>
      </c>
      <c r="P988" s="46" t="s">
        <v>137</v>
      </c>
      <c r="Q988" s="46" t="s">
        <v>137</v>
      </c>
      <c r="R988" s="46">
        <v>0.48880367901926114</v>
      </c>
      <c r="S988" s="46" t="s">
        <v>137</v>
      </c>
      <c r="T988" s="46" t="s">
        <v>137</v>
      </c>
      <c r="U988" s="47">
        <v>270914.59324562072</v>
      </c>
      <c r="V988" s="47">
        <v>109942.53258407307</v>
      </c>
      <c r="W988" s="49">
        <v>0.40581989794988743</v>
      </c>
      <c r="X988" s="35" t="s">
        <v>136</v>
      </c>
      <c r="Y988" s="44" t="s">
        <v>136</v>
      </c>
      <c r="Z988" s="46" t="s">
        <v>136</v>
      </c>
      <c r="AA988" s="46" t="s">
        <v>136</v>
      </c>
      <c r="AB988" s="46" t="s">
        <v>136</v>
      </c>
      <c r="AC988" s="47" t="s">
        <v>136</v>
      </c>
      <c r="AD988" s="48" t="s">
        <v>136</v>
      </c>
      <c r="AE988" s="49" t="s">
        <v>136</v>
      </c>
    </row>
    <row r="989" spans="1:31" x14ac:dyDescent="0.25">
      <c r="A989" t="s">
        <v>1237</v>
      </c>
      <c r="B989" s="35">
        <v>19</v>
      </c>
      <c r="C989" s="44" t="s">
        <v>193</v>
      </c>
      <c r="D989" s="45">
        <v>0.9595418891845402</v>
      </c>
      <c r="E989" s="46">
        <v>4.0458110815459664E-2</v>
      </c>
      <c r="F989" s="45">
        <v>3.8779546755149018E-2</v>
      </c>
      <c r="G989" s="47">
        <v>3</v>
      </c>
      <c r="H989" s="48">
        <v>1</v>
      </c>
      <c r="I989" s="49">
        <v>0.33333333333333331</v>
      </c>
      <c r="J989" s="35">
        <v>19</v>
      </c>
      <c r="K989" s="42" t="s">
        <v>140</v>
      </c>
      <c r="L989" s="46">
        <v>0.19134401439030257</v>
      </c>
      <c r="M989" s="50" t="s">
        <v>137</v>
      </c>
      <c r="N989" s="50" t="s">
        <v>135</v>
      </c>
      <c r="O989" s="46">
        <v>0.80865598560969743</v>
      </c>
      <c r="P989" s="46" t="s">
        <v>137</v>
      </c>
      <c r="Q989" s="46" t="s">
        <v>135</v>
      </c>
      <c r="R989" s="46">
        <v>0.218741309412531</v>
      </c>
      <c r="S989" s="46" t="s">
        <v>1</v>
      </c>
      <c r="T989" s="46" t="s">
        <v>137</v>
      </c>
      <c r="U989" s="47">
        <v>3919.921949464866</v>
      </c>
      <c r="V989" s="47">
        <v>2561.5310780315713</v>
      </c>
      <c r="W989" s="49">
        <v>0.65346481666076606</v>
      </c>
      <c r="X989" s="35" t="s">
        <v>136</v>
      </c>
      <c r="Y989" s="44" t="s">
        <v>136</v>
      </c>
      <c r="Z989" s="46" t="s">
        <v>136</v>
      </c>
      <c r="AA989" s="46" t="s">
        <v>136</v>
      </c>
      <c r="AB989" s="46" t="s">
        <v>136</v>
      </c>
      <c r="AC989" s="47" t="s">
        <v>136</v>
      </c>
      <c r="AD989" s="48" t="s">
        <v>136</v>
      </c>
      <c r="AE989" s="49" t="s">
        <v>136</v>
      </c>
    </row>
    <row r="990" spans="1:31" x14ac:dyDescent="0.25">
      <c r="A990" t="s">
        <v>1238</v>
      </c>
      <c r="B990" s="35" t="s">
        <v>136</v>
      </c>
      <c r="C990" s="44" t="s">
        <v>136</v>
      </c>
      <c r="D990" s="45" t="s">
        <v>136</v>
      </c>
      <c r="E990" s="46" t="s">
        <v>136</v>
      </c>
      <c r="F990" s="45" t="s">
        <v>136</v>
      </c>
      <c r="G990" s="47" t="s">
        <v>136</v>
      </c>
      <c r="H990" s="48" t="s">
        <v>136</v>
      </c>
      <c r="I990" s="49" t="s">
        <v>136</v>
      </c>
      <c r="J990" s="35">
        <v>20</v>
      </c>
      <c r="K990" s="42" t="s">
        <v>141</v>
      </c>
      <c r="L990" s="46">
        <v>0.23578943060781085</v>
      </c>
      <c r="M990" s="50" t="s">
        <v>137</v>
      </c>
      <c r="N990" s="50" t="s">
        <v>135</v>
      </c>
      <c r="O990" s="46">
        <v>0.76421056939218901</v>
      </c>
      <c r="P990" s="46" t="s">
        <v>137</v>
      </c>
      <c r="Q990" s="46" t="s">
        <v>135</v>
      </c>
      <c r="R990" s="46">
        <v>0.42521691410140983</v>
      </c>
      <c r="S990" s="46" t="s">
        <v>137</v>
      </c>
      <c r="T990" s="46" t="s">
        <v>137</v>
      </c>
      <c r="U990" s="47">
        <v>5016.2020961734506</v>
      </c>
      <c r="V990" s="47">
        <v>3172.6439780628416</v>
      </c>
      <c r="W990" s="49">
        <v>0.63247929753130461</v>
      </c>
      <c r="X990" s="35" t="s">
        <v>136</v>
      </c>
      <c r="Y990" s="44" t="s">
        <v>136</v>
      </c>
      <c r="Z990" s="46" t="s">
        <v>136</v>
      </c>
      <c r="AA990" s="46" t="s">
        <v>136</v>
      </c>
      <c r="AB990" s="46" t="s">
        <v>136</v>
      </c>
      <c r="AC990" s="47" t="s">
        <v>136</v>
      </c>
      <c r="AD990" s="48" t="s">
        <v>136</v>
      </c>
      <c r="AE990" s="49" t="s">
        <v>136</v>
      </c>
    </row>
    <row r="991" spans="1:31" x14ac:dyDescent="0.25">
      <c r="A991" t="s">
        <v>1239</v>
      </c>
      <c r="B991" s="35" t="s">
        <v>136</v>
      </c>
      <c r="C991" s="44" t="s">
        <v>136</v>
      </c>
      <c r="D991" s="45" t="s">
        <v>136</v>
      </c>
      <c r="E991" s="46" t="s">
        <v>136</v>
      </c>
      <c r="F991" s="45" t="s">
        <v>136</v>
      </c>
      <c r="G991" s="47" t="s">
        <v>136</v>
      </c>
      <c r="H991" s="48" t="s">
        <v>136</v>
      </c>
      <c r="I991" s="49" t="s">
        <v>136</v>
      </c>
      <c r="J991" s="35">
        <v>21</v>
      </c>
      <c r="K991" s="42" t="s">
        <v>177</v>
      </c>
      <c r="L991" s="46">
        <v>0.52457534353277013</v>
      </c>
      <c r="M991" s="50" t="s">
        <v>137</v>
      </c>
      <c r="N991" s="50" t="s">
        <v>137</v>
      </c>
      <c r="O991" s="46">
        <v>0.47542465646722998</v>
      </c>
      <c r="P991" s="46" t="s">
        <v>137</v>
      </c>
      <c r="Q991" s="46" t="s">
        <v>137</v>
      </c>
      <c r="R991" s="46">
        <v>0.28989384073708541</v>
      </c>
      <c r="S991" s="46" t="s">
        <v>1</v>
      </c>
      <c r="T991" s="46" t="s">
        <v>137</v>
      </c>
      <c r="U991" s="47">
        <v>14745.588887946104</v>
      </c>
      <c r="V991" s="47">
        <v>8958.3674980059641</v>
      </c>
      <c r="W991" s="49">
        <v>0.60752863558599901</v>
      </c>
      <c r="X991" s="35" t="s">
        <v>136</v>
      </c>
      <c r="Y991" s="44" t="s">
        <v>136</v>
      </c>
      <c r="Z991" s="46" t="s">
        <v>136</v>
      </c>
      <c r="AA991" s="46" t="s">
        <v>136</v>
      </c>
      <c r="AB991" s="46" t="s">
        <v>136</v>
      </c>
      <c r="AC991" s="47" t="s">
        <v>136</v>
      </c>
      <c r="AD991" s="48" t="s">
        <v>136</v>
      </c>
      <c r="AE991" s="49" t="s">
        <v>136</v>
      </c>
    </row>
    <row r="992" spans="1:31" x14ac:dyDescent="0.25">
      <c r="A992" t="s">
        <v>1240</v>
      </c>
      <c r="B992" s="35" t="s">
        <v>136</v>
      </c>
      <c r="C992" s="44" t="s">
        <v>136</v>
      </c>
      <c r="D992" s="45" t="s">
        <v>136</v>
      </c>
      <c r="E992" s="46" t="s">
        <v>136</v>
      </c>
      <c r="F992" s="45" t="s">
        <v>136</v>
      </c>
      <c r="G992" s="47" t="s">
        <v>136</v>
      </c>
      <c r="H992" s="48" t="s">
        <v>136</v>
      </c>
      <c r="I992" s="49" t="s">
        <v>136</v>
      </c>
      <c r="J992" s="35">
        <v>22</v>
      </c>
      <c r="K992" s="42" t="s">
        <v>179</v>
      </c>
      <c r="L992" s="46">
        <v>0.40964217097599276</v>
      </c>
      <c r="M992" s="50" t="s">
        <v>137</v>
      </c>
      <c r="N992" s="50" t="s">
        <v>137</v>
      </c>
      <c r="O992" s="46">
        <v>0.59035782902400724</v>
      </c>
      <c r="P992" s="46" t="s">
        <v>137</v>
      </c>
      <c r="Q992" s="46" t="s">
        <v>137</v>
      </c>
      <c r="R992" s="46">
        <v>0.59035128397332792</v>
      </c>
      <c r="S992" s="46" t="s">
        <v>137</v>
      </c>
      <c r="T992" s="46" t="s">
        <v>137</v>
      </c>
      <c r="U992" s="47">
        <v>87535.160318760711</v>
      </c>
      <c r="V992" s="47">
        <v>28872.323487989797</v>
      </c>
      <c r="W992" s="49">
        <v>0.32983687221055813</v>
      </c>
      <c r="X992" s="35" t="s">
        <v>136</v>
      </c>
      <c r="Y992" s="44" t="s">
        <v>136</v>
      </c>
      <c r="Z992" s="46" t="s">
        <v>136</v>
      </c>
      <c r="AA992" s="46" t="s">
        <v>136</v>
      </c>
      <c r="AB992" s="46" t="s">
        <v>136</v>
      </c>
      <c r="AC992" s="47" t="s">
        <v>136</v>
      </c>
      <c r="AD992" s="48" t="s">
        <v>136</v>
      </c>
      <c r="AE992" s="49" t="s">
        <v>136</v>
      </c>
    </row>
    <row r="993" spans="1:31" x14ac:dyDescent="0.25">
      <c r="A993" t="s">
        <v>1241</v>
      </c>
      <c r="B993" s="35" t="s">
        <v>136</v>
      </c>
      <c r="C993" s="44" t="s">
        <v>136</v>
      </c>
      <c r="D993" s="45" t="s">
        <v>136</v>
      </c>
      <c r="E993" s="46" t="s">
        <v>136</v>
      </c>
      <c r="F993" s="45" t="s">
        <v>136</v>
      </c>
      <c r="G993" s="47" t="s">
        <v>136</v>
      </c>
      <c r="H993" s="48" t="s">
        <v>136</v>
      </c>
      <c r="I993" s="49" t="s">
        <v>136</v>
      </c>
      <c r="J993" s="35">
        <v>23</v>
      </c>
      <c r="K993" s="42" t="s">
        <v>142</v>
      </c>
      <c r="L993" s="46">
        <v>0.53385358919472858</v>
      </c>
      <c r="M993" s="50" t="s">
        <v>137</v>
      </c>
      <c r="N993" s="50" t="s">
        <v>137</v>
      </c>
      <c r="O993" s="46">
        <v>0.46614641080527153</v>
      </c>
      <c r="P993" s="46" t="s">
        <v>137</v>
      </c>
      <c r="Q993" s="46" t="s">
        <v>137</v>
      </c>
      <c r="R993" s="46">
        <v>0.37749032850353165</v>
      </c>
      <c r="S993" s="46" t="s">
        <v>1</v>
      </c>
      <c r="T993" s="46" t="s">
        <v>137</v>
      </c>
      <c r="U993" s="47">
        <v>27711.304595595298</v>
      </c>
      <c r="V993" s="47">
        <v>23154.145757812716</v>
      </c>
      <c r="W993" s="49">
        <v>0.83554874430174098</v>
      </c>
      <c r="X993" s="35" t="s">
        <v>136</v>
      </c>
      <c r="Y993" s="44" t="s">
        <v>136</v>
      </c>
      <c r="Z993" s="46" t="s">
        <v>136</v>
      </c>
      <c r="AA993" s="46" t="s">
        <v>136</v>
      </c>
      <c r="AB993" s="46" t="s">
        <v>136</v>
      </c>
      <c r="AC993" s="47" t="s">
        <v>136</v>
      </c>
      <c r="AD993" s="48" t="s">
        <v>136</v>
      </c>
      <c r="AE993" s="49" t="s">
        <v>136</v>
      </c>
    </row>
    <row r="994" spans="1:31" x14ac:dyDescent="0.25">
      <c r="A994" t="s">
        <v>1242</v>
      </c>
      <c r="B994" s="35" t="s">
        <v>136</v>
      </c>
      <c r="C994" s="44" t="s">
        <v>136</v>
      </c>
      <c r="D994" s="45" t="s">
        <v>136</v>
      </c>
      <c r="E994" s="46" t="s">
        <v>136</v>
      </c>
      <c r="F994" s="45" t="s">
        <v>136</v>
      </c>
      <c r="G994" s="47" t="s">
        <v>136</v>
      </c>
      <c r="H994" s="48" t="s">
        <v>136</v>
      </c>
      <c r="I994" s="49" t="s">
        <v>136</v>
      </c>
      <c r="J994" s="35">
        <v>24</v>
      </c>
      <c r="K994" s="42" t="s">
        <v>182</v>
      </c>
      <c r="L994" s="46">
        <v>0.21715677223670179</v>
      </c>
      <c r="M994" s="50" t="s">
        <v>137</v>
      </c>
      <c r="N994" s="50" t="s">
        <v>135</v>
      </c>
      <c r="O994" s="46">
        <v>0.78284322776329829</v>
      </c>
      <c r="P994" s="46" t="s">
        <v>137</v>
      </c>
      <c r="Q994" s="46" t="s">
        <v>135</v>
      </c>
      <c r="R994" s="46">
        <v>0.19180051640501036</v>
      </c>
      <c r="S994" s="46" t="s">
        <v>1</v>
      </c>
      <c r="T994" s="46" t="s">
        <v>137</v>
      </c>
      <c r="U994" s="47">
        <v>91646.214672282324</v>
      </c>
      <c r="V994" s="47">
        <v>75221.437741056085</v>
      </c>
      <c r="W994" s="49">
        <v>0.82078062918409023</v>
      </c>
      <c r="X994" s="35" t="s">
        <v>136</v>
      </c>
      <c r="Y994" s="44" t="s">
        <v>136</v>
      </c>
      <c r="Z994" s="46" t="s">
        <v>136</v>
      </c>
      <c r="AA994" s="46" t="s">
        <v>136</v>
      </c>
      <c r="AB994" s="46" t="s">
        <v>136</v>
      </c>
      <c r="AC994" s="47" t="s">
        <v>136</v>
      </c>
      <c r="AD994" s="48" t="s">
        <v>136</v>
      </c>
      <c r="AE994" s="49" t="s">
        <v>136</v>
      </c>
    </row>
    <row r="995" spans="1:31" x14ac:dyDescent="0.25">
      <c r="A995" t="s">
        <v>1243</v>
      </c>
      <c r="B995" s="35" t="s">
        <v>136</v>
      </c>
      <c r="C995" s="44" t="s">
        <v>136</v>
      </c>
      <c r="D995" s="45" t="s">
        <v>136</v>
      </c>
      <c r="E995" s="46" t="s">
        <v>136</v>
      </c>
      <c r="F995" s="45" t="s">
        <v>136</v>
      </c>
      <c r="G995" s="47" t="s">
        <v>136</v>
      </c>
      <c r="H995" s="48" t="s">
        <v>136</v>
      </c>
      <c r="I995" s="49" t="s">
        <v>136</v>
      </c>
      <c r="J995" s="35">
        <v>25</v>
      </c>
      <c r="K995" s="42" t="s">
        <v>186</v>
      </c>
      <c r="L995" s="46">
        <v>0.57340052164206279</v>
      </c>
      <c r="M995" s="50" t="s">
        <v>137</v>
      </c>
      <c r="N995" s="50" t="s">
        <v>137</v>
      </c>
      <c r="O995" s="46">
        <v>0.4265994783579371</v>
      </c>
      <c r="P995" s="46" t="s">
        <v>137</v>
      </c>
      <c r="Q995" s="46" t="s">
        <v>137</v>
      </c>
      <c r="R995" s="46">
        <v>0.37136466336267537</v>
      </c>
      <c r="S995" s="46" t="s">
        <v>1</v>
      </c>
      <c r="T995" s="46" t="s">
        <v>137</v>
      </c>
      <c r="U995" s="47">
        <v>8584.3474790380005</v>
      </c>
      <c r="V995" s="47">
        <v>7805.6655944235936</v>
      </c>
      <c r="W995" s="49">
        <v>0.90929049802377415</v>
      </c>
      <c r="X995" s="35" t="s">
        <v>136</v>
      </c>
      <c r="Y995" s="44" t="s">
        <v>136</v>
      </c>
      <c r="Z995" s="46" t="s">
        <v>136</v>
      </c>
      <c r="AA995" s="46" t="s">
        <v>136</v>
      </c>
      <c r="AB995" s="46" t="s">
        <v>136</v>
      </c>
      <c r="AC995" s="47" t="s">
        <v>136</v>
      </c>
      <c r="AD995" s="48" t="s">
        <v>136</v>
      </c>
      <c r="AE995" s="49" t="s">
        <v>136</v>
      </c>
    </row>
    <row r="996" spans="1:31" x14ac:dyDescent="0.25">
      <c r="A996" t="s">
        <v>1244</v>
      </c>
      <c r="B996" s="35" t="s">
        <v>136</v>
      </c>
      <c r="C996" s="44" t="s">
        <v>136</v>
      </c>
      <c r="D996" s="45" t="s">
        <v>136</v>
      </c>
      <c r="E996" s="46" t="s">
        <v>136</v>
      </c>
      <c r="F996" s="45" t="s">
        <v>136</v>
      </c>
      <c r="G996" s="47" t="s">
        <v>136</v>
      </c>
      <c r="H996" s="48" t="s">
        <v>136</v>
      </c>
      <c r="I996" s="49" t="s">
        <v>136</v>
      </c>
      <c r="J996" s="35">
        <v>26</v>
      </c>
      <c r="K996" s="42" t="s">
        <v>187</v>
      </c>
      <c r="L996" s="46">
        <v>0.50694132054373497</v>
      </c>
      <c r="M996" s="50" t="s">
        <v>137</v>
      </c>
      <c r="N996" s="50" t="s">
        <v>137</v>
      </c>
      <c r="O996" s="46">
        <v>0.49305867945626503</v>
      </c>
      <c r="P996" s="46" t="s">
        <v>137</v>
      </c>
      <c r="Q996" s="46" t="s">
        <v>137</v>
      </c>
      <c r="R996" s="46">
        <v>9.7905522483786492E-2</v>
      </c>
      <c r="S996" s="46" t="s">
        <v>1</v>
      </c>
      <c r="T996" s="46" t="s">
        <v>137</v>
      </c>
      <c r="U996" s="47">
        <v>40311.994407681857</v>
      </c>
      <c r="V996" s="47">
        <v>22693.318877957125</v>
      </c>
      <c r="W996" s="49">
        <v>0.56294210225512142</v>
      </c>
      <c r="X996" s="35" t="s">
        <v>136</v>
      </c>
      <c r="Y996" s="44" t="s">
        <v>136</v>
      </c>
      <c r="Z996" s="46" t="s">
        <v>136</v>
      </c>
      <c r="AA996" s="46" t="s">
        <v>136</v>
      </c>
      <c r="AB996" s="46" t="s">
        <v>136</v>
      </c>
      <c r="AC996" s="47" t="s">
        <v>136</v>
      </c>
      <c r="AD996" s="48" t="s">
        <v>136</v>
      </c>
      <c r="AE996" s="49" t="s">
        <v>136</v>
      </c>
    </row>
    <row r="997" spans="1:31" x14ac:dyDescent="0.25">
      <c r="A997" t="s">
        <v>1245</v>
      </c>
      <c r="B997" s="35" t="s">
        <v>136</v>
      </c>
      <c r="C997" s="44" t="s">
        <v>136</v>
      </c>
      <c r="D997" s="45" t="s">
        <v>136</v>
      </c>
      <c r="E997" s="46" t="s">
        <v>136</v>
      </c>
      <c r="F997" s="45" t="s">
        <v>136</v>
      </c>
      <c r="G997" s="47" t="s">
        <v>136</v>
      </c>
      <c r="H997" s="48" t="s">
        <v>136</v>
      </c>
      <c r="I997" s="49" t="s">
        <v>136</v>
      </c>
      <c r="J997" s="35">
        <v>27</v>
      </c>
      <c r="K997" s="42" t="s">
        <v>2227</v>
      </c>
      <c r="L997" s="46">
        <v>0.44911853569145682</v>
      </c>
      <c r="M997" s="50" t="s">
        <v>137</v>
      </c>
      <c r="N997" s="50" t="s">
        <v>137</v>
      </c>
      <c r="O997" s="46">
        <v>0.55088146430854312</v>
      </c>
      <c r="P997" s="46" t="s">
        <v>137</v>
      </c>
      <c r="Q997" s="46" t="s">
        <v>137</v>
      </c>
      <c r="R997" s="46">
        <v>0.54823924773114874</v>
      </c>
      <c r="S997" s="46" t="s">
        <v>137</v>
      </c>
      <c r="T997" s="46" t="s">
        <v>137</v>
      </c>
      <c r="U997" s="47">
        <v>2227.1892758173126</v>
      </c>
      <c r="V997" s="47">
        <v>1996.1457102771083</v>
      </c>
      <c r="W997" s="49">
        <v>0.89626226740184978</v>
      </c>
      <c r="X997" s="35" t="s">
        <v>136</v>
      </c>
      <c r="Y997" s="44" t="s">
        <v>136</v>
      </c>
      <c r="Z997" s="46" t="s">
        <v>136</v>
      </c>
      <c r="AA997" s="46" t="s">
        <v>136</v>
      </c>
      <c r="AB997" s="46" t="s">
        <v>136</v>
      </c>
      <c r="AC997" s="47" t="s">
        <v>136</v>
      </c>
      <c r="AD997" s="48" t="s">
        <v>136</v>
      </c>
      <c r="AE997" s="49" t="s">
        <v>136</v>
      </c>
    </row>
    <row r="998" spans="1:31" x14ac:dyDescent="0.25">
      <c r="A998" t="s">
        <v>1246</v>
      </c>
      <c r="B998" s="35" t="s">
        <v>136</v>
      </c>
      <c r="C998" s="44" t="s">
        <v>136</v>
      </c>
      <c r="D998" s="45" t="s">
        <v>136</v>
      </c>
      <c r="E998" s="46" t="s">
        <v>136</v>
      </c>
      <c r="F998" s="45" t="s">
        <v>136</v>
      </c>
      <c r="G998" s="47" t="s">
        <v>136</v>
      </c>
      <c r="H998" s="48" t="s">
        <v>136</v>
      </c>
      <c r="I998" s="49" t="s">
        <v>136</v>
      </c>
      <c r="J998" s="35">
        <v>28</v>
      </c>
      <c r="K998" s="42" t="s">
        <v>192</v>
      </c>
      <c r="L998" s="46">
        <v>0.25677301189840485</v>
      </c>
      <c r="M998" s="50" t="s">
        <v>137</v>
      </c>
      <c r="N998" s="50" t="s">
        <v>135</v>
      </c>
      <c r="O998" s="46">
        <v>0.74322698810159527</v>
      </c>
      <c r="P998" s="46" t="s">
        <v>137</v>
      </c>
      <c r="Q998" s="46" t="s">
        <v>135</v>
      </c>
      <c r="R998" s="46">
        <v>0.59249936093675304</v>
      </c>
      <c r="S998" s="46" t="s">
        <v>137</v>
      </c>
      <c r="T998" s="46" t="s">
        <v>137</v>
      </c>
      <c r="U998" s="47">
        <v>62340.967205893379</v>
      </c>
      <c r="V998" s="47">
        <v>50268.485899524945</v>
      </c>
      <c r="W998" s="49">
        <v>0.80634754564367483</v>
      </c>
      <c r="X998" s="35" t="s">
        <v>136</v>
      </c>
      <c r="Y998" s="44" t="s">
        <v>136</v>
      </c>
      <c r="Z998" s="46" t="s">
        <v>136</v>
      </c>
      <c r="AA998" s="46" t="s">
        <v>136</v>
      </c>
      <c r="AB998" s="46" t="s">
        <v>136</v>
      </c>
      <c r="AC998" s="47" t="s">
        <v>136</v>
      </c>
      <c r="AD998" s="48" t="s">
        <v>136</v>
      </c>
      <c r="AE998" s="49" t="s">
        <v>136</v>
      </c>
    </row>
    <row r="999" spans="1:31" x14ac:dyDescent="0.25">
      <c r="A999" t="s">
        <v>1247</v>
      </c>
      <c r="B999" s="35" t="s">
        <v>136</v>
      </c>
      <c r="C999" s="44" t="s">
        <v>136</v>
      </c>
      <c r="D999" s="45" t="s">
        <v>136</v>
      </c>
      <c r="E999" s="46" t="s">
        <v>136</v>
      </c>
      <c r="F999" s="45" t="s">
        <v>136</v>
      </c>
      <c r="G999" s="47" t="s">
        <v>136</v>
      </c>
      <c r="H999" s="48" t="s">
        <v>136</v>
      </c>
      <c r="I999" s="49" t="s">
        <v>136</v>
      </c>
      <c r="J999" s="35" t="s">
        <v>136</v>
      </c>
      <c r="K999" s="42" t="s">
        <v>136</v>
      </c>
      <c r="L999" s="46" t="s">
        <v>136</v>
      </c>
      <c r="M999" s="50" t="s">
        <v>136</v>
      </c>
      <c r="N999" s="50" t="s">
        <v>136</v>
      </c>
      <c r="O999" s="46" t="s">
        <v>136</v>
      </c>
      <c r="P999" s="46" t="s">
        <v>136</v>
      </c>
      <c r="Q999" s="46" t="s">
        <v>136</v>
      </c>
      <c r="R999" s="46" t="s">
        <v>136</v>
      </c>
      <c r="S999" s="46" t="s">
        <v>136</v>
      </c>
      <c r="T999" s="46" t="s">
        <v>136</v>
      </c>
      <c r="U999" s="47" t="s">
        <v>136</v>
      </c>
      <c r="V999" s="47" t="s">
        <v>136</v>
      </c>
      <c r="W999" s="49" t="s">
        <v>136</v>
      </c>
      <c r="X999" s="35" t="s">
        <v>136</v>
      </c>
      <c r="Y999" s="44" t="s">
        <v>136</v>
      </c>
      <c r="Z999" s="46" t="s">
        <v>136</v>
      </c>
      <c r="AA999" s="46" t="s">
        <v>136</v>
      </c>
      <c r="AB999" s="46" t="s">
        <v>136</v>
      </c>
      <c r="AC999" s="47" t="s">
        <v>136</v>
      </c>
      <c r="AD999" s="48" t="s">
        <v>136</v>
      </c>
      <c r="AE999" s="49" t="s">
        <v>136</v>
      </c>
    </row>
    <row r="1000" spans="1:31" x14ac:dyDescent="0.25">
      <c r="A1000" t="s">
        <v>1248</v>
      </c>
      <c r="B1000" s="35" t="s">
        <v>136</v>
      </c>
      <c r="C1000" s="44" t="s">
        <v>136</v>
      </c>
      <c r="D1000" s="45" t="s">
        <v>136</v>
      </c>
      <c r="E1000" s="46" t="s">
        <v>136</v>
      </c>
      <c r="F1000" s="45" t="s">
        <v>136</v>
      </c>
      <c r="G1000" s="47" t="s">
        <v>136</v>
      </c>
      <c r="H1000" s="48" t="s">
        <v>136</v>
      </c>
      <c r="I1000" s="49" t="s">
        <v>136</v>
      </c>
      <c r="J1000" s="35" t="s">
        <v>136</v>
      </c>
      <c r="K1000" s="42" t="s">
        <v>136</v>
      </c>
      <c r="L1000" s="46" t="s">
        <v>136</v>
      </c>
      <c r="M1000" s="50" t="s">
        <v>136</v>
      </c>
      <c r="N1000" s="50" t="s">
        <v>136</v>
      </c>
      <c r="O1000" s="46" t="s">
        <v>136</v>
      </c>
      <c r="P1000" s="46" t="s">
        <v>136</v>
      </c>
      <c r="Q1000" s="46" t="s">
        <v>136</v>
      </c>
      <c r="R1000" s="46" t="s">
        <v>136</v>
      </c>
      <c r="S1000" s="46" t="s">
        <v>136</v>
      </c>
      <c r="T1000" s="46" t="s">
        <v>136</v>
      </c>
      <c r="U1000" s="47" t="s">
        <v>136</v>
      </c>
      <c r="V1000" s="47" t="s">
        <v>136</v>
      </c>
      <c r="W1000" s="49" t="s">
        <v>136</v>
      </c>
      <c r="X1000" s="35" t="s">
        <v>136</v>
      </c>
      <c r="Y1000" s="44" t="s">
        <v>136</v>
      </c>
      <c r="Z1000" s="46" t="s">
        <v>136</v>
      </c>
      <c r="AA1000" s="46" t="s">
        <v>136</v>
      </c>
      <c r="AB1000" s="46" t="s">
        <v>136</v>
      </c>
      <c r="AC1000" s="47" t="s">
        <v>136</v>
      </c>
      <c r="AD1000" s="48" t="s">
        <v>136</v>
      </c>
      <c r="AE1000" s="49" t="s">
        <v>136</v>
      </c>
    </row>
    <row r="1001" spans="1:31" x14ac:dyDescent="0.25">
      <c r="A1001" t="s">
        <v>1249</v>
      </c>
      <c r="B1001" s="35" t="s">
        <v>136</v>
      </c>
      <c r="C1001" s="44" t="s">
        <v>136</v>
      </c>
      <c r="D1001" s="45" t="s">
        <v>136</v>
      </c>
      <c r="E1001" s="46" t="s">
        <v>136</v>
      </c>
      <c r="F1001" s="45" t="s">
        <v>136</v>
      </c>
      <c r="G1001" s="47" t="s">
        <v>136</v>
      </c>
      <c r="H1001" s="48" t="s">
        <v>136</v>
      </c>
      <c r="I1001" s="49" t="s">
        <v>136</v>
      </c>
      <c r="J1001" s="35" t="s">
        <v>136</v>
      </c>
      <c r="K1001" s="42" t="s">
        <v>136</v>
      </c>
      <c r="L1001" s="46" t="s">
        <v>136</v>
      </c>
      <c r="M1001" s="50" t="s">
        <v>136</v>
      </c>
      <c r="N1001" s="50" t="s">
        <v>136</v>
      </c>
      <c r="O1001" s="46" t="s">
        <v>136</v>
      </c>
      <c r="P1001" s="46" t="s">
        <v>136</v>
      </c>
      <c r="Q1001" s="46" t="s">
        <v>136</v>
      </c>
      <c r="R1001" s="46" t="s">
        <v>136</v>
      </c>
      <c r="S1001" s="46" t="s">
        <v>136</v>
      </c>
      <c r="T1001" s="46" t="s">
        <v>136</v>
      </c>
      <c r="U1001" s="47" t="s">
        <v>136</v>
      </c>
      <c r="V1001" s="47" t="s">
        <v>136</v>
      </c>
      <c r="W1001" s="49" t="s">
        <v>136</v>
      </c>
      <c r="X1001" s="35" t="s">
        <v>136</v>
      </c>
      <c r="Y1001" s="44" t="s">
        <v>136</v>
      </c>
      <c r="Z1001" s="46" t="s">
        <v>136</v>
      </c>
      <c r="AA1001" s="46" t="s">
        <v>136</v>
      </c>
      <c r="AB1001" s="46" t="s">
        <v>136</v>
      </c>
      <c r="AC1001" s="47" t="s">
        <v>136</v>
      </c>
      <c r="AD1001" s="48" t="s">
        <v>136</v>
      </c>
      <c r="AE1001" s="49" t="s">
        <v>136</v>
      </c>
    </row>
    <row r="1002" spans="1:31" x14ac:dyDescent="0.25">
      <c r="A1002" t="s">
        <v>1250</v>
      </c>
      <c r="B1002" s="35" t="s">
        <v>136</v>
      </c>
      <c r="C1002" s="44" t="s">
        <v>136</v>
      </c>
      <c r="D1002" s="45" t="s">
        <v>136</v>
      </c>
      <c r="E1002" s="46" t="s">
        <v>136</v>
      </c>
      <c r="F1002" s="45" t="s">
        <v>136</v>
      </c>
      <c r="G1002" s="47" t="s">
        <v>136</v>
      </c>
      <c r="H1002" s="48" t="s">
        <v>136</v>
      </c>
      <c r="I1002" s="49" t="s">
        <v>136</v>
      </c>
      <c r="J1002" s="35" t="s">
        <v>136</v>
      </c>
      <c r="K1002" s="42" t="s">
        <v>136</v>
      </c>
      <c r="L1002" s="46" t="s">
        <v>136</v>
      </c>
      <c r="M1002" s="50" t="s">
        <v>136</v>
      </c>
      <c r="N1002" s="50" t="s">
        <v>136</v>
      </c>
      <c r="O1002" s="46" t="s">
        <v>136</v>
      </c>
      <c r="P1002" s="46" t="s">
        <v>136</v>
      </c>
      <c r="Q1002" s="46" t="s">
        <v>136</v>
      </c>
      <c r="R1002" s="46" t="s">
        <v>136</v>
      </c>
      <c r="S1002" s="46" t="s">
        <v>136</v>
      </c>
      <c r="T1002" s="46" t="s">
        <v>136</v>
      </c>
      <c r="U1002" s="47" t="s">
        <v>136</v>
      </c>
      <c r="V1002" s="47" t="s">
        <v>136</v>
      </c>
      <c r="W1002" s="49" t="s">
        <v>136</v>
      </c>
      <c r="X1002" s="35" t="s">
        <v>136</v>
      </c>
      <c r="Y1002" s="44" t="s">
        <v>136</v>
      </c>
      <c r="Z1002" s="46" t="s">
        <v>136</v>
      </c>
      <c r="AA1002" s="46" t="s">
        <v>136</v>
      </c>
      <c r="AB1002" s="46" t="s">
        <v>136</v>
      </c>
      <c r="AC1002" s="47" t="s">
        <v>136</v>
      </c>
      <c r="AD1002" s="48" t="s">
        <v>136</v>
      </c>
      <c r="AE1002" s="49" t="s">
        <v>136</v>
      </c>
    </row>
    <row r="1003" spans="1:31" x14ac:dyDescent="0.25">
      <c r="A1003" t="s">
        <v>1251</v>
      </c>
      <c r="B1003" s="35" t="s">
        <v>136</v>
      </c>
      <c r="C1003" s="44" t="s">
        <v>136</v>
      </c>
      <c r="D1003" s="45" t="s">
        <v>136</v>
      </c>
      <c r="E1003" s="46" t="s">
        <v>136</v>
      </c>
      <c r="F1003" s="45" t="s">
        <v>136</v>
      </c>
      <c r="G1003" s="47" t="s">
        <v>136</v>
      </c>
      <c r="H1003" s="48" t="s">
        <v>136</v>
      </c>
      <c r="I1003" s="49" t="s">
        <v>136</v>
      </c>
      <c r="J1003" s="35" t="s">
        <v>136</v>
      </c>
      <c r="K1003" s="42" t="s">
        <v>136</v>
      </c>
      <c r="L1003" s="46" t="s">
        <v>136</v>
      </c>
      <c r="M1003" s="50" t="s">
        <v>136</v>
      </c>
      <c r="N1003" s="50" t="s">
        <v>136</v>
      </c>
      <c r="O1003" s="46" t="s">
        <v>136</v>
      </c>
      <c r="P1003" s="46" t="s">
        <v>136</v>
      </c>
      <c r="Q1003" s="46" t="s">
        <v>136</v>
      </c>
      <c r="R1003" s="46" t="s">
        <v>136</v>
      </c>
      <c r="S1003" s="46" t="s">
        <v>136</v>
      </c>
      <c r="T1003" s="46" t="s">
        <v>136</v>
      </c>
      <c r="U1003" s="47" t="s">
        <v>136</v>
      </c>
      <c r="V1003" s="47" t="s">
        <v>136</v>
      </c>
      <c r="W1003" s="49" t="s">
        <v>136</v>
      </c>
      <c r="X1003" s="35" t="s">
        <v>136</v>
      </c>
      <c r="Y1003" s="44" t="s">
        <v>136</v>
      </c>
      <c r="Z1003" s="46" t="s">
        <v>136</v>
      </c>
      <c r="AA1003" s="46" t="s">
        <v>136</v>
      </c>
      <c r="AB1003" s="46" t="s">
        <v>136</v>
      </c>
      <c r="AC1003" s="47" t="s">
        <v>136</v>
      </c>
      <c r="AD1003" s="48" t="s">
        <v>136</v>
      </c>
      <c r="AE1003" s="49" t="s">
        <v>136</v>
      </c>
    </row>
    <row r="1004" spans="1:31" x14ac:dyDescent="0.25">
      <c r="A1004" t="s">
        <v>1252</v>
      </c>
      <c r="B1004" s="35" t="s">
        <v>136</v>
      </c>
      <c r="C1004" s="44" t="s">
        <v>136</v>
      </c>
      <c r="D1004" s="45" t="s">
        <v>136</v>
      </c>
      <c r="E1004" s="46" t="s">
        <v>136</v>
      </c>
      <c r="F1004" s="45" t="s">
        <v>136</v>
      </c>
      <c r="G1004" s="47" t="s">
        <v>136</v>
      </c>
      <c r="H1004" s="48" t="s">
        <v>136</v>
      </c>
      <c r="I1004" s="49" t="s">
        <v>136</v>
      </c>
      <c r="J1004" s="35" t="s">
        <v>136</v>
      </c>
      <c r="K1004" s="42" t="s">
        <v>136</v>
      </c>
      <c r="L1004" s="46" t="s">
        <v>136</v>
      </c>
      <c r="M1004" s="50" t="s">
        <v>136</v>
      </c>
      <c r="N1004" s="50" t="s">
        <v>136</v>
      </c>
      <c r="O1004" s="46" t="s">
        <v>136</v>
      </c>
      <c r="P1004" s="46" t="s">
        <v>136</v>
      </c>
      <c r="Q1004" s="46" t="s">
        <v>136</v>
      </c>
      <c r="R1004" s="46" t="s">
        <v>136</v>
      </c>
      <c r="S1004" s="46" t="s">
        <v>136</v>
      </c>
      <c r="T1004" s="46" t="s">
        <v>136</v>
      </c>
      <c r="U1004" s="47" t="s">
        <v>136</v>
      </c>
      <c r="V1004" s="47" t="s">
        <v>136</v>
      </c>
      <c r="W1004" s="49" t="s">
        <v>136</v>
      </c>
      <c r="X1004" s="35" t="s">
        <v>136</v>
      </c>
      <c r="Y1004" s="44" t="s">
        <v>136</v>
      </c>
      <c r="Z1004" s="46" t="s">
        <v>136</v>
      </c>
      <c r="AA1004" s="46" t="s">
        <v>136</v>
      </c>
      <c r="AB1004" s="46" t="s">
        <v>136</v>
      </c>
      <c r="AC1004" s="47" t="s">
        <v>136</v>
      </c>
      <c r="AD1004" s="48" t="s">
        <v>136</v>
      </c>
      <c r="AE1004" s="49" t="s">
        <v>136</v>
      </c>
    </row>
    <row r="1005" spans="1:31" x14ac:dyDescent="0.25">
      <c r="A1005" t="s">
        <v>1253</v>
      </c>
      <c r="B1005" s="35" t="s">
        <v>136</v>
      </c>
      <c r="C1005" s="44" t="s">
        <v>136</v>
      </c>
      <c r="D1005" s="45" t="s">
        <v>136</v>
      </c>
      <c r="E1005" s="46" t="s">
        <v>136</v>
      </c>
      <c r="F1005" s="45" t="s">
        <v>136</v>
      </c>
      <c r="G1005" s="47" t="s">
        <v>136</v>
      </c>
      <c r="H1005" s="48" t="s">
        <v>136</v>
      </c>
      <c r="I1005" s="49" t="s">
        <v>136</v>
      </c>
      <c r="J1005" s="35" t="s">
        <v>136</v>
      </c>
      <c r="K1005" s="42" t="s">
        <v>136</v>
      </c>
      <c r="L1005" s="46" t="s">
        <v>136</v>
      </c>
      <c r="M1005" s="50" t="s">
        <v>136</v>
      </c>
      <c r="N1005" s="50" t="s">
        <v>136</v>
      </c>
      <c r="O1005" s="46" t="s">
        <v>136</v>
      </c>
      <c r="P1005" s="46" t="s">
        <v>136</v>
      </c>
      <c r="Q1005" s="46" t="s">
        <v>136</v>
      </c>
      <c r="R1005" s="46" t="s">
        <v>136</v>
      </c>
      <c r="S1005" s="46" t="s">
        <v>136</v>
      </c>
      <c r="T1005" s="46" t="s">
        <v>136</v>
      </c>
      <c r="U1005" s="47" t="s">
        <v>136</v>
      </c>
      <c r="V1005" s="47" t="s">
        <v>136</v>
      </c>
      <c r="W1005" s="49" t="s">
        <v>136</v>
      </c>
      <c r="X1005" s="35" t="s">
        <v>136</v>
      </c>
      <c r="Y1005" s="44" t="s">
        <v>136</v>
      </c>
      <c r="Z1005" s="46" t="s">
        <v>136</v>
      </c>
      <c r="AA1005" s="46" t="s">
        <v>136</v>
      </c>
      <c r="AB1005" s="46" t="s">
        <v>136</v>
      </c>
      <c r="AC1005" s="47" t="s">
        <v>136</v>
      </c>
      <c r="AD1005" s="48" t="s">
        <v>136</v>
      </c>
      <c r="AE1005" s="49" t="s">
        <v>136</v>
      </c>
    </row>
    <row r="1006" spans="1:31" x14ac:dyDescent="0.25">
      <c r="A1006" t="s">
        <v>1254</v>
      </c>
      <c r="B1006" s="35" t="s">
        <v>136</v>
      </c>
      <c r="C1006" s="44" t="s">
        <v>136</v>
      </c>
      <c r="D1006" s="45" t="s">
        <v>136</v>
      </c>
      <c r="E1006" s="46" t="s">
        <v>136</v>
      </c>
      <c r="F1006" s="45" t="s">
        <v>136</v>
      </c>
      <c r="G1006" s="47" t="s">
        <v>136</v>
      </c>
      <c r="H1006" s="48" t="s">
        <v>136</v>
      </c>
      <c r="I1006" s="49" t="s">
        <v>136</v>
      </c>
      <c r="J1006" s="35" t="s">
        <v>136</v>
      </c>
      <c r="K1006" s="42" t="s">
        <v>136</v>
      </c>
      <c r="L1006" s="46" t="s">
        <v>136</v>
      </c>
      <c r="M1006" s="50" t="s">
        <v>136</v>
      </c>
      <c r="N1006" s="50" t="s">
        <v>136</v>
      </c>
      <c r="O1006" s="46" t="s">
        <v>136</v>
      </c>
      <c r="P1006" s="46" t="s">
        <v>136</v>
      </c>
      <c r="Q1006" s="46" t="s">
        <v>136</v>
      </c>
      <c r="R1006" s="46" t="s">
        <v>136</v>
      </c>
      <c r="S1006" s="46" t="s">
        <v>136</v>
      </c>
      <c r="T1006" s="46" t="s">
        <v>136</v>
      </c>
      <c r="U1006" s="47" t="s">
        <v>136</v>
      </c>
      <c r="V1006" s="47" t="s">
        <v>136</v>
      </c>
      <c r="W1006" s="49" t="s">
        <v>136</v>
      </c>
      <c r="X1006" s="35" t="s">
        <v>136</v>
      </c>
      <c r="Y1006" s="44" t="s">
        <v>136</v>
      </c>
      <c r="Z1006" s="46" t="s">
        <v>136</v>
      </c>
      <c r="AA1006" s="46" t="s">
        <v>136</v>
      </c>
      <c r="AB1006" s="46" t="s">
        <v>136</v>
      </c>
      <c r="AC1006" s="47" t="s">
        <v>136</v>
      </c>
      <c r="AD1006" s="48" t="s">
        <v>136</v>
      </c>
      <c r="AE1006" s="49" t="s">
        <v>136</v>
      </c>
    </row>
    <row r="1007" spans="1:31" x14ac:dyDescent="0.25">
      <c r="A1007" t="s">
        <v>1255</v>
      </c>
      <c r="B1007" s="35" t="s">
        <v>136</v>
      </c>
      <c r="C1007" s="44" t="s">
        <v>136</v>
      </c>
      <c r="D1007" s="45" t="s">
        <v>136</v>
      </c>
      <c r="E1007" s="46" t="s">
        <v>136</v>
      </c>
      <c r="F1007" s="45" t="s">
        <v>136</v>
      </c>
      <c r="G1007" s="47" t="s">
        <v>136</v>
      </c>
      <c r="H1007" s="48" t="s">
        <v>136</v>
      </c>
      <c r="I1007" s="49" t="s">
        <v>136</v>
      </c>
      <c r="J1007" s="35" t="s">
        <v>136</v>
      </c>
      <c r="K1007" s="42" t="s">
        <v>136</v>
      </c>
      <c r="L1007" s="46" t="s">
        <v>136</v>
      </c>
      <c r="M1007" s="50" t="s">
        <v>136</v>
      </c>
      <c r="N1007" s="50" t="s">
        <v>136</v>
      </c>
      <c r="O1007" s="46" t="s">
        <v>136</v>
      </c>
      <c r="P1007" s="46" t="s">
        <v>136</v>
      </c>
      <c r="Q1007" s="46" t="s">
        <v>136</v>
      </c>
      <c r="R1007" s="46" t="s">
        <v>136</v>
      </c>
      <c r="S1007" s="46" t="s">
        <v>136</v>
      </c>
      <c r="T1007" s="46" t="s">
        <v>136</v>
      </c>
      <c r="U1007" s="47" t="s">
        <v>136</v>
      </c>
      <c r="V1007" s="47" t="s">
        <v>136</v>
      </c>
      <c r="W1007" s="49" t="s">
        <v>136</v>
      </c>
      <c r="X1007" s="35" t="s">
        <v>136</v>
      </c>
      <c r="Y1007" s="44" t="s">
        <v>136</v>
      </c>
      <c r="Z1007" s="46" t="s">
        <v>136</v>
      </c>
      <c r="AA1007" s="46" t="s">
        <v>136</v>
      </c>
      <c r="AB1007" s="46" t="s">
        <v>136</v>
      </c>
      <c r="AC1007" s="47" t="s">
        <v>136</v>
      </c>
      <c r="AD1007" s="48" t="s">
        <v>136</v>
      </c>
      <c r="AE1007" s="49" t="s">
        <v>136</v>
      </c>
    </row>
    <row r="1008" spans="1:31" x14ac:dyDescent="0.25">
      <c r="A1008" t="s">
        <v>1256</v>
      </c>
      <c r="B1008" s="35" t="s">
        <v>136</v>
      </c>
      <c r="C1008" s="44" t="s">
        <v>136</v>
      </c>
      <c r="D1008" s="45" t="s">
        <v>136</v>
      </c>
      <c r="E1008" s="46" t="s">
        <v>136</v>
      </c>
      <c r="F1008" s="45" t="s">
        <v>136</v>
      </c>
      <c r="G1008" s="47" t="s">
        <v>136</v>
      </c>
      <c r="H1008" s="48" t="s">
        <v>136</v>
      </c>
      <c r="I1008" s="49" t="s">
        <v>136</v>
      </c>
      <c r="J1008" s="35" t="s">
        <v>136</v>
      </c>
      <c r="K1008" s="42" t="s">
        <v>136</v>
      </c>
      <c r="L1008" s="46" t="s">
        <v>136</v>
      </c>
      <c r="M1008" s="50" t="s">
        <v>136</v>
      </c>
      <c r="N1008" s="50" t="s">
        <v>136</v>
      </c>
      <c r="O1008" s="46" t="s">
        <v>136</v>
      </c>
      <c r="P1008" s="46" t="s">
        <v>136</v>
      </c>
      <c r="Q1008" s="46" t="s">
        <v>136</v>
      </c>
      <c r="R1008" s="46" t="s">
        <v>136</v>
      </c>
      <c r="S1008" s="46" t="s">
        <v>136</v>
      </c>
      <c r="T1008" s="46" t="s">
        <v>136</v>
      </c>
      <c r="U1008" s="47" t="s">
        <v>136</v>
      </c>
      <c r="V1008" s="47" t="s">
        <v>136</v>
      </c>
      <c r="W1008" s="49" t="s">
        <v>136</v>
      </c>
      <c r="X1008" s="35" t="s">
        <v>136</v>
      </c>
      <c r="Y1008" s="44" t="s">
        <v>136</v>
      </c>
      <c r="Z1008" s="46" t="s">
        <v>136</v>
      </c>
      <c r="AA1008" s="46" t="s">
        <v>136</v>
      </c>
      <c r="AB1008" s="46" t="s">
        <v>136</v>
      </c>
      <c r="AC1008" s="47" t="s">
        <v>136</v>
      </c>
      <c r="AD1008" s="48" t="s">
        <v>136</v>
      </c>
      <c r="AE1008" s="49" t="s">
        <v>136</v>
      </c>
    </row>
    <row r="1009" spans="1:31" ht="15.75" thickBot="1" x14ac:dyDescent="0.3">
      <c r="A1009" t="s">
        <v>1257</v>
      </c>
      <c r="B1009" s="35" t="s">
        <v>136</v>
      </c>
      <c r="C1009" s="51" t="s">
        <v>136</v>
      </c>
      <c r="D1009" s="52" t="s">
        <v>136</v>
      </c>
      <c r="E1009" s="53" t="s">
        <v>136</v>
      </c>
      <c r="F1009" s="52" t="s">
        <v>136</v>
      </c>
      <c r="G1009" s="54" t="s">
        <v>136</v>
      </c>
      <c r="H1009" s="55" t="s">
        <v>136</v>
      </c>
      <c r="I1009" s="56" t="s">
        <v>136</v>
      </c>
      <c r="J1009" s="35" t="s">
        <v>136</v>
      </c>
      <c r="K1009" s="42" t="s">
        <v>136</v>
      </c>
      <c r="L1009" s="25" t="s">
        <v>136</v>
      </c>
      <c r="M1009" s="57" t="s">
        <v>136</v>
      </c>
      <c r="N1009" s="57" t="s">
        <v>136</v>
      </c>
      <c r="O1009" s="53" t="s">
        <v>136</v>
      </c>
      <c r="P1009" s="25" t="s">
        <v>136</v>
      </c>
      <c r="Q1009" s="25" t="s">
        <v>136</v>
      </c>
      <c r="R1009" s="53" t="s">
        <v>136</v>
      </c>
      <c r="S1009" s="46" t="s">
        <v>136</v>
      </c>
      <c r="T1009" s="25" t="s">
        <v>136</v>
      </c>
      <c r="U1009" s="54" t="s">
        <v>136</v>
      </c>
      <c r="V1009" s="54" t="s">
        <v>136</v>
      </c>
      <c r="W1009" s="56" t="s">
        <v>136</v>
      </c>
      <c r="X1009" s="35" t="s">
        <v>136</v>
      </c>
      <c r="Y1009" s="51" t="s">
        <v>136</v>
      </c>
      <c r="Z1009" s="53" t="s">
        <v>136</v>
      </c>
      <c r="AA1009" s="53" t="s">
        <v>136</v>
      </c>
      <c r="AB1009" s="53" t="s">
        <v>136</v>
      </c>
      <c r="AC1009" s="54" t="s">
        <v>136</v>
      </c>
      <c r="AD1009" s="55" t="s">
        <v>136</v>
      </c>
      <c r="AE1009" s="56" t="s">
        <v>136</v>
      </c>
    </row>
    <row r="1010" spans="1:31" x14ac:dyDescent="0.25">
      <c r="A1010" t="s">
        <v>1258</v>
      </c>
      <c r="B1010" s="293" t="s">
        <v>2237</v>
      </c>
      <c r="C1010" s="294"/>
      <c r="D1010" s="58">
        <v>0.60939095737407445</v>
      </c>
      <c r="E1010" s="58">
        <v>0.39060904262592561</v>
      </c>
      <c r="F1010" s="58">
        <v>0.34434268539450569</v>
      </c>
      <c r="G1010" s="59"/>
      <c r="H1010" s="60"/>
      <c r="I1010" s="61"/>
      <c r="J1010" s="62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 t="s">
        <v>136</v>
      </c>
      <c r="V1010" s="37" t="s">
        <v>136</v>
      </c>
      <c r="W1010" s="63" t="s">
        <v>136</v>
      </c>
      <c r="X1010" s="293" t="s">
        <v>2237</v>
      </c>
      <c r="Y1010" s="294">
        <v>0</v>
      </c>
      <c r="Z1010" s="58">
        <v>0.27310904880123016</v>
      </c>
      <c r="AA1010" s="58">
        <v>0.7268909511987699</v>
      </c>
      <c r="AB1010" s="58">
        <v>0.62288113752026764</v>
      </c>
      <c r="AC1010" s="59"/>
      <c r="AD1010" s="60"/>
      <c r="AE1010" s="61"/>
    </row>
    <row r="1011" spans="1:31" ht="15.75" thickBot="1" x14ac:dyDescent="0.3">
      <c r="A1011" t="s">
        <v>1259</v>
      </c>
      <c r="B1011" s="295" t="s">
        <v>5</v>
      </c>
      <c r="C1011" s="296"/>
      <c r="D1011" s="25"/>
      <c r="E1011" s="25"/>
      <c r="F1011" s="25"/>
      <c r="G1011" s="26">
        <v>725525.79845619062</v>
      </c>
      <c r="H1011" s="26">
        <v>278312.99983459769</v>
      </c>
      <c r="I1011" s="27">
        <v>0.38360179669255834</v>
      </c>
      <c r="J1011" s="33" t="s">
        <v>5</v>
      </c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6">
        <v>2593097.687274104</v>
      </c>
      <c r="V1011" s="26">
        <v>1279846.279593392</v>
      </c>
      <c r="W1011" s="27">
        <v>0.493558837322007</v>
      </c>
      <c r="X1011" s="295" t="s">
        <v>5</v>
      </c>
      <c r="Y1011" s="296">
        <v>0</v>
      </c>
      <c r="Z1011" s="25"/>
      <c r="AA1011" s="25"/>
      <c r="AB1011" s="25"/>
      <c r="AC1011" s="26">
        <v>664930.5923867122</v>
      </c>
      <c r="AD1011" s="26">
        <v>436164.91291115509</v>
      </c>
      <c r="AE1011" s="27">
        <v>0.65595555070729705</v>
      </c>
    </row>
    <row r="1012" spans="1:31" ht="15.75" thickBot="1" x14ac:dyDescent="0.3">
      <c r="A1012" t="s">
        <v>1260</v>
      </c>
      <c r="B1012" s="29" t="s">
        <v>2238</v>
      </c>
      <c r="C1012" s="30"/>
      <c r="D1012" s="30"/>
      <c r="E1012" s="30"/>
      <c r="F1012" s="30"/>
      <c r="G1012" s="31">
        <v>4.2224543031824417</v>
      </c>
      <c r="H1012" s="32">
        <v>4.0254401121804131</v>
      </c>
      <c r="I1012" s="64"/>
      <c r="J1012" s="29" t="s">
        <v>2240</v>
      </c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1">
        <v>4.6286878942634058</v>
      </c>
      <c r="V1012" s="32">
        <v>4.5794011942557402</v>
      </c>
      <c r="W1012" s="64"/>
      <c r="X1012" s="29" t="s">
        <v>2239</v>
      </c>
      <c r="Y1012" s="30"/>
      <c r="Z1012" s="30"/>
      <c r="AA1012" s="30"/>
      <c r="AB1012" s="30"/>
      <c r="AC1012" s="31">
        <v>4.2149382991061062</v>
      </c>
      <c r="AD1012" s="32">
        <v>4.022637140583404</v>
      </c>
      <c r="AE1012" s="64"/>
    </row>
    <row r="1013" spans="1:31" ht="15.75" thickBot="1" x14ac:dyDescent="0.3">
      <c r="A1013" t="s">
        <v>1261</v>
      </c>
      <c r="B1013" s="358" t="s">
        <v>2231</v>
      </c>
      <c r="C1013" s="358"/>
      <c r="D1013" s="358"/>
      <c r="E1013" s="358"/>
      <c r="F1013" s="358"/>
      <c r="G1013" s="358"/>
      <c r="H1013" s="358"/>
      <c r="I1013" s="20"/>
      <c r="J1013" s="20"/>
      <c r="K1013" s="20"/>
      <c r="L1013" s="20" t="s">
        <v>2263</v>
      </c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</row>
    <row r="1014" spans="1:31" x14ac:dyDescent="0.25">
      <c r="A1014" t="s">
        <v>1262</v>
      </c>
      <c r="B1014" s="301" t="s">
        <v>6</v>
      </c>
      <c r="C1014" s="302"/>
      <c r="D1014" s="302"/>
      <c r="E1014" s="302"/>
      <c r="F1014" s="302"/>
      <c r="G1014" s="302"/>
      <c r="H1014" s="302"/>
      <c r="I1014" s="303"/>
      <c r="J1014" s="301" t="s">
        <v>73</v>
      </c>
      <c r="K1014" s="302"/>
      <c r="L1014" s="302"/>
      <c r="M1014" s="302"/>
      <c r="N1014" s="302"/>
      <c r="O1014" s="302"/>
      <c r="P1014" s="302"/>
      <c r="Q1014" s="302"/>
      <c r="R1014" s="302"/>
      <c r="S1014" s="302"/>
      <c r="T1014" s="302"/>
      <c r="U1014" s="302"/>
      <c r="V1014" s="302"/>
      <c r="W1014" s="303"/>
      <c r="X1014" s="301" t="s">
        <v>7</v>
      </c>
      <c r="Y1014" s="302"/>
      <c r="Z1014" s="302"/>
      <c r="AA1014" s="302"/>
      <c r="AB1014" s="302"/>
      <c r="AC1014" s="302"/>
      <c r="AD1014" s="302"/>
      <c r="AE1014" s="303"/>
    </row>
    <row r="1015" spans="1:31" ht="75" x14ac:dyDescent="0.25">
      <c r="A1015" t="s">
        <v>1263</v>
      </c>
      <c r="B1015" s="305"/>
      <c r="C1015" s="306"/>
      <c r="D1015" s="34" t="s">
        <v>2232</v>
      </c>
      <c r="E1015" s="34" t="s">
        <v>2233</v>
      </c>
      <c r="F1015" s="34" t="s">
        <v>2234</v>
      </c>
      <c r="G1015" s="269" t="s">
        <v>196</v>
      </c>
      <c r="H1015" s="34" t="s">
        <v>197</v>
      </c>
      <c r="I1015" s="21" t="s">
        <v>5</v>
      </c>
      <c r="J1015" s="305"/>
      <c r="K1015" s="306"/>
      <c r="L1015" s="307" t="s">
        <v>2232</v>
      </c>
      <c r="M1015" s="308"/>
      <c r="N1015" s="309"/>
      <c r="O1015" s="307" t="s">
        <v>2233</v>
      </c>
      <c r="P1015" s="308"/>
      <c r="Q1015" s="309"/>
      <c r="R1015" s="307" t="s">
        <v>2234</v>
      </c>
      <c r="S1015" s="308"/>
      <c r="T1015" s="309"/>
      <c r="U1015" s="269" t="s">
        <v>196</v>
      </c>
      <c r="V1015" s="34" t="s">
        <v>197</v>
      </c>
      <c r="W1015" s="21" t="s">
        <v>5</v>
      </c>
      <c r="X1015" s="305"/>
      <c r="Y1015" s="306"/>
      <c r="Z1015" s="34" t="s">
        <v>2232</v>
      </c>
      <c r="AA1015" s="34" t="s">
        <v>2233</v>
      </c>
      <c r="AB1015" s="34" t="s">
        <v>2234</v>
      </c>
      <c r="AC1015" s="269" t="s">
        <v>196</v>
      </c>
      <c r="AD1015" s="34" t="s">
        <v>197</v>
      </c>
      <c r="AE1015" s="21" t="s">
        <v>5</v>
      </c>
    </row>
    <row r="1016" spans="1:31" ht="15.75" thickBot="1" x14ac:dyDescent="0.3">
      <c r="A1016" t="s">
        <v>1264</v>
      </c>
      <c r="B1016" s="291" t="s">
        <v>2236</v>
      </c>
      <c r="C1016" s="292"/>
      <c r="D1016" s="22" t="s">
        <v>11</v>
      </c>
      <c r="E1016" s="22" t="s">
        <v>12</v>
      </c>
      <c r="F1016" s="22" t="s">
        <v>12</v>
      </c>
      <c r="G1016" s="23"/>
      <c r="H1016" s="23"/>
      <c r="I1016" s="24"/>
      <c r="J1016" s="297"/>
      <c r="K1016" s="298"/>
      <c r="L1016" s="298"/>
      <c r="M1016" s="298"/>
      <c r="N1016" s="298"/>
      <c r="O1016" s="298"/>
      <c r="P1016" s="298"/>
      <c r="Q1016" s="298"/>
      <c r="R1016" s="298"/>
      <c r="S1016" s="298"/>
      <c r="T1016" s="298"/>
      <c r="U1016" s="298"/>
      <c r="V1016" s="298"/>
      <c r="W1016" s="299"/>
      <c r="X1016" s="291" t="s">
        <v>2236</v>
      </c>
      <c r="Y1016" s="292"/>
      <c r="Z1016" s="22" t="s">
        <v>12</v>
      </c>
      <c r="AA1016" s="22" t="s">
        <v>11</v>
      </c>
      <c r="AB1016" s="22" t="s">
        <v>11</v>
      </c>
      <c r="AC1016" s="23"/>
      <c r="AD1016" s="23"/>
      <c r="AE1016" s="24"/>
    </row>
    <row r="1017" spans="1:31" x14ac:dyDescent="0.25">
      <c r="A1017" t="s">
        <v>1265</v>
      </c>
      <c r="B1017" s="35">
        <v>1</v>
      </c>
      <c r="C1017" s="36" t="s">
        <v>150</v>
      </c>
      <c r="D1017" s="37">
        <v>0.81813067743162859</v>
      </c>
      <c r="E1017" s="38">
        <v>0.18186932256837129</v>
      </c>
      <c r="F1017" s="37">
        <v>5.0289821006208345E-2</v>
      </c>
      <c r="G1017" s="39">
        <v>2095.5759161263736</v>
      </c>
      <c r="H1017" s="40">
        <v>639.40704999999991</v>
      </c>
      <c r="I1017" s="41">
        <v>0.30512235089145801</v>
      </c>
      <c r="J1017" s="35">
        <v>1</v>
      </c>
      <c r="K1017" s="42" t="s">
        <v>147</v>
      </c>
      <c r="L1017" s="38">
        <v>0.25794231109621441</v>
      </c>
      <c r="M1017" s="43" t="s">
        <v>137</v>
      </c>
      <c r="N1017" s="43" t="s">
        <v>135</v>
      </c>
      <c r="O1017" s="38">
        <v>0.74205768890378554</v>
      </c>
      <c r="P1017" s="38" t="s">
        <v>137</v>
      </c>
      <c r="Q1017" s="38" t="s">
        <v>135</v>
      </c>
      <c r="R1017" s="38">
        <v>9.5412873016922292E-2</v>
      </c>
      <c r="S1017" s="38" t="s">
        <v>1</v>
      </c>
      <c r="T1017" s="38" t="s">
        <v>137</v>
      </c>
      <c r="U1017" s="39">
        <v>10708.290644241557</v>
      </c>
      <c r="V1017" s="39">
        <v>2626.468461477964</v>
      </c>
      <c r="W1017" s="41">
        <v>0.24527429715314666</v>
      </c>
      <c r="X1017" s="35">
        <v>1</v>
      </c>
      <c r="Y1017" s="36" t="s">
        <v>171</v>
      </c>
      <c r="Z1017" s="38">
        <v>0.18939247318874783</v>
      </c>
      <c r="AA1017" s="38">
        <v>0.81060752681125225</v>
      </c>
      <c r="AB1017" s="38">
        <v>0.80817893092464033</v>
      </c>
      <c r="AC1017" s="39">
        <v>528.74300005806117</v>
      </c>
      <c r="AD1017" s="40">
        <v>269.95119999999991</v>
      </c>
      <c r="AE1017" s="41">
        <v>0.5105527637630316</v>
      </c>
    </row>
    <row r="1018" spans="1:31" x14ac:dyDescent="0.25">
      <c r="A1018" t="s">
        <v>1266</v>
      </c>
      <c r="B1018" s="35">
        <v>2</v>
      </c>
      <c r="C1018" s="44" t="s">
        <v>153</v>
      </c>
      <c r="D1018" s="45">
        <v>0.71737168705531618</v>
      </c>
      <c r="E1018" s="46">
        <v>0.28262831294468382</v>
      </c>
      <c r="F1018" s="45">
        <v>4.5841394392927996E-2</v>
      </c>
      <c r="G1018" s="47">
        <v>984.01992932123358</v>
      </c>
      <c r="H1018" s="48">
        <v>238.33290000000011</v>
      </c>
      <c r="I1018" s="49">
        <v>0.24220332627246643</v>
      </c>
      <c r="J1018" s="35">
        <v>2</v>
      </c>
      <c r="K1018" s="42" t="s">
        <v>148</v>
      </c>
      <c r="L1018" s="46">
        <v>0.31021625385328011</v>
      </c>
      <c r="M1018" s="50" t="s">
        <v>137</v>
      </c>
      <c r="N1018" s="50" t="s">
        <v>135</v>
      </c>
      <c r="O1018" s="46">
        <v>0.68978374614671989</v>
      </c>
      <c r="P1018" s="46" t="s">
        <v>137</v>
      </c>
      <c r="Q1018" s="46" t="s">
        <v>135</v>
      </c>
      <c r="R1018" s="46">
        <v>0.13700473904978863</v>
      </c>
      <c r="S1018" s="46" t="s">
        <v>1</v>
      </c>
      <c r="T1018" s="46" t="s">
        <v>137</v>
      </c>
      <c r="U1018" s="47">
        <v>948.52522679106607</v>
      </c>
      <c r="V1018" s="47">
        <v>646.93809551752065</v>
      </c>
      <c r="W1018" s="49">
        <v>0.68204627272398655</v>
      </c>
      <c r="X1018" s="35">
        <v>2</v>
      </c>
      <c r="Y1018" s="44" t="s">
        <v>175</v>
      </c>
      <c r="Z1018" s="46">
        <v>8.0596448389425424E-2</v>
      </c>
      <c r="AA1018" s="46">
        <v>0.91940355161057463</v>
      </c>
      <c r="AB1018" s="46">
        <v>0.70267997441311203</v>
      </c>
      <c r="AC1018" s="47">
        <v>17475.354795771476</v>
      </c>
      <c r="AD1018" s="48">
        <v>10202.481449999997</v>
      </c>
      <c r="AE1018" s="49">
        <v>0.58382113377570444</v>
      </c>
    </row>
    <row r="1019" spans="1:31" x14ac:dyDescent="0.25">
      <c r="A1019" t="s">
        <v>1267</v>
      </c>
      <c r="B1019" s="35">
        <v>3</v>
      </c>
      <c r="C1019" s="44" t="s">
        <v>154</v>
      </c>
      <c r="D1019" s="45">
        <v>0.72861334067261596</v>
      </c>
      <c r="E1019" s="46">
        <v>0.27138665932738398</v>
      </c>
      <c r="F1019" s="45">
        <v>0.17775990927568822</v>
      </c>
      <c r="G1019" s="47">
        <v>327.20954870553675</v>
      </c>
      <c r="H1019" s="48">
        <v>114.51669999999994</v>
      </c>
      <c r="I1019" s="49">
        <v>0.34997970093793351</v>
      </c>
      <c r="J1019" s="35">
        <v>3</v>
      </c>
      <c r="K1019" s="42" t="s">
        <v>149</v>
      </c>
      <c r="L1019" s="46">
        <v>0.16902072821977099</v>
      </c>
      <c r="M1019" s="50" t="s">
        <v>137</v>
      </c>
      <c r="N1019" s="50" t="s">
        <v>135</v>
      </c>
      <c r="O1019" s="46">
        <v>0.8309792717802289</v>
      </c>
      <c r="P1019" s="46" t="s">
        <v>137</v>
      </c>
      <c r="Q1019" s="46" t="s">
        <v>135</v>
      </c>
      <c r="R1019" s="46">
        <v>6.4923201227252994E-2</v>
      </c>
      <c r="S1019" s="46" t="s">
        <v>1</v>
      </c>
      <c r="T1019" s="46" t="s">
        <v>137</v>
      </c>
      <c r="U1019" s="47">
        <v>684.2850515917562</v>
      </c>
      <c r="V1019" s="47">
        <v>288.16909300451869</v>
      </c>
      <c r="W1019" s="49">
        <v>0.42112434333351489</v>
      </c>
      <c r="X1019" s="35">
        <v>3</v>
      </c>
      <c r="Y1019" s="44" t="s">
        <v>179</v>
      </c>
      <c r="Z1019" s="46">
        <v>7.1552399981235859E-2</v>
      </c>
      <c r="AA1019" s="46">
        <v>0.92844760001876414</v>
      </c>
      <c r="AB1019" s="46">
        <v>0.76433147316287797</v>
      </c>
      <c r="AC1019" s="47">
        <v>8749.5010809244231</v>
      </c>
      <c r="AD1019" s="48">
        <v>5501.9827500000001</v>
      </c>
      <c r="AE1019" s="49">
        <v>0.62883388425373987</v>
      </c>
    </row>
    <row r="1020" spans="1:31" x14ac:dyDescent="0.25">
      <c r="A1020" t="s">
        <v>1268</v>
      </c>
      <c r="B1020" s="35">
        <v>4</v>
      </c>
      <c r="C1020" s="44" t="s">
        <v>159</v>
      </c>
      <c r="D1020" s="45">
        <v>0.60665697564180576</v>
      </c>
      <c r="E1020" s="46">
        <v>0.39334302435819402</v>
      </c>
      <c r="F1020" s="45">
        <v>0.114995755820773</v>
      </c>
      <c r="G1020" s="47">
        <v>1949.706583860265</v>
      </c>
      <c r="H1020" s="48">
        <v>646.31525000000011</v>
      </c>
      <c r="I1020" s="49">
        <v>0.33149359772912446</v>
      </c>
      <c r="J1020" s="35">
        <v>4</v>
      </c>
      <c r="K1020" s="42" t="s">
        <v>151</v>
      </c>
      <c r="L1020" s="46">
        <v>0.14559084229292579</v>
      </c>
      <c r="M1020" s="50" t="s">
        <v>137</v>
      </c>
      <c r="N1020" s="50" t="s">
        <v>135</v>
      </c>
      <c r="O1020" s="46">
        <v>0.85440915770707426</v>
      </c>
      <c r="P1020" s="46" t="s">
        <v>137</v>
      </c>
      <c r="Q1020" s="46" t="s">
        <v>135</v>
      </c>
      <c r="R1020" s="46">
        <v>4.6940847879008755E-2</v>
      </c>
      <c r="S1020" s="46" t="s">
        <v>1</v>
      </c>
      <c r="T1020" s="46" t="s">
        <v>137</v>
      </c>
      <c r="U1020" s="47">
        <v>38567.551067797904</v>
      </c>
      <c r="V1020" s="47">
        <v>11465.220699999991</v>
      </c>
      <c r="W1020" s="49">
        <v>0.29727634715113949</v>
      </c>
      <c r="X1020" s="35">
        <v>4</v>
      </c>
      <c r="Y1020" s="44" t="s">
        <v>143</v>
      </c>
      <c r="Z1020" s="46">
        <v>0.20143142920975626</v>
      </c>
      <c r="AA1020" s="46">
        <v>0.79856857079024379</v>
      </c>
      <c r="AB1020" s="46">
        <v>0.79035411262980992</v>
      </c>
      <c r="AC1020" s="47">
        <v>25496.306446145143</v>
      </c>
      <c r="AD1020" s="48">
        <v>17289.364700000002</v>
      </c>
      <c r="AE1020" s="49">
        <v>0.67811252333821981</v>
      </c>
    </row>
    <row r="1021" spans="1:31" x14ac:dyDescent="0.25">
      <c r="A1021" t="s">
        <v>1269</v>
      </c>
      <c r="B1021" s="35">
        <v>5</v>
      </c>
      <c r="C1021" s="44" t="s">
        <v>160</v>
      </c>
      <c r="D1021" s="45">
        <v>0.71337103930319345</v>
      </c>
      <c r="E1021" s="46">
        <v>0.2866289606968066</v>
      </c>
      <c r="F1021" s="45">
        <v>4.8448332694841202E-2</v>
      </c>
      <c r="G1021" s="47">
        <v>1856.7116513157271</v>
      </c>
      <c r="H1021" s="48">
        <v>515.72370000000024</v>
      </c>
      <c r="I1021" s="49">
        <v>0.27776186982752082</v>
      </c>
      <c r="J1021" s="35">
        <v>5</v>
      </c>
      <c r="K1021" s="42" t="s">
        <v>152</v>
      </c>
      <c r="L1021" s="46">
        <v>0.2685298005866541</v>
      </c>
      <c r="M1021" s="50" t="s">
        <v>137</v>
      </c>
      <c r="N1021" s="50" t="s">
        <v>135</v>
      </c>
      <c r="O1021" s="46">
        <v>0.73147019941334568</v>
      </c>
      <c r="P1021" s="46" t="s">
        <v>137</v>
      </c>
      <c r="Q1021" s="46" t="s">
        <v>135</v>
      </c>
      <c r="R1021" s="46">
        <v>0.50842533190878703</v>
      </c>
      <c r="S1021" s="46" t="s">
        <v>137</v>
      </c>
      <c r="T1021" s="46" t="s">
        <v>137</v>
      </c>
      <c r="U1021" s="47">
        <v>439.46780306701362</v>
      </c>
      <c r="V1021" s="47">
        <v>202.86194999999998</v>
      </c>
      <c r="W1021" s="49">
        <v>0.46160821926940104</v>
      </c>
      <c r="X1021" s="35">
        <v>5</v>
      </c>
      <c r="Y1021" s="44" t="s">
        <v>201</v>
      </c>
      <c r="Z1021" s="46">
        <v>0.1725659237648921</v>
      </c>
      <c r="AA1021" s="46">
        <v>0.82743407623510801</v>
      </c>
      <c r="AB1021" s="46">
        <v>0.81391120679722551</v>
      </c>
      <c r="AC1021" s="47">
        <v>16073.123049168162</v>
      </c>
      <c r="AD1021" s="48">
        <v>8352.2795000000006</v>
      </c>
      <c r="AE1021" s="49">
        <v>0.51964260302432386</v>
      </c>
    </row>
    <row r="1022" spans="1:31" x14ac:dyDescent="0.25">
      <c r="A1022" t="s">
        <v>1270</v>
      </c>
      <c r="B1022" s="35">
        <v>6</v>
      </c>
      <c r="C1022" s="44" t="s">
        <v>169</v>
      </c>
      <c r="D1022" s="45">
        <v>0.83316747483727749</v>
      </c>
      <c r="E1022" s="46">
        <v>0.16683252516272262</v>
      </c>
      <c r="F1022" s="45">
        <v>4.4790189708042431E-2</v>
      </c>
      <c r="G1022" s="47">
        <v>1022.6792966486203</v>
      </c>
      <c r="H1022" s="48">
        <v>498.05464999999964</v>
      </c>
      <c r="I1022" s="49">
        <v>0.48700961448242258</v>
      </c>
      <c r="J1022" s="35">
        <v>6</v>
      </c>
      <c r="K1022" s="42" t="s">
        <v>155</v>
      </c>
      <c r="L1022" s="46">
        <v>0.51046383707713971</v>
      </c>
      <c r="M1022" s="50" t="s">
        <v>137</v>
      </c>
      <c r="N1022" s="50" t="s">
        <v>137</v>
      </c>
      <c r="O1022" s="46">
        <v>0.48953616292286023</v>
      </c>
      <c r="P1022" s="46" t="s">
        <v>137</v>
      </c>
      <c r="Q1022" s="46" t="s">
        <v>137</v>
      </c>
      <c r="R1022" s="46">
        <v>0.11905960690418893</v>
      </c>
      <c r="S1022" s="46" t="s">
        <v>1</v>
      </c>
      <c r="T1022" s="46" t="s">
        <v>137</v>
      </c>
      <c r="U1022" s="47">
        <v>1473.8378900509449</v>
      </c>
      <c r="V1022" s="47">
        <v>595.43370000000004</v>
      </c>
      <c r="W1022" s="49">
        <v>0.40400216605872319</v>
      </c>
      <c r="X1022" s="35">
        <v>6</v>
      </c>
      <c r="Y1022" s="44" t="s">
        <v>144</v>
      </c>
      <c r="Z1022" s="46">
        <v>0.16712364685263087</v>
      </c>
      <c r="AA1022" s="46">
        <v>0.83287635314736919</v>
      </c>
      <c r="AB1022" s="46">
        <v>0.75495212521836541</v>
      </c>
      <c r="AC1022" s="47">
        <v>16282.096013624743</v>
      </c>
      <c r="AD1022" s="48">
        <v>12613.70895</v>
      </c>
      <c r="AE1022" s="49">
        <v>0.7746981064013464</v>
      </c>
    </row>
    <row r="1023" spans="1:31" x14ac:dyDescent="0.25">
      <c r="A1023" t="s">
        <v>1271</v>
      </c>
      <c r="B1023" s="35">
        <v>7</v>
      </c>
      <c r="C1023" s="44" t="s">
        <v>170</v>
      </c>
      <c r="D1023" s="45">
        <v>0.62898085574441109</v>
      </c>
      <c r="E1023" s="46">
        <v>0.37101914425558902</v>
      </c>
      <c r="F1023" s="45">
        <v>0.32534437553908852</v>
      </c>
      <c r="G1023" s="47">
        <v>8724.1267864628298</v>
      </c>
      <c r="H1023" s="48">
        <v>4833.8800999999994</v>
      </c>
      <c r="I1023" s="49">
        <v>0.55408182598867084</v>
      </c>
      <c r="J1023" s="35">
        <v>7</v>
      </c>
      <c r="K1023" s="42" t="s">
        <v>156</v>
      </c>
      <c r="L1023" s="46">
        <v>0.49562979899818838</v>
      </c>
      <c r="M1023" s="50" t="s">
        <v>137</v>
      </c>
      <c r="N1023" s="50" t="s">
        <v>137</v>
      </c>
      <c r="O1023" s="46">
        <v>0.50437020100181174</v>
      </c>
      <c r="P1023" s="46" t="s">
        <v>137</v>
      </c>
      <c r="Q1023" s="46" t="s">
        <v>137</v>
      </c>
      <c r="R1023" s="46">
        <v>0.13741062703713344</v>
      </c>
      <c r="S1023" s="46" t="s">
        <v>1</v>
      </c>
      <c r="T1023" s="46" t="s">
        <v>137</v>
      </c>
      <c r="U1023" s="47">
        <v>217.53137013497289</v>
      </c>
      <c r="V1023" s="47">
        <v>130.82722404195778</v>
      </c>
      <c r="W1023" s="49">
        <v>0.60141773556973732</v>
      </c>
      <c r="X1023" s="35">
        <v>7</v>
      </c>
      <c r="Y1023" s="44" t="s">
        <v>191</v>
      </c>
      <c r="Z1023" s="46">
        <v>0.16214782461510824</v>
      </c>
      <c r="AA1023" s="46">
        <v>0.83785217538489165</v>
      </c>
      <c r="AB1023" s="46">
        <v>0.66826546383869878</v>
      </c>
      <c r="AC1023" s="47">
        <v>20860.771259641144</v>
      </c>
      <c r="AD1023" s="48">
        <v>16097.700200000001</v>
      </c>
      <c r="AE1023" s="49">
        <v>0.77167330007322654</v>
      </c>
    </row>
    <row r="1024" spans="1:31" x14ac:dyDescent="0.25">
      <c r="A1024" t="s">
        <v>1272</v>
      </c>
      <c r="B1024" s="35">
        <v>8</v>
      </c>
      <c r="C1024" s="44" t="s">
        <v>2230</v>
      </c>
      <c r="D1024" s="45">
        <v>0.64237337355035684</v>
      </c>
      <c r="E1024" s="46">
        <v>0.35762662644964316</v>
      </c>
      <c r="F1024" s="45">
        <v>0.14127159966380559</v>
      </c>
      <c r="G1024" s="47">
        <v>2519.2345501436021</v>
      </c>
      <c r="H1024" s="48">
        <v>1814.3324499999997</v>
      </c>
      <c r="I1024" s="49">
        <v>0.72019195270903957</v>
      </c>
      <c r="J1024" s="35">
        <v>8</v>
      </c>
      <c r="K1024" s="42" t="s">
        <v>157</v>
      </c>
      <c r="L1024" s="46">
        <v>0.27173701519855664</v>
      </c>
      <c r="M1024" s="50" t="s">
        <v>137</v>
      </c>
      <c r="N1024" s="50" t="s">
        <v>135</v>
      </c>
      <c r="O1024" s="46">
        <v>0.72826298480144336</v>
      </c>
      <c r="P1024" s="46" t="s">
        <v>137</v>
      </c>
      <c r="Q1024" s="46" t="s">
        <v>135</v>
      </c>
      <c r="R1024" s="46">
        <v>5.803113202214831E-2</v>
      </c>
      <c r="S1024" s="46" t="s">
        <v>1</v>
      </c>
      <c r="T1024" s="46" t="s">
        <v>137</v>
      </c>
      <c r="U1024" s="47">
        <v>5904.4624262009675</v>
      </c>
      <c r="V1024" s="47">
        <v>3551.9076259580347</v>
      </c>
      <c r="W1024" s="49">
        <v>0.60156325327713078</v>
      </c>
      <c r="X1024" s="35">
        <v>8</v>
      </c>
      <c r="Y1024" s="44" t="s">
        <v>193</v>
      </c>
      <c r="Z1024" s="46">
        <v>1.18671142341241E-2</v>
      </c>
      <c r="AA1024" s="46">
        <v>0.98813288576587588</v>
      </c>
      <c r="AB1024" s="46">
        <v>0.98794793877252984</v>
      </c>
      <c r="AC1024" s="47">
        <v>160.6857</v>
      </c>
      <c r="AD1024" s="48">
        <v>159.6857</v>
      </c>
      <c r="AE1024" s="49">
        <v>0.99377667085496713</v>
      </c>
    </row>
    <row r="1025" spans="1:31" x14ac:dyDescent="0.25">
      <c r="A1025" t="s">
        <v>1273</v>
      </c>
      <c r="B1025" s="35">
        <v>9</v>
      </c>
      <c r="C1025" s="44" t="s">
        <v>177</v>
      </c>
      <c r="D1025" s="45">
        <v>0.8504930983308534</v>
      </c>
      <c r="E1025" s="46">
        <v>0.14950690166914662</v>
      </c>
      <c r="F1025" s="45">
        <v>0.12676368021012513</v>
      </c>
      <c r="G1025" s="47">
        <v>3042.3978598231697</v>
      </c>
      <c r="H1025" s="48">
        <v>2035.7934</v>
      </c>
      <c r="I1025" s="49">
        <v>0.6691410833816207</v>
      </c>
      <c r="J1025" s="35">
        <v>9</v>
      </c>
      <c r="K1025" s="42" t="s">
        <v>158</v>
      </c>
      <c r="L1025" s="46">
        <v>4.1555134303043702E-2</v>
      </c>
      <c r="M1025" s="50" t="s">
        <v>137</v>
      </c>
      <c r="N1025" s="50" t="s">
        <v>135</v>
      </c>
      <c r="O1025" s="46">
        <v>0.95844486569695619</v>
      </c>
      <c r="P1025" s="46" t="s">
        <v>137</v>
      </c>
      <c r="Q1025" s="46" t="s">
        <v>135</v>
      </c>
      <c r="R1025" s="46">
        <v>2.4311503696572378E-2</v>
      </c>
      <c r="S1025" s="46" t="s">
        <v>1</v>
      </c>
      <c r="T1025" s="46" t="s">
        <v>137</v>
      </c>
      <c r="U1025" s="47">
        <v>34063.536839192384</v>
      </c>
      <c r="V1025" s="47">
        <v>14067.087950000003</v>
      </c>
      <c r="W1025" s="49">
        <v>0.41296615840005418</v>
      </c>
      <c r="X1025" s="35" t="s">
        <v>136</v>
      </c>
      <c r="Y1025" s="44" t="s">
        <v>136</v>
      </c>
      <c r="Z1025" s="46" t="s">
        <v>136</v>
      </c>
      <c r="AA1025" s="46" t="s">
        <v>136</v>
      </c>
      <c r="AB1025" s="46" t="s">
        <v>136</v>
      </c>
      <c r="AC1025" s="47" t="s">
        <v>136</v>
      </c>
      <c r="AD1025" s="48" t="s">
        <v>136</v>
      </c>
      <c r="AE1025" s="49" t="s">
        <v>136</v>
      </c>
    </row>
    <row r="1026" spans="1:31" x14ac:dyDescent="0.25">
      <c r="A1026" t="s">
        <v>1274</v>
      </c>
      <c r="B1026" s="35">
        <v>10</v>
      </c>
      <c r="C1026" s="44" t="s">
        <v>184</v>
      </c>
      <c r="D1026" s="45">
        <v>0.60672129793669627</v>
      </c>
      <c r="E1026" s="46">
        <v>0.39327870206330368</v>
      </c>
      <c r="F1026" s="45">
        <v>5.7204552981127775E-2</v>
      </c>
      <c r="G1026" s="47">
        <v>33274.673713088931</v>
      </c>
      <c r="H1026" s="48">
        <v>4892.998349999988</v>
      </c>
      <c r="I1026" s="49">
        <v>0.14704872517127876</v>
      </c>
      <c r="J1026" s="35">
        <v>10</v>
      </c>
      <c r="K1026" s="42" t="s">
        <v>2228</v>
      </c>
      <c r="L1026" s="46">
        <v>0.53830427217441146</v>
      </c>
      <c r="M1026" s="50" t="s">
        <v>137</v>
      </c>
      <c r="N1026" s="50" t="s">
        <v>137</v>
      </c>
      <c r="O1026" s="46">
        <v>0.46169572782558843</v>
      </c>
      <c r="P1026" s="46" t="s">
        <v>137</v>
      </c>
      <c r="Q1026" s="46" t="s">
        <v>137</v>
      </c>
      <c r="R1026" s="46">
        <v>1.1132368230452969E-2</v>
      </c>
      <c r="S1026" s="46" t="s">
        <v>1</v>
      </c>
      <c r="T1026" s="46" t="s">
        <v>137</v>
      </c>
      <c r="U1026" s="47">
        <v>945.89203550555999</v>
      </c>
      <c r="V1026" s="47">
        <v>220.79670000000004</v>
      </c>
      <c r="W1026" s="49">
        <v>0.23342695753008294</v>
      </c>
      <c r="X1026" s="35" t="s">
        <v>136</v>
      </c>
      <c r="Y1026" s="44" t="s">
        <v>136</v>
      </c>
      <c r="Z1026" s="46" t="s">
        <v>136</v>
      </c>
      <c r="AA1026" s="46" t="s">
        <v>136</v>
      </c>
      <c r="AB1026" s="46" t="s">
        <v>136</v>
      </c>
      <c r="AC1026" s="47" t="s">
        <v>136</v>
      </c>
      <c r="AD1026" s="48" t="s">
        <v>136</v>
      </c>
      <c r="AE1026" s="49" t="s">
        <v>136</v>
      </c>
    </row>
    <row r="1027" spans="1:31" x14ac:dyDescent="0.25">
      <c r="A1027" t="s">
        <v>1275</v>
      </c>
      <c r="B1027" s="35">
        <v>11</v>
      </c>
      <c r="C1027" s="44" t="s">
        <v>185</v>
      </c>
      <c r="D1027" s="45">
        <v>0.65647067722874153</v>
      </c>
      <c r="E1027" s="46">
        <v>0.34352932277125853</v>
      </c>
      <c r="F1027" s="45">
        <v>6.4381780104166106E-2</v>
      </c>
      <c r="G1027" s="47">
        <v>4941.621447606829</v>
      </c>
      <c r="H1027" s="48">
        <v>2259.645649999999</v>
      </c>
      <c r="I1027" s="49">
        <v>0.45726805947353977</v>
      </c>
      <c r="J1027" s="35">
        <v>11</v>
      </c>
      <c r="K1027" s="42" t="s">
        <v>162</v>
      </c>
      <c r="L1027" s="46">
        <v>0.52630865824957218</v>
      </c>
      <c r="M1027" s="50" t="s">
        <v>137</v>
      </c>
      <c r="N1027" s="50" t="s">
        <v>137</v>
      </c>
      <c r="O1027" s="46">
        <v>0.47369134175042776</v>
      </c>
      <c r="P1027" s="46" t="s">
        <v>137</v>
      </c>
      <c r="Q1027" s="46" t="s">
        <v>137</v>
      </c>
      <c r="R1027" s="46">
        <v>5.3105439745569201E-2</v>
      </c>
      <c r="S1027" s="46" t="s">
        <v>1</v>
      </c>
      <c r="T1027" s="46" t="s">
        <v>137</v>
      </c>
      <c r="U1027" s="47">
        <v>2239.7181836233658</v>
      </c>
      <c r="V1027" s="47">
        <v>950.01035000000024</v>
      </c>
      <c r="W1027" s="49">
        <v>0.42416512798190298</v>
      </c>
      <c r="X1027" s="35" t="s">
        <v>136</v>
      </c>
      <c r="Y1027" s="44" t="s">
        <v>136</v>
      </c>
      <c r="Z1027" s="46" t="s">
        <v>136</v>
      </c>
      <c r="AA1027" s="46" t="s">
        <v>136</v>
      </c>
      <c r="AB1027" s="46" t="s">
        <v>136</v>
      </c>
      <c r="AC1027" s="47" t="s">
        <v>136</v>
      </c>
      <c r="AD1027" s="48" t="s">
        <v>136</v>
      </c>
      <c r="AE1027" s="49" t="s">
        <v>136</v>
      </c>
    </row>
    <row r="1028" spans="1:31" x14ac:dyDescent="0.25">
      <c r="A1028" t="s">
        <v>1276</v>
      </c>
      <c r="B1028" s="35">
        <v>12</v>
      </c>
      <c r="C1028" s="44" t="s">
        <v>186</v>
      </c>
      <c r="D1028" s="45">
        <v>0.76633975582847924</v>
      </c>
      <c r="E1028" s="46">
        <v>0.23366024417152073</v>
      </c>
      <c r="F1028" s="45">
        <v>2.5841631039714267E-2</v>
      </c>
      <c r="G1028" s="47">
        <v>8999.5247089653931</v>
      </c>
      <c r="H1028" s="48">
        <v>6198.5153</v>
      </c>
      <c r="I1028" s="49">
        <v>0.68876029573261721</v>
      </c>
      <c r="J1028" s="35">
        <v>12</v>
      </c>
      <c r="K1028" s="42" t="s">
        <v>163</v>
      </c>
      <c r="L1028" s="46">
        <v>0.25838942805360238</v>
      </c>
      <c r="M1028" s="50" t="s">
        <v>137</v>
      </c>
      <c r="N1028" s="50" t="s">
        <v>135</v>
      </c>
      <c r="O1028" s="46">
        <v>0.74161057194639757</v>
      </c>
      <c r="P1028" s="46" t="s">
        <v>137</v>
      </c>
      <c r="Q1028" s="46" t="s">
        <v>135</v>
      </c>
      <c r="R1028" s="46">
        <v>2.358304781760083E-2</v>
      </c>
      <c r="S1028" s="46" t="s">
        <v>1</v>
      </c>
      <c r="T1028" s="46" t="s">
        <v>137</v>
      </c>
      <c r="U1028" s="47">
        <v>11907.478591802848</v>
      </c>
      <c r="V1028" s="47">
        <v>3779.3168000000023</v>
      </c>
      <c r="W1028" s="49">
        <v>0.3173901822172242</v>
      </c>
      <c r="X1028" s="35" t="s">
        <v>136</v>
      </c>
      <c r="Y1028" s="44" t="s">
        <v>136</v>
      </c>
      <c r="Z1028" s="46" t="s">
        <v>136</v>
      </c>
      <c r="AA1028" s="46" t="s">
        <v>136</v>
      </c>
      <c r="AB1028" s="46" t="s">
        <v>136</v>
      </c>
      <c r="AC1028" s="47" t="s">
        <v>136</v>
      </c>
      <c r="AD1028" s="48" t="s">
        <v>136</v>
      </c>
      <c r="AE1028" s="49" t="s">
        <v>136</v>
      </c>
    </row>
    <row r="1029" spans="1:31" x14ac:dyDescent="0.25">
      <c r="A1029" t="s">
        <v>1277</v>
      </c>
      <c r="B1029" s="35">
        <v>13</v>
      </c>
      <c r="C1029" s="44" t="s">
        <v>188</v>
      </c>
      <c r="D1029" s="45">
        <v>0.80176621242361146</v>
      </c>
      <c r="E1029" s="46">
        <v>0.19823378757638863</v>
      </c>
      <c r="F1029" s="45">
        <v>3.5501278311804829E-2</v>
      </c>
      <c r="G1029" s="47">
        <v>777.30535958760743</v>
      </c>
      <c r="H1029" s="48">
        <v>615.36119999999994</v>
      </c>
      <c r="I1029" s="49">
        <v>0.7916595356122007</v>
      </c>
      <c r="J1029" s="35">
        <v>13</v>
      </c>
      <c r="K1029" s="42" t="s">
        <v>164</v>
      </c>
      <c r="L1029" s="46">
        <v>0.5048774145383883</v>
      </c>
      <c r="M1029" s="50" t="s">
        <v>137</v>
      </c>
      <c r="N1029" s="50" t="s">
        <v>137</v>
      </c>
      <c r="O1029" s="46">
        <v>0.4951225854616117</v>
      </c>
      <c r="P1029" s="46" t="s">
        <v>137</v>
      </c>
      <c r="Q1029" s="46" t="s">
        <v>137</v>
      </c>
      <c r="R1029" s="46">
        <v>1.0569831211845425E-2</v>
      </c>
      <c r="S1029" s="46" t="s">
        <v>1</v>
      </c>
      <c r="T1029" s="46" t="s">
        <v>137</v>
      </c>
      <c r="U1029" s="47">
        <v>1266.1933425290367</v>
      </c>
      <c r="V1029" s="47">
        <v>367.86165000000074</v>
      </c>
      <c r="W1029" s="49">
        <v>0.29052565484608434</v>
      </c>
      <c r="X1029" s="35" t="s">
        <v>136</v>
      </c>
      <c r="Y1029" s="44" t="s">
        <v>136</v>
      </c>
      <c r="Z1029" s="46" t="s">
        <v>136</v>
      </c>
      <c r="AA1029" s="46" t="s">
        <v>136</v>
      </c>
      <c r="AB1029" s="46" t="s">
        <v>136</v>
      </c>
      <c r="AC1029" s="47" t="s">
        <v>136</v>
      </c>
      <c r="AD1029" s="48" t="s">
        <v>136</v>
      </c>
      <c r="AE1029" s="49" t="s">
        <v>136</v>
      </c>
    </row>
    <row r="1030" spans="1:31" x14ac:dyDescent="0.25">
      <c r="A1030" t="s">
        <v>1278</v>
      </c>
      <c r="B1030" s="35">
        <v>14</v>
      </c>
      <c r="C1030" s="44" t="s">
        <v>13</v>
      </c>
      <c r="D1030" s="45">
        <v>0.91450436229730125</v>
      </c>
      <c r="E1030" s="46">
        <v>8.5495637702698718E-2</v>
      </c>
      <c r="F1030" s="45">
        <v>4.1210186906523553E-3</v>
      </c>
      <c r="G1030" s="47">
        <v>583.4772007976801</v>
      </c>
      <c r="H1030" s="48">
        <v>479.58849999999995</v>
      </c>
      <c r="I1030" s="49">
        <v>0.82194899705480795</v>
      </c>
      <c r="J1030" s="35">
        <v>14</v>
      </c>
      <c r="K1030" s="42" t="s">
        <v>165</v>
      </c>
      <c r="L1030" s="46">
        <v>0.34521672934034503</v>
      </c>
      <c r="M1030" s="50" t="s">
        <v>137</v>
      </c>
      <c r="N1030" s="50" t="s">
        <v>135</v>
      </c>
      <c r="O1030" s="46">
        <v>0.6547832706596548</v>
      </c>
      <c r="P1030" s="46" t="s">
        <v>137</v>
      </c>
      <c r="Q1030" s="46" t="s">
        <v>135</v>
      </c>
      <c r="R1030" s="46">
        <v>1.6008690153442365E-2</v>
      </c>
      <c r="S1030" s="46" t="s">
        <v>1</v>
      </c>
      <c r="T1030" s="46" t="s">
        <v>137</v>
      </c>
      <c r="U1030" s="47">
        <v>3519.1965296933076</v>
      </c>
      <c r="V1030" s="47">
        <v>1288.6449999999982</v>
      </c>
      <c r="W1030" s="49">
        <v>0.36617591235016977</v>
      </c>
      <c r="X1030" s="35" t="s">
        <v>136</v>
      </c>
      <c r="Y1030" s="44" t="s">
        <v>136</v>
      </c>
      <c r="Z1030" s="46" t="s">
        <v>136</v>
      </c>
      <c r="AA1030" s="46" t="s">
        <v>136</v>
      </c>
      <c r="AB1030" s="46" t="s">
        <v>136</v>
      </c>
      <c r="AC1030" s="47" t="s">
        <v>136</v>
      </c>
      <c r="AD1030" s="48" t="s">
        <v>136</v>
      </c>
      <c r="AE1030" s="49" t="s">
        <v>136</v>
      </c>
    </row>
    <row r="1031" spans="1:31" x14ac:dyDescent="0.25">
      <c r="A1031" t="s">
        <v>1279</v>
      </c>
      <c r="B1031" s="35">
        <v>15</v>
      </c>
      <c r="C1031" s="44" t="s">
        <v>189</v>
      </c>
      <c r="D1031" s="45">
        <v>0.83996952682847326</v>
      </c>
      <c r="E1031" s="46">
        <v>0.16003047317152658</v>
      </c>
      <c r="F1031" s="45">
        <v>1.2499131684490579E-2</v>
      </c>
      <c r="G1031" s="47">
        <v>3384.6194625078078</v>
      </c>
      <c r="H1031" s="48">
        <v>2156.0226499999999</v>
      </c>
      <c r="I1031" s="49">
        <v>0.63700592456042648</v>
      </c>
      <c r="J1031" s="35">
        <v>15</v>
      </c>
      <c r="K1031" s="42" t="s">
        <v>166</v>
      </c>
      <c r="L1031" s="46">
        <v>0.29182552932258521</v>
      </c>
      <c r="M1031" s="50" t="s">
        <v>137</v>
      </c>
      <c r="N1031" s="50" t="s">
        <v>135</v>
      </c>
      <c r="O1031" s="46">
        <v>0.70817447067741479</v>
      </c>
      <c r="P1031" s="46" t="s">
        <v>137</v>
      </c>
      <c r="Q1031" s="46" t="s">
        <v>135</v>
      </c>
      <c r="R1031" s="46">
        <v>0.42057726476821566</v>
      </c>
      <c r="S1031" s="46" t="s">
        <v>137</v>
      </c>
      <c r="T1031" s="46" t="s">
        <v>137</v>
      </c>
      <c r="U1031" s="47">
        <v>802.81256586286031</v>
      </c>
      <c r="V1031" s="47">
        <v>256.26764999999972</v>
      </c>
      <c r="W1031" s="49">
        <v>0.31921230545832835</v>
      </c>
      <c r="X1031" s="35" t="s">
        <v>136</v>
      </c>
      <c r="Y1031" s="44" t="s">
        <v>136</v>
      </c>
      <c r="Z1031" s="46" t="s">
        <v>136</v>
      </c>
      <c r="AA1031" s="46" t="s">
        <v>136</v>
      </c>
      <c r="AB1031" s="46" t="s">
        <v>136</v>
      </c>
      <c r="AC1031" s="47" t="s">
        <v>136</v>
      </c>
      <c r="AD1031" s="48" t="s">
        <v>136</v>
      </c>
      <c r="AE1031" s="49" t="s">
        <v>136</v>
      </c>
    </row>
    <row r="1032" spans="1:31" x14ac:dyDescent="0.25">
      <c r="A1032" t="s">
        <v>1280</v>
      </c>
      <c r="B1032" s="35">
        <v>16</v>
      </c>
      <c r="C1032" s="44" t="s">
        <v>2227</v>
      </c>
      <c r="D1032" s="45">
        <v>0.79443968680588284</v>
      </c>
      <c r="E1032" s="46">
        <v>0.20556031319411724</v>
      </c>
      <c r="F1032" s="45">
        <v>2.4814265181216242E-2</v>
      </c>
      <c r="G1032" s="47">
        <v>14510.009857211848</v>
      </c>
      <c r="H1032" s="48">
        <v>10958.132250000001</v>
      </c>
      <c r="I1032" s="49">
        <v>0.75521190942220673</v>
      </c>
      <c r="J1032" s="35">
        <v>16</v>
      </c>
      <c r="K1032" s="42" t="s">
        <v>167</v>
      </c>
      <c r="L1032" s="46">
        <v>0.26313609092567025</v>
      </c>
      <c r="M1032" s="50" t="s">
        <v>137</v>
      </c>
      <c r="N1032" s="50" t="s">
        <v>135</v>
      </c>
      <c r="O1032" s="46">
        <v>0.73686390907432975</v>
      </c>
      <c r="P1032" s="46" t="s">
        <v>137</v>
      </c>
      <c r="Q1032" s="46" t="s">
        <v>135</v>
      </c>
      <c r="R1032" s="46">
        <v>2.1096323294372062E-2</v>
      </c>
      <c r="S1032" s="46" t="s">
        <v>1</v>
      </c>
      <c r="T1032" s="46" t="s">
        <v>137</v>
      </c>
      <c r="U1032" s="47">
        <v>11.29225017602743</v>
      </c>
      <c r="V1032" s="47">
        <v>2.6570000000000022</v>
      </c>
      <c r="W1032" s="49">
        <v>0.23529411397921443</v>
      </c>
      <c r="X1032" s="35" t="s">
        <v>136</v>
      </c>
      <c r="Y1032" s="44" t="s">
        <v>136</v>
      </c>
      <c r="Z1032" s="46" t="s">
        <v>136</v>
      </c>
      <c r="AA1032" s="46" t="s">
        <v>136</v>
      </c>
      <c r="AB1032" s="46" t="s">
        <v>136</v>
      </c>
      <c r="AC1032" s="47" t="s">
        <v>136</v>
      </c>
      <c r="AD1032" s="48" t="s">
        <v>136</v>
      </c>
      <c r="AE1032" s="49" t="s">
        <v>136</v>
      </c>
    </row>
    <row r="1033" spans="1:31" x14ac:dyDescent="0.25">
      <c r="A1033" t="s">
        <v>1281</v>
      </c>
      <c r="B1033" s="35" t="s">
        <v>136</v>
      </c>
      <c r="C1033" s="44" t="s">
        <v>136</v>
      </c>
      <c r="D1033" s="45" t="s">
        <v>136</v>
      </c>
      <c r="E1033" s="46" t="s">
        <v>136</v>
      </c>
      <c r="F1033" s="45" t="s">
        <v>136</v>
      </c>
      <c r="G1033" s="47" t="s">
        <v>136</v>
      </c>
      <c r="H1033" s="48" t="s">
        <v>136</v>
      </c>
      <c r="I1033" s="49" t="s">
        <v>136</v>
      </c>
      <c r="J1033" s="35">
        <v>17</v>
      </c>
      <c r="K1033" s="42" t="s">
        <v>168</v>
      </c>
      <c r="L1033" s="46">
        <v>0.28692311905726486</v>
      </c>
      <c r="M1033" s="50" t="s">
        <v>137</v>
      </c>
      <c r="N1033" s="50" t="s">
        <v>135</v>
      </c>
      <c r="O1033" s="46">
        <v>0.71307688094273514</v>
      </c>
      <c r="P1033" s="46" t="s">
        <v>137</v>
      </c>
      <c r="Q1033" s="46" t="s">
        <v>135</v>
      </c>
      <c r="R1033" s="46">
        <v>0.10367416472997569</v>
      </c>
      <c r="S1033" s="46" t="s">
        <v>1</v>
      </c>
      <c r="T1033" s="46" t="s">
        <v>137</v>
      </c>
      <c r="U1033" s="47">
        <v>14215.481554899759</v>
      </c>
      <c r="V1033" s="47">
        <v>6008.1412500000006</v>
      </c>
      <c r="W1033" s="49">
        <v>0.42264774688052187</v>
      </c>
      <c r="X1033" s="35" t="s">
        <v>136</v>
      </c>
      <c r="Y1033" s="44" t="s">
        <v>136</v>
      </c>
      <c r="Z1033" s="46" t="s">
        <v>136</v>
      </c>
      <c r="AA1033" s="46" t="s">
        <v>136</v>
      </c>
      <c r="AB1033" s="46" t="s">
        <v>136</v>
      </c>
      <c r="AC1033" s="47" t="s">
        <v>136</v>
      </c>
      <c r="AD1033" s="48" t="s">
        <v>136</v>
      </c>
      <c r="AE1033" s="49" t="s">
        <v>136</v>
      </c>
    </row>
    <row r="1034" spans="1:31" x14ac:dyDescent="0.25">
      <c r="A1034" t="s">
        <v>1282</v>
      </c>
      <c r="B1034" s="35" t="s">
        <v>136</v>
      </c>
      <c r="C1034" s="44" t="s">
        <v>136</v>
      </c>
      <c r="D1034" s="45" t="s">
        <v>136</v>
      </c>
      <c r="E1034" s="46" t="s">
        <v>136</v>
      </c>
      <c r="F1034" s="45" t="s">
        <v>136</v>
      </c>
      <c r="G1034" s="47" t="s">
        <v>136</v>
      </c>
      <c r="H1034" s="48" t="s">
        <v>136</v>
      </c>
      <c r="I1034" s="49" t="s">
        <v>136</v>
      </c>
      <c r="J1034" s="35">
        <v>18</v>
      </c>
      <c r="K1034" s="42" t="s">
        <v>172</v>
      </c>
      <c r="L1034" s="46">
        <v>0.41598689402110089</v>
      </c>
      <c r="M1034" s="50" t="s">
        <v>137</v>
      </c>
      <c r="N1034" s="50" t="s">
        <v>137</v>
      </c>
      <c r="O1034" s="46">
        <v>0.58401310597889911</v>
      </c>
      <c r="P1034" s="46" t="s">
        <v>137</v>
      </c>
      <c r="Q1034" s="46" t="s">
        <v>137</v>
      </c>
      <c r="R1034" s="46">
        <v>0.54786459652300312</v>
      </c>
      <c r="S1034" s="46" t="s">
        <v>137</v>
      </c>
      <c r="T1034" s="46" t="s">
        <v>137</v>
      </c>
      <c r="U1034" s="47">
        <v>2087.7377553280598</v>
      </c>
      <c r="V1034" s="47">
        <v>1026.9304999999997</v>
      </c>
      <c r="W1034" s="49">
        <v>0.49188673116592241</v>
      </c>
      <c r="X1034" s="35" t="s">
        <v>136</v>
      </c>
      <c r="Y1034" s="44" t="s">
        <v>136</v>
      </c>
      <c r="Z1034" s="46" t="s">
        <v>136</v>
      </c>
      <c r="AA1034" s="46" t="s">
        <v>136</v>
      </c>
      <c r="AB1034" s="46" t="s">
        <v>136</v>
      </c>
      <c r="AC1034" s="47" t="s">
        <v>136</v>
      </c>
      <c r="AD1034" s="48" t="s">
        <v>136</v>
      </c>
      <c r="AE1034" s="49" t="s">
        <v>136</v>
      </c>
    </row>
    <row r="1035" spans="1:31" x14ac:dyDescent="0.25">
      <c r="A1035" t="s">
        <v>1283</v>
      </c>
      <c r="B1035" s="35" t="s">
        <v>136</v>
      </c>
      <c r="C1035" s="44" t="s">
        <v>136</v>
      </c>
      <c r="D1035" s="45" t="s">
        <v>136</v>
      </c>
      <c r="E1035" s="46" t="s">
        <v>136</v>
      </c>
      <c r="F1035" s="45" t="s">
        <v>136</v>
      </c>
      <c r="G1035" s="47" t="s">
        <v>136</v>
      </c>
      <c r="H1035" s="48" t="s">
        <v>136</v>
      </c>
      <c r="I1035" s="49" t="s">
        <v>136</v>
      </c>
      <c r="J1035" s="35">
        <v>19</v>
      </c>
      <c r="K1035" s="42" t="s">
        <v>139</v>
      </c>
      <c r="L1035" s="46">
        <v>0.25050313603441615</v>
      </c>
      <c r="M1035" s="50" t="s">
        <v>137</v>
      </c>
      <c r="N1035" s="50" t="s">
        <v>135</v>
      </c>
      <c r="O1035" s="46">
        <v>0.74949686396558379</v>
      </c>
      <c r="P1035" s="46" t="s">
        <v>137</v>
      </c>
      <c r="Q1035" s="46" t="s">
        <v>135</v>
      </c>
      <c r="R1035" s="46">
        <v>1.9177878642673334E-2</v>
      </c>
      <c r="S1035" s="46" t="s">
        <v>1</v>
      </c>
      <c r="T1035" s="46" t="s">
        <v>137</v>
      </c>
      <c r="U1035" s="47">
        <v>25554.893011953227</v>
      </c>
      <c r="V1035" s="47">
        <v>6657.9106000000029</v>
      </c>
      <c r="W1035" s="49">
        <v>0.26053369101900697</v>
      </c>
      <c r="X1035" s="35" t="s">
        <v>136</v>
      </c>
      <c r="Y1035" s="44" t="s">
        <v>136</v>
      </c>
      <c r="Z1035" s="46" t="s">
        <v>136</v>
      </c>
      <c r="AA1035" s="46" t="s">
        <v>136</v>
      </c>
      <c r="AB1035" s="46" t="s">
        <v>136</v>
      </c>
      <c r="AC1035" s="47" t="s">
        <v>136</v>
      </c>
      <c r="AD1035" s="48" t="s">
        <v>136</v>
      </c>
      <c r="AE1035" s="49" t="s">
        <v>136</v>
      </c>
    </row>
    <row r="1036" spans="1:31" x14ac:dyDescent="0.25">
      <c r="A1036" t="s">
        <v>1284</v>
      </c>
      <c r="B1036" s="35" t="s">
        <v>136</v>
      </c>
      <c r="C1036" s="44" t="s">
        <v>136</v>
      </c>
      <c r="D1036" s="45" t="s">
        <v>136</v>
      </c>
      <c r="E1036" s="46" t="s">
        <v>136</v>
      </c>
      <c r="F1036" s="45" t="s">
        <v>136</v>
      </c>
      <c r="G1036" s="47" t="s">
        <v>136</v>
      </c>
      <c r="H1036" s="48" t="s">
        <v>136</v>
      </c>
      <c r="I1036" s="49" t="s">
        <v>136</v>
      </c>
      <c r="J1036" s="35">
        <v>20</v>
      </c>
      <c r="K1036" s="42" t="s">
        <v>174</v>
      </c>
      <c r="L1036" s="46">
        <v>0.5037748253472264</v>
      </c>
      <c r="M1036" s="50" t="s">
        <v>137</v>
      </c>
      <c r="N1036" s="50" t="s">
        <v>137</v>
      </c>
      <c r="O1036" s="46">
        <v>0.49622517465277355</v>
      </c>
      <c r="P1036" s="46" t="s">
        <v>137</v>
      </c>
      <c r="Q1036" s="46" t="s">
        <v>137</v>
      </c>
      <c r="R1036" s="46">
        <v>0.12605667856977157</v>
      </c>
      <c r="S1036" s="46" t="s">
        <v>1</v>
      </c>
      <c r="T1036" s="46" t="s">
        <v>137</v>
      </c>
      <c r="U1036" s="47">
        <v>22019.35626013904</v>
      </c>
      <c r="V1036" s="47">
        <v>9168.7756000000027</v>
      </c>
      <c r="W1036" s="49">
        <v>0.41639616942834762</v>
      </c>
      <c r="X1036" s="35" t="s">
        <v>136</v>
      </c>
      <c r="Y1036" s="44" t="s">
        <v>136</v>
      </c>
      <c r="Z1036" s="46" t="s">
        <v>136</v>
      </c>
      <c r="AA1036" s="46" t="s">
        <v>136</v>
      </c>
      <c r="AB1036" s="46" t="s">
        <v>136</v>
      </c>
      <c r="AC1036" s="47" t="s">
        <v>136</v>
      </c>
      <c r="AD1036" s="48" t="s">
        <v>136</v>
      </c>
      <c r="AE1036" s="49" t="s">
        <v>136</v>
      </c>
    </row>
    <row r="1037" spans="1:31" x14ac:dyDescent="0.25">
      <c r="A1037" t="s">
        <v>1285</v>
      </c>
      <c r="B1037" s="35" t="s">
        <v>136</v>
      </c>
      <c r="C1037" s="44" t="s">
        <v>136</v>
      </c>
      <c r="D1037" s="45" t="s">
        <v>136</v>
      </c>
      <c r="E1037" s="46" t="s">
        <v>136</v>
      </c>
      <c r="F1037" s="45" t="s">
        <v>136</v>
      </c>
      <c r="G1037" s="47" t="s">
        <v>136</v>
      </c>
      <c r="H1037" s="48" t="s">
        <v>136</v>
      </c>
      <c r="I1037" s="49" t="s">
        <v>136</v>
      </c>
      <c r="J1037" s="35">
        <v>21</v>
      </c>
      <c r="K1037" s="42" t="s">
        <v>2229</v>
      </c>
      <c r="L1037" s="46">
        <v>0.40609852271318614</v>
      </c>
      <c r="M1037" s="50" t="s">
        <v>137</v>
      </c>
      <c r="N1037" s="50" t="s">
        <v>137</v>
      </c>
      <c r="O1037" s="46">
        <v>0.59390147728681375</v>
      </c>
      <c r="P1037" s="46" t="s">
        <v>137</v>
      </c>
      <c r="Q1037" s="46" t="s">
        <v>137</v>
      </c>
      <c r="R1037" s="46">
        <v>0.53511108942453667</v>
      </c>
      <c r="S1037" s="46" t="s">
        <v>137</v>
      </c>
      <c r="T1037" s="46" t="s">
        <v>137</v>
      </c>
      <c r="U1037" s="47">
        <v>5862.1391215668555</v>
      </c>
      <c r="V1037" s="47">
        <v>2692.8694999999998</v>
      </c>
      <c r="W1037" s="49">
        <v>0.45936635827916672</v>
      </c>
      <c r="X1037" s="35" t="s">
        <v>136</v>
      </c>
      <c r="Y1037" s="44" t="s">
        <v>136</v>
      </c>
      <c r="Z1037" s="46" t="s">
        <v>136</v>
      </c>
      <c r="AA1037" s="46" t="s">
        <v>136</v>
      </c>
      <c r="AB1037" s="46" t="s">
        <v>136</v>
      </c>
      <c r="AC1037" s="47" t="s">
        <v>136</v>
      </c>
      <c r="AD1037" s="48" t="s">
        <v>136</v>
      </c>
      <c r="AE1037" s="49" t="s">
        <v>136</v>
      </c>
    </row>
    <row r="1038" spans="1:31" x14ac:dyDescent="0.25">
      <c r="A1038" t="s">
        <v>1286</v>
      </c>
      <c r="B1038" s="35" t="s">
        <v>136</v>
      </c>
      <c r="C1038" s="44" t="s">
        <v>136</v>
      </c>
      <c r="D1038" s="45" t="s">
        <v>136</v>
      </c>
      <c r="E1038" s="46" t="s">
        <v>136</v>
      </c>
      <c r="F1038" s="45" t="s">
        <v>136</v>
      </c>
      <c r="G1038" s="47" t="s">
        <v>136</v>
      </c>
      <c r="H1038" s="48" t="s">
        <v>136</v>
      </c>
      <c r="I1038" s="49" t="s">
        <v>136</v>
      </c>
      <c r="J1038" s="35">
        <v>22</v>
      </c>
      <c r="K1038" s="42" t="s">
        <v>140</v>
      </c>
      <c r="L1038" s="46">
        <v>0.28869973858378195</v>
      </c>
      <c r="M1038" s="50" t="s">
        <v>137</v>
      </c>
      <c r="N1038" s="50" t="s">
        <v>135</v>
      </c>
      <c r="O1038" s="46">
        <v>0.71130026141621805</v>
      </c>
      <c r="P1038" s="46" t="s">
        <v>137</v>
      </c>
      <c r="Q1038" s="46" t="s">
        <v>135</v>
      </c>
      <c r="R1038" s="46">
        <v>0.1724720119007612</v>
      </c>
      <c r="S1038" s="46" t="s">
        <v>1</v>
      </c>
      <c r="T1038" s="46" t="s">
        <v>137</v>
      </c>
      <c r="U1038" s="47">
        <v>690.82000294420902</v>
      </c>
      <c r="V1038" s="47">
        <v>227.30635000000009</v>
      </c>
      <c r="W1038" s="49">
        <v>0.32903846013613108</v>
      </c>
      <c r="X1038" s="35" t="s">
        <v>136</v>
      </c>
      <c r="Y1038" s="44" t="s">
        <v>136</v>
      </c>
      <c r="Z1038" s="46" t="s">
        <v>136</v>
      </c>
      <c r="AA1038" s="46" t="s">
        <v>136</v>
      </c>
      <c r="AB1038" s="46" t="s">
        <v>136</v>
      </c>
      <c r="AC1038" s="47" t="s">
        <v>136</v>
      </c>
      <c r="AD1038" s="48" t="s">
        <v>136</v>
      </c>
      <c r="AE1038" s="49" t="s">
        <v>136</v>
      </c>
    </row>
    <row r="1039" spans="1:31" x14ac:dyDescent="0.25">
      <c r="A1039" t="s">
        <v>1287</v>
      </c>
      <c r="B1039" s="35" t="s">
        <v>136</v>
      </c>
      <c r="C1039" s="44" t="s">
        <v>136</v>
      </c>
      <c r="D1039" s="45" t="s">
        <v>136</v>
      </c>
      <c r="E1039" s="46" t="s">
        <v>136</v>
      </c>
      <c r="F1039" s="45" t="s">
        <v>136</v>
      </c>
      <c r="G1039" s="47" t="s">
        <v>136</v>
      </c>
      <c r="H1039" s="48" t="s">
        <v>136</v>
      </c>
      <c r="I1039" s="49" t="s">
        <v>136</v>
      </c>
      <c r="J1039" s="35">
        <v>23</v>
      </c>
      <c r="K1039" s="42" t="s">
        <v>141</v>
      </c>
      <c r="L1039" s="46">
        <v>0.25048167990490494</v>
      </c>
      <c r="M1039" s="50" t="s">
        <v>137</v>
      </c>
      <c r="N1039" s="50" t="s">
        <v>135</v>
      </c>
      <c r="O1039" s="46">
        <v>0.74951832009509523</v>
      </c>
      <c r="P1039" s="46" t="s">
        <v>137</v>
      </c>
      <c r="Q1039" s="46" t="s">
        <v>135</v>
      </c>
      <c r="R1039" s="46">
        <v>0.20897866371666099</v>
      </c>
      <c r="S1039" s="46" t="s">
        <v>1</v>
      </c>
      <c r="T1039" s="46" t="s">
        <v>137</v>
      </c>
      <c r="U1039" s="47">
        <v>10351.273549056445</v>
      </c>
      <c r="V1039" s="47">
        <v>3474.2931999999983</v>
      </c>
      <c r="W1039" s="49">
        <v>0.335639202609682</v>
      </c>
      <c r="X1039" s="35" t="s">
        <v>136</v>
      </c>
      <c r="Y1039" s="44" t="s">
        <v>136</v>
      </c>
      <c r="Z1039" s="46" t="s">
        <v>136</v>
      </c>
      <c r="AA1039" s="46" t="s">
        <v>136</v>
      </c>
      <c r="AB1039" s="46" t="s">
        <v>136</v>
      </c>
      <c r="AC1039" s="47" t="s">
        <v>136</v>
      </c>
      <c r="AD1039" s="48" t="s">
        <v>136</v>
      </c>
      <c r="AE1039" s="49" t="s">
        <v>136</v>
      </c>
    </row>
    <row r="1040" spans="1:31" x14ac:dyDescent="0.25">
      <c r="A1040" t="s">
        <v>1288</v>
      </c>
      <c r="B1040" s="35" t="s">
        <v>136</v>
      </c>
      <c r="C1040" s="44" t="s">
        <v>136</v>
      </c>
      <c r="D1040" s="45" t="s">
        <v>136</v>
      </c>
      <c r="E1040" s="46" t="s">
        <v>136</v>
      </c>
      <c r="F1040" s="45" t="s">
        <v>136</v>
      </c>
      <c r="G1040" s="47" t="s">
        <v>136</v>
      </c>
      <c r="H1040" s="48" t="s">
        <v>136</v>
      </c>
      <c r="I1040" s="49" t="s">
        <v>136</v>
      </c>
      <c r="J1040" s="35">
        <v>24</v>
      </c>
      <c r="K1040" s="42" t="s">
        <v>178</v>
      </c>
      <c r="L1040" s="46">
        <v>0.40175463633968422</v>
      </c>
      <c r="M1040" s="50" t="s">
        <v>137</v>
      </c>
      <c r="N1040" s="50" t="s">
        <v>137</v>
      </c>
      <c r="O1040" s="46">
        <v>0.598245363660316</v>
      </c>
      <c r="P1040" s="46" t="s">
        <v>137</v>
      </c>
      <c r="Q1040" s="46" t="s">
        <v>137</v>
      </c>
      <c r="R1040" s="46">
        <v>0.15183089055348423</v>
      </c>
      <c r="S1040" s="46" t="s">
        <v>1</v>
      </c>
      <c r="T1040" s="46" t="s">
        <v>137</v>
      </c>
      <c r="U1040" s="47">
        <v>1242.1475035113685</v>
      </c>
      <c r="V1040" s="47">
        <v>884.91385000000014</v>
      </c>
      <c r="W1040" s="49">
        <v>0.71240641509843128</v>
      </c>
      <c r="X1040" s="35" t="s">
        <v>136</v>
      </c>
      <c r="Y1040" s="44" t="s">
        <v>136</v>
      </c>
      <c r="Z1040" s="46" t="s">
        <v>136</v>
      </c>
      <c r="AA1040" s="46" t="s">
        <v>136</v>
      </c>
      <c r="AB1040" s="46" t="s">
        <v>136</v>
      </c>
      <c r="AC1040" s="47" t="s">
        <v>136</v>
      </c>
      <c r="AD1040" s="48" t="s">
        <v>136</v>
      </c>
      <c r="AE1040" s="49" t="s">
        <v>136</v>
      </c>
    </row>
    <row r="1041" spans="1:31" x14ac:dyDescent="0.25">
      <c r="A1041" t="s">
        <v>1289</v>
      </c>
      <c r="B1041" s="35" t="s">
        <v>136</v>
      </c>
      <c r="C1041" s="44" t="s">
        <v>136</v>
      </c>
      <c r="D1041" s="45" t="s">
        <v>136</v>
      </c>
      <c r="E1041" s="46" t="s">
        <v>136</v>
      </c>
      <c r="F1041" s="45" t="s">
        <v>136</v>
      </c>
      <c r="G1041" s="47" t="s">
        <v>136</v>
      </c>
      <c r="H1041" s="48" t="s">
        <v>136</v>
      </c>
      <c r="I1041" s="49" t="s">
        <v>136</v>
      </c>
      <c r="J1041" s="35">
        <v>25</v>
      </c>
      <c r="K1041" s="42" t="s">
        <v>180</v>
      </c>
      <c r="L1041" s="46">
        <v>0.32947211555378392</v>
      </c>
      <c r="M1041" s="50" t="s">
        <v>137</v>
      </c>
      <c r="N1041" s="50" t="s">
        <v>135</v>
      </c>
      <c r="O1041" s="46">
        <v>0.67052788444621603</v>
      </c>
      <c r="P1041" s="46" t="s">
        <v>137</v>
      </c>
      <c r="Q1041" s="46" t="s">
        <v>135</v>
      </c>
      <c r="R1041" s="46">
        <v>9.6736872945751728E-2</v>
      </c>
      <c r="S1041" s="46" t="s">
        <v>1</v>
      </c>
      <c r="T1041" s="46" t="s">
        <v>137</v>
      </c>
      <c r="U1041" s="47">
        <v>20372.68048998863</v>
      </c>
      <c r="V1041" s="47">
        <v>11520.88485</v>
      </c>
      <c r="W1041" s="49">
        <v>0.56550657905136714</v>
      </c>
      <c r="X1041" s="35" t="s">
        <v>136</v>
      </c>
      <c r="Y1041" s="44" t="s">
        <v>136</v>
      </c>
      <c r="Z1041" s="46" t="s">
        <v>136</v>
      </c>
      <c r="AA1041" s="46" t="s">
        <v>136</v>
      </c>
      <c r="AB1041" s="46" t="s">
        <v>136</v>
      </c>
      <c r="AC1041" s="47" t="s">
        <v>136</v>
      </c>
      <c r="AD1041" s="48" t="s">
        <v>136</v>
      </c>
      <c r="AE1041" s="49" t="s">
        <v>136</v>
      </c>
    </row>
    <row r="1042" spans="1:31" x14ac:dyDescent="0.25">
      <c r="A1042" t="s">
        <v>1290</v>
      </c>
      <c r="B1042" s="35" t="s">
        <v>136</v>
      </c>
      <c r="C1042" s="44" t="s">
        <v>136</v>
      </c>
      <c r="D1042" s="45" t="s">
        <v>136</v>
      </c>
      <c r="E1042" s="46" t="s">
        <v>136</v>
      </c>
      <c r="F1042" s="45" t="s">
        <v>136</v>
      </c>
      <c r="G1042" s="47" t="s">
        <v>136</v>
      </c>
      <c r="H1042" s="48" t="s">
        <v>136</v>
      </c>
      <c r="I1042" s="49" t="s">
        <v>136</v>
      </c>
      <c r="J1042" s="35">
        <v>26</v>
      </c>
      <c r="K1042" s="42" t="s">
        <v>181</v>
      </c>
      <c r="L1042" s="46">
        <v>0.49743185911254811</v>
      </c>
      <c r="M1042" s="50" t="s">
        <v>137</v>
      </c>
      <c r="N1042" s="50" t="s">
        <v>137</v>
      </c>
      <c r="O1042" s="46">
        <v>0.50256814088745183</v>
      </c>
      <c r="P1042" s="46" t="s">
        <v>137</v>
      </c>
      <c r="Q1042" s="46" t="s">
        <v>137</v>
      </c>
      <c r="R1042" s="46">
        <v>9.9254143812674875E-2</v>
      </c>
      <c r="S1042" s="46" t="s">
        <v>1</v>
      </c>
      <c r="T1042" s="46" t="s">
        <v>137</v>
      </c>
      <c r="U1042" s="47">
        <v>616.15830535899033</v>
      </c>
      <c r="V1042" s="47">
        <v>348.46555000000006</v>
      </c>
      <c r="W1042" s="49">
        <v>0.56554548882851574</v>
      </c>
      <c r="X1042" s="35" t="s">
        <v>136</v>
      </c>
      <c r="Y1042" s="44" t="s">
        <v>136</v>
      </c>
      <c r="Z1042" s="46" t="s">
        <v>136</v>
      </c>
      <c r="AA1042" s="46" t="s">
        <v>136</v>
      </c>
      <c r="AB1042" s="46" t="s">
        <v>136</v>
      </c>
      <c r="AC1042" s="47" t="s">
        <v>136</v>
      </c>
      <c r="AD1042" s="48" t="s">
        <v>136</v>
      </c>
      <c r="AE1042" s="49" t="s">
        <v>136</v>
      </c>
    </row>
    <row r="1043" spans="1:31" x14ac:dyDescent="0.25">
      <c r="A1043" t="s">
        <v>1291</v>
      </c>
      <c r="B1043" s="35" t="s">
        <v>136</v>
      </c>
      <c r="C1043" s="44" t="s">
        <v>136</v>
      </c>
      <c r="D1043" s="45" t="s">
        <v>136</v>
      </c>
      <c r="E1043" s="46" t="s">
        <v>136</v>
      </c>
      <c r="F1043" s="45" t="s">
        <v>136</v>
      </c>
      <c r="G1043" s="47" t="s">
        <v>136</v>
      </c>
      <c r="H1043" s="48" t="s">
        <v>136</v>
      </c>
      <c r="I1043" s="49" t="s">
        <v>136</v>
      </c>
      <c r="J1043" s="35">
        <v>27</v>
      </c>
      <c r="K1043" s="42" t="s">
        <v>142</v>
      </c>
      <c r="L1043" s="46">
        <v>0.46886365869362778</v>
      </c>
      <c r="M1043" s="50" t="s">
        <v>137</v>
      </c>
      <c r="N1043" s="50" t="s">
        <v>137</v>
      </c>
      <c r="O1043" s="46">
        <v>0.53113634130637233</v>
      </c>
      <c r="P1043" s="46" t="s">
        <v>137</v>
      </c>
      <c r="Q1043" s="46" t="s">
        <v>137</v>
      </c>
      <c r="R1043" s="46">
        <v>0.38586495636417706</v>
      </c>
      <c r="S1043" s="46" t="s">
        <v>1</v>
      </c>
      <c r="T1043" s="46" t="s">
        <v>137</v>
      </c>
      <c r="U1043" s="47">
        <v>4549.4482661370594</v>
      </c>
      <c r="V1043" s="47">
        <v>3306.1050999999998</v>
      </c>
      <c r="W1043" s="49">
        <v>0.72670462583525908</v>
      </c>
      <c r="X1043" s="35" t="s">
        <v>136</v>
      </c>
      <c r="Y1043" s="44" t="s">
        <v>136</v>
      </c>
      <c r="Z1043" s="46" t="s">
        <v>136</v>
      </c>
      <c r="AA1043" s="46" t="s">
        <v>136</v>
      </c>
      <c r="AB1043" s="46" t="s">
        <v>136</v>
      </c>
      <c r="AC1043" s="47" t="s">
        <v>136</v>
      </c>
      <c r="AD1043" s="48" t="s">
        <v>136</v>
      </c>
      <c r="AE1043" s="49" t="s">
        <v>136</v>
      </c>
    </row>
    <row r="1044" spans="1:31" x14ac:dyDescent="0.25">
      <c r="A1044" t="s">
        <v>1292</v>
      </c>
      <c r="B1044" s="35" t="s">
        <v>136</v>
      </c>
      <c r="C1044" s="44" t="s">
        <v>136</v>
      </c>
      <c r="D1044" s="45" t="s">
        <v>136</v>
      </c>
      <c r="E1044" s="46" t="s">
        <v>136</v>
      </c>
      <c r="F1044" s="45" t="s">
        <v>136</v>
      </c>
      <c r="G1044" s="47" t="s">
        <v>136</v>
      </c>
      <c r="H1044" s="48" t="s">
        <v>136</v>
      </c>
      <c r="I1044" s="49" t="s">
        <v>136</v>
      </c>
      <c r="J1044" s="35">
        <v>28</v>
      </c>
      <c r="K1044" s="42" t="s">
        <v>182</v>
      </c>
      <c r="L1044" s="46">
        <v>0.14505951513721929</v>
      </c>
      <c r="M1044" s="50" t="s">
        <v>137</v>
      </c>
      <c r="N1044" s="50" t="s">
        <v>135</v>
      </c>
      <c r="O1044" s="46">
        <v>0.85494048486278074</v>
      </c>
      <c r="P1044" s="46" t="s">
        <v>137</v>
      </c>
      <c r="Q1044" s="46" t="s">
        <v>135</v>
      </c>
      <c r="R1044" s="46">
        <v>1.5204614055582353E-2</v>
      </c>
      <c r="S1044" s="46" t="s">
        <v>1</v>
      </c>
      <c r="T1044" s="46" t="s">
        <v>137</v>
      </c>
      <c r="U1044" s="47">
        <v>58450.679684367249</v>
      </c>
      <c r="V1044" s="47">
        <v>11570.703599999997</v>
      </c>
      <c r="W1044" s="49">
        <v>0.1979566989208956</v>
      </c>
      <c r="X1044" s="35" t="s">
        <v>136</v>
      </c>
      <c r="Y1044" s="44" t="s">
        <v>136</v>
      </c>
      <c r="Z1044" s="46" t="s">
        <v>136</v>
      </c>
      <c r="AA1044" s="46" t="s">
        <v>136</v>
      </c>
      <c r="AB1044" s="46" t="s">
        <v>136</v>
      </c>
      <c r="AC1044" s="47" t="s">
        <v>136</v>
      </c>
      <c r="AD1044" s="48" t="s">
        <v>136</v>
      </c>
      <c r="AE1044" s="49" t="s">
        <v>136</v>
      </c>
    </row>
    <row r="1045" spans="1:31" x14ac:dyDescent="0.25">
      <c r="A1045" t="s">
        <v>1293</v>
      </c>
      <c r="B1045" s="35" t="s">
        <v>136</v>
      </c>
      <c r="C1045" s="44" t="s">
        <v>136</v>
      </c>
      <c r="D1045" s="45" t="s">
        <v>136</v>
      </c>
      <c r="E1045" s="46" t="s">
        <v>136</v>
      </c>
      <c r="F1045" s="45" t="s">
        <v>136</v>
      </c>
      <c r="G1045" s="47" t="s">
        <v>136</v>
      </c>
      <c r="H1045" s="48" t="s">
        <v>136</v>
      </c>
      <c r="I1045" s="49" t="s">
        <v>136</v>
      </c>
      <c r="J1045" s="35">
        <v>29</v>
      </c>
      <c r="K1045" s="42" t="s">
        <v>183</v>
      </c>
      <c r="L1045" s="46">
        <v>0.5202762892295707</v>
      </c>
      <c r="M1045" s="50" t="s">
        <v>137</v>
      </c>
      <c r="N1045" s="50" t="s">
        <v>137</v>
      </c>
      <c r="O1045" s="46">
        <v>0.47972371077042941</v>
      </c>
      <c r="P1045" s="46" t="s">
        <v>137</v>
      </c>
      <c r="Q1045" s="46" t="s">
        <v>137</v>
      </c>
      <c r="R1045" s="46">
        <v>4.5460493409710583E-2</v>
      </c>
      <c r="S1045" s="46" t="s">
        <v>1</v>
      </c>
      <c r="T1045" s="46" t="s">
        <v>137</v>
      </c>
      <c r="U1045" s="47">
        <v>23673.604402603349</v>
      </c>
      <c r="V1045" s="47">
        <v>13113.357799999998</v>
      </c>
      <c r="W1045" s="49">
        <v>0.55392316172006084</v>
      </c>
      <c r="X1045" s="35" t="s">
        <v>136</v>
      </c>
      <c r="Y1045" s="44" t="s">
        <v>136</v>
      </c>
      <c r="Z1045" s="46" t="s">
        <v>136</v>
      </c>
      <c r="AA1045" s="46" t="s">
        <v>136</v>
      </c>
      <c r="AB1045" s="46" t="s">
        <v>136</v>
      </c>
      <c r="AC1045" s="47" t="s">
        <v>136</v>
      </c>
      <c r="AD1045" s="48" t="s">
        <v>136</v>
      </c>
      <c r="AE1045" s="49" t="s">
        <v>136</v>
      </c>
    </row>
    <row r="1046" spans="1:31" x14ac:dyDescent="0.25">
      <c r="A1046" t="s">
        <v>1294</v>
      </c>
      <c r="B1046" s="35" t="s">
        <v>136</v>
      </c>
      <c r="C1046" s="44" t="s">
        <v>136</v>
      </c>
      <c r="D1046" s="45" t="s">
        <v>136</v>
      </c>
      <c r="E1046" s="46" t="s">
        <v>136</v>
      </c>
      <c r="F1046" s="45" t="s">
        <v>136</v>
      </c>
      <c r="G1046" s="47" t="s">
        <v>136</v>
      </c>
      <c r="H1046" s="48" t="s">
        <v>136</v>
      </c>
      <c r="I1046" s="49" t="s">
        <v>136</v>
      </c>
      <c r="J1046" s="35">
        <v>30</v>
      </c>
      <c r="K1046" s="42" t="s">
        <v>187</v>
      </c>
      <c r="L1046" s="46">
        <v>0.57206886858044415</v>
      </c>
      <c r="M1046" s="50" t="s">
        <v>137</v>
      </c>
      <c r="N1046" s="50" t="s">
        <v>137</v>
      </c>
      <c r="O1046" s="46">
        <v>0.42793113141955597</v>
      </c>
      <c r="P1046" s="46" t="s">
        <v>137</v>
      </c>
      <c r="Q1046" s="46" t="s">
        <v>137</v>
      </c>
      <c r="R1046" s="46">
        <v>5.6090894066052844E-3</v>
      </c>
      <c r="S1046" s="46" t="s">
        <v>1</v>
      </c>
      <c r="T1046" s="46" t="s">
        <v>137</v>
      </c>
      <c r="U1046" s="47">
        <v>3459.148306323209</v>
      </c>
      <c r="V1046" s="47">
        <v>2828.3764999999999</v>
      </c>
      <c r="W1046" s="49">
        <v>0.81765112378379989</v>
      </c>
      <c r="X1046" s="35" t="s">
        <v>136</v>
      </c>
      <c r="Y1046" s="44" t="s">
        <v>136</v>
      </c>
      <c r="Z1046" s="46" t="s">
        <v>136</v>
      </c>
      <c r="AA1046" s="46" t="s">
        <v>136</v>
      </c>
      <c r="AB1046" s="46" t="s">
        <v>136</v>
      </c>
      <c r="AC1046" s="47" t="s">
        <v>136</v>
      </c>
      <c r="AD1046" s="48" t="s">
        <v>136</v>
      </c>
      <c r="AE1046" s="49" t="s">
        <v>136</v>
      </c>
    </row>
    <row r="1047" spans="1:31" x14ac:dyDescent="0.25">
      <c r="A1047" t="s">
        <v>1295</v>
      </c>
      <c r="B1047" s="35" t="s">
        <v>136</v>
      </c>
      <c r="C1047" s="44" t="s">
        <v>136</v>
      </c>
      <c r="D1047" s="45" t="s">
        <v>136</v>
      </c>
      <c r="E1047" s="46" t="s">
        <v>136</v>
      </c>
      <c r="F1047" s="45" t="s">
        <v>136</v>
      </c>
      <c r="G1047" s="47" t="s">
        <v>136</v>
      </c>
      <c r="H1047" s="48" t="s">
        <v>136</v>
      </c>
      <c r="I1047" s="49" t="s">
        <v>136</v>
      </c>
      <c r="J1047" s="35">
        <v>31</v>
      </c>
      <c r="K1047" s="42" t="s">
        <v>192</v>
      </c>
      <c r="L1047" s="46">
        <v>0.34533447463540617</v>
      </c>
      <c r="M1047" s="50" t="s">
        <v>137</v>
      </c>
      <c r="N1047" s="50" t="s">
        <v>135</v>
      </c>
      <c r="O1047" s="46">
        <v>0.65466552536459377</v>
      </c>
      <c r="P1047" s="46" t="s">
        <v>137</v>
      </c>
      <c r="Q1047" s="46" t="s">
        <v>135</v>
      </c>
      <c r="R1047" s="46">
        <v>0.55569331484459095</v>
      </c>
      <c r="S1047" s="46" t="s">
        <v>137</v>
      </c>
      <c r="T1047" s="46" t="s">
        <v>137</v>
      </c>
      <c r="U1047" s="47">
        <v>8012.9806068408834</v>
      </c>
      <c r="V1047" s="47">
        <v>5009.1092499999995</v>
      </c>
      <c r="W1047" s="49">
        <v>0.62512434458203936</v>
      </c>
      <c r="X1047" s="35" t="s">
        <v>136</v>
      </c>
      <c r="Y1047" s="44" t="s">
        <v>136</v>
      </c>
      <c r="Z1047" s="46" t="s">
        <v>136</v>
      </c>
      <c r="AA1047" s="46" t="s">
        <v>136</v>
      </c>
      <c r="AB1047" s="46" t="s">
        <v>136</v>
      </c>
      <c r="AC1047" s="47" t="s">
        <v>136</v>
      </c>
      <c r="AD1047" s="48" t="s">
        <v>136</v>
      </c>
      <c r="AE1047" s="49" t="s">
        <v>136</v>
      </c>
    </row>
    <row r="1048" spans="1:31" x14ac:dyDescent="0.25">
      <c r="A1048" t="s">
        <v>1296</v>
      </c>
      <c r="B1048" s="35" t="s">
        <v>136</v>
      </c>
      <c r="C1048" s="44" t="s">
        <v>136</v>
      </c>
      <c r="D1048" s="45" t="s">
        <v>136</v>
      </c>
      <c r="E1048" s="46" t="s">
        <v>136</v>
      </c>
      <c r="F1048" s="45" t="s">
        <v>136</v>
      </c>
      <c r="G1048" s="47" t="s">
        <v>136</v>
      </c>
      <c r="H1048" s="48" t="s">
        <v>136</v>
      </c>
      <c r="I1048" s="49" t="s">
        <v>136</v>
      </c>
      <c r="J1048" s="35" t="s">
        <v>136</v>
      </c>
      <c r="K1048" s="42" t="s">
        <v>136</v>
      </c>
      <c r="L1048" s="46" t="s">
        <v>136</v>
      </c>
      <c r="M1048" s="50" t="s">
        <v>136</v>
      </c>
      <c r="N1048" s="50" t="s">
        <v>136</v>
      </c>
      <c r="O1048" s="46" t="s">
        <v>136</v>
      </c>
      <c r="P1048" s="46" t="s">
        <v>136</v>
      </c>
      <c r="Q1048" s="46" t="s">
        <v>136</v>
      </c>
      <c r="R1048" s="46" t="s">
        <v>136</v>
      </c>
      <c r="S1048" s="46" t="s">
        <v>136</v>
      </c>
      <c r="T1048" s="46" t="s">
        <v>136</v>
      </c>
      <c r="U1048" s="47" t="s">
        <v>136</v>
      </c>
      <c r="V1048" s="47" t="s">
        <v>136</v>
      </c>
      <c r="W1048" s="49" t="s">
        <v>136</v>
      </c>
      <c r="X1048" s="35" t="s">
        <v>136</v>
      </c>
      <c r="Y1048" s="44" t="s">
        <v>136</v>
      </c>
      <c r="Z1048" s="46" t="s">
        <v>136</v>
      </c>
      <c r="AA1048" s="46" t="s">
        <v>136</v>
      </c>
      <c r="AB1048" s="46" t="s">
        <v>136</v>
      </c>
      <c r="AC1048" s="47" t="s">
        <v>136</v>
      </c>
      <c r="AD1048" s="48" t="s">
        <v>136</v>
      </c>
      <c r="AE1048" s="49" t="s">
        <v>136</v>
      </c>
    </row>
    <row r="1049" spans="1:31" x14ac:dyDescent="0.25">
      <c r="A1049" t="s">
        <v>1297</v>
      </c>
      <c r="B1049" s="35" t="s">
        <v>136</v>
      </c>
      <c r="C1049" s="44" t="s">
        <v>136</v>
      </c>
      <c r="D1049" s="45" t="s">
        <v>136</v>
      </c>
      <c r="E1049" s="46" t="s">
        <v>136</v>
      </c>
      <c r="F1049" s="45" t="s">
        <v>136</v>
      </c>
      <c r="G1049" s="47" t="s">
        <v>136</v>
      </c>
      <c r="H1049" s="48" t="s">
        <v>136</v>
      </c>
      <c r="I1049" s="49" t="s">
        <v>136</v>
      </c>
      <c r="J1049" s="35" t="s">
        <v>136</v>
      </c>
      <c r="K1049" s="42" t="s">
        <v>136</v>
      </c>
      <c r="L1049" s="46" t="s">
        <v>136</v>
      </c>
      <c r="M1049" s="50" t="s">
        <v>136</v>
      </c>
      <c r="N1049" s="50" t="s">
        <v>136</v>
      </c>
      <c r="O1049" s="46" t="s">
        <v>136</v>
      </c>
      <c r="P1049" s="46" t="s">
        <v>136</v>
      </c>
      <c r="Q1049" s="46" t="s">
        <v>136</v>
      </c>
      <c r="R1049" s="46" t="s">
        <v>136</v>
      </c>
      <c r="S1049" s="46" t="s">
        <v>136</v>
      </c>
      <c r="T1049" s="46" t="s">
        <v>136</v>
      </c>
      <c r="U1049" s="47" t="s">
        <v>136</v>
      </c>
      <c r="V1049" s="47" t="s">
        <v>136</v>
      </c>
      <c r="W1049" s="49" t="s">
        <v>136</v>
      </c>
      <c r="X1049" s="35" t="s">
        <v>136</v>
      </c>
      <c r="Y1049" s="44" t="s">
        <v>136</v>
      </c>
      <c r="Z1049" s="46" t="s">
        <v>136</v>
      </c>
      <c r="AA1049" s="46" t="s">
        <v>136</v>
      </c>
      <c r="AB1049" s="46" t="s">
        <v>136</v>
      </c>
      <c r="AC1049" s="47" t="s">
        <v>136</v>
      </c>
      <c r="AD1049" s="48" t="s">
        <v>136</v>
      </c>
      <c r="AE1049" s="49" t="s">
        <v>136</v>
      </c>
    </row>
    <row r="1050" spans="1:31" x14ac:dyDescent="0.25">
      <c r="A1050" t="s">
        <v>1298</v>
      </c>
      <c r="B1050" s="35" t="s">
        <v>136</v>
      </c>
      <c r="C1050" s="44" t="s">
        <v>136</v>
      </c>
      <c r="D1050" s="45" t="s">
        <v>136</v>
      </c>
      <c r="E1050" s="46" t="s">
        <v>136</v>
      </c>
      <c r="F1050" s="45" t="s">
        <v>136</v>
      </c>
      <c r="G1050" s="47" t="s">
        <v>136</v>
      </c>
      <c r="H1050" s="48" t="s">
        <v>136</v>
      </c>
      <c r="I1050" s="49" t="s">
        <v>136</v>
      </c>
      <c r="J1050" s="35" t="s">
        <v>136</v>
      </c>
      <c r="K1050" s="42" t="s">
        <v>136</v>
      </c>
      <c r="L1050" s="46" t="s">
        <v>136</v>
      </c>
      <c r="M1050" s="50" t="s">
        <v>136</v>
      </c>
      <c r="N1050" s="50" t="s">
        <v>136</v>
      </c>
      <c r="O1050" s="46" t="s">
        <v>136</v>
      </c>
      <c r="P1050" s="46" t="s">
        <v>136</v>
      </c>
      <c r="Q1050" s="46" t="s">
        <v>136</v>
      </c>
      <c r="R1050" s="46" t="s">
        <v>136</v>
      </c>
      <c r="S1050" s="46" t="s">
        <v>136</v>
      </c>
      <c r="T1050" s="46" t="s">
        <v>136</v>
      </c>
      <c r="U1050" s="47" t="s">
        <v>136</v>
      </c>
      <c r="V1050" s="47" t="s">
        <v>136</v>
      </c>
      <c r="W1050" s="49" t="s">
        <v>136</v>
      </c>
      <c r="X1050" s="35" t="s">
        <v>136</v>
      </c>
      <c r="Y1050" s="44" t="s">
        <v>136</v>
      </c>
      <c r="Z1050" s="46" t="s">
        <v>136</v>
      </c>
      <c r="AA1050" s="46" t="s">
        <v>136</v>
      </c>
      <c r="AB1050" s="46" t="s">
        <v>136</v>
      </c>
      <c r="AC1050" s="47" t="s">
        <v>136</v>
      </c>
      <c r="AD1050" s="48" t="s">
        <v>136</v>
      </c>
      <c r="AE1050" s="49" t="s">
        <v>136</v>
      </c>
    </row>
    <row r="1051" spans="1:31" x14ac:dyDescent="0.25">
      <c r="A1051" t="s">
        <v>1299</v>
      </c>
      <c r="B1051" s="35" t="s">
        <v>136</v>
      </c>
      <c r="C1051" s="44" t="s">
        <v>136</v>
      </c>
      <c r="D1051" s="45" t="s">
        <v>136</v>
      </c>
      <c r="E1051" s="46" t="s">
        <v>136</v>
      </c>
      <c r="F1051" s="45" t="s">
        <v>136</v>
      </c>
      <c r="G1051" s="47" t="s">
        <v>136</v>
      </c>
      <c r="H1051" s="48" t="s">
        <v>136</v>
      </c>
      <c r="I1051" s="49" t="s">
        <v>136</v>
      </c>
      <c r="J1051" s="35" t="s">
        <v>136</v>
      </c>
      <c r="K1051" s="42" t="s">
        <v>136</v>
      </c>
      <c r="L1051" s="46" t="s">
        <v>136</v>
      </c>
      <c r="M1051" s="50" t="s">
        <v>136</v>
      </c>
      <c r="N1051" s="50" t="s">
        <v>136</v>
      </c>
      <c r="O1051" s="46" t="s">
        <v>136</v>
      </c>
      <c r="P1051" s="46" t="s">
        <v>136</v>
      </c>
      <c r="Q1051" s="46" t="s">
        <v>136</v>
      </c>
      <c r="R1051" s="46" t="s">
        <v>136</v>
      </c>
      <c r="S1051" s="46" t="s">
        <v>136</v>
      </c>
      <c r="T1051" s="46" t="s">
        <v>136</v>
      </c>
      <c r="U1051" s="47" t="s">
        <v>136</v>
      </c>
      <c r="V1051" s="47" t="s">
        <v>136</v>
      </c>
      <c r="W1051" s="49" t="s">
        <v>136</v>
      </c>
      <c r="X1051" s="35" t="s">
        <v>136</v>
      </c>
      <c r="Y1051" s="44" t="s">
        <v>136</v>
      </c>
      <c r="Z1051" s="46" t="s">
        <v>136</v>
      </c>
      <c r="AA1051" s="46" t="s">
        <v>136</v>
      </c>
      <c r="AB1051" s="46" t="s">
        <v>136</v>
      </c>
      <c r="AC1051" s="47" t="s">
        <v>136</v>
      </c>
      <c r="AD1051" s="48" t="s">
        <v>136</v>
      </c>
      <c r="AE1051" s="49" t="s">
        <v>136</v>
      </c>
    </row>
    <row r="1052" spans="1:31" x14ac:dyDescent="0.25">
      <c r="A1052" t="s">
        <v>1300</v>
      </c>
      <c r="B1052" s="35" t="s">
        <v>136</v>
      </c>
      <c r="C1052" s="44" t="s">
        <v>136</v>
      </c>
      <c r="D1052" s="45" t="s">
        <v>136</v>
      </c>
      <c r="E1052" s="46" t="s">
        <v>136</v>
      </c>
      <c r="F1052" s="45" t="s">
        <v>136</v>
      </c>
      <c r="G1052" s="47" t="s">
        <v>136</v>
      </c>
      <c r="H1052" s="48" t="s">
        <v>136</v>
      </c>
      <c r="I1052" s="49" t="s">
        <v>136</v>
      </c>
      <c r="J1052" s="35" t="s">
        <v>136</v>
      </c>
      <c r="K1052" s="42" t="s">
        <v>136</v>
      </c>
      <c r="L1052" s="46" t="s">
        <v>136</v>
      </c>
      <c r="M1052" s="50" t="s">
        <v>136</v>
      </c>
      <c r="N1052" s="50" t="s">
        <v>136</v>
      </c>
      <c r="O1052" s="46" t="s">
        <v>136</v>
      </c>
      <c r="P1052" s="46" t="s">
        <v>136</v>
      </c>
      <c r="Q1052" s="46" t="s">
        <v>136</v>
      </c>
      <c r="R1052" s="46" t="s">
        <v>136</v>
      </c>
      <c r="S1052" s="46" t="s">
        <v>136</v>
      </c>
      <c r="T1052" s="46" t="s">
        <v>136</v>
      </c>
      <c r="U1052" s="47" t="s">
        <v>136</v>
      </c>
      <c r="V1052" s="47" t="s">
        <v>136</v>
      </c>
      <c r="W1052" s="49" t="s">
        <v>136</v>
      </c>
      <c r="X1052" s="35" t="s">
        <v>136</v>
      </c>
      <c r="Y1052" s="44" t="s">
        <v>136</v>
      </c>
      <c r="Z1052" s="46" t="s">
        <v>136</v>
      </c>
      <c r="AA1052" s="46" t="s">
        <v>136</v>
      </c>
      <c r="AB1052" s="46" t="s">
        <v>136</v>
      </c>
      <c r="AC1052" s="47" t="s">
        <v>136</v>
      </c>
      <c r="AD1052" s="48" t="s">
        <v>136</v>
      </c>
      <c r="AE1052" s="49" t="s">
        <v>136</v>
      </c>
    </row>
    <row r="1053" spans="1:31" x14ac:dyDescent="0.25">
      <c r="A1053" t="s">
        <v>1301</v>
      </c>
      <c r="B1053" s="35" t="s">
        <v>136</v>
      </c>
      <c r="C1053" s="44" t="s">
        <v>136</v>
      </c>
      <c r="D1053" s="45" t="s">
        <v>136</v>
      </c>
      <c r="E1053" s="46" t="s">
        <v>136</v>
      </c>
      <c r="F1053" s="45" t="s">
        <v>136</v>
      </c>
      <c r="G1053" s="47" t="s">
        <v>136</v>
      </c>
      <c r="H1053" s="48" t="s">
        <v>136</v>
      </c>
      <c r="I1053" s="49" t="s">
        <v>136</v>
      </c>
      <c r="J1053" s="35" t="s">
        <v>136</v>
      </c>
      <c r="K1053" s="42" t="s">
        <v>136</v>
      </c>
      <c r="L1053" s="46" t="s">
        <v>136</v>
      </c>
      <c r="M1053" s="50" t="s">
        <v>136</v>
      </c>
      <c r="N1053" s="50" t="s">
        <v>136</v>
      </c>
      <c r="O1053" s="46" t="s">
        <v>136</v>
      </c>
      <c r="P1053" s="46" t="s">
        <v>136</v>
      </c>
      <c r="Q1053" s="46" t="s">
        <v>136</v>
      </c>
      <c r="R1053" s="46" t="s">
        <v>136</v>
      </c>
      <c r="S1053" s="46" t="s">
        <v>136</v>
      </c>
      <c r="T1053" s="46" t="s">
        <v>136</v>
      </c>
      <c r="U1053" s="47" t="s">
        <v>136</v>
      </c>
      <c r="V1053" s="47" t="s">
        <v>136</v>
      </c>
      <c r="W1053" s="49" t="s">
        <v>136</v>
      </c>
      <c r="X1053" s="35" t="s">
        <v>136</v>
      </c>
      <c r="Y1053" s="44" t="s">
        <v>136</v>
      </c>
      <c r="Z1053" s="46" t="s">
        <v>136</v>
      </c>
      <c r="AA1053" s="46" t="s">
        <v>136</v>
      </c>
      <c r="AB1053" s="46" t="s">
        <v>136</v>
      </c>
      <c r="AC1053" s="47" t="s">
        <v>136</v>
      </c>
      <c r="AD1053" s="48" t="s">
        <v>136</v>
      </c>
      <c r="AE1053" s="49" t="s">
        <v>136</v>
      </c>
    </row>
    <row r="1054" spans="1:31" x14ac:dyDescent="0.25">
      <c r="A1054" t="s">
        <v>1302</v>
      </c>
      <c r="B1054" s="35" t="s">
        <v>136</v>
      </c>
      <c r="C1054" s="44" t="s">
        <v>136</v>
      </c>
      <c r="D1054" s="45" t="s">
        <v>136</v>
      </c>
      <c r="E1054" s="46" t="s">
        <v>136</v>
      </c>
      <c r="F1054" s="45" t="s">
        <v>136</v>
      </c>
      <c r="G1054" s="47" t="s">
        <v>136</v>
      </c>
      <c r="H1054" s="48" t="s">
        <v>136</v>
      </c>
      <c r="I1054" s="49" t="s">
        <v>136</v>
      </c>
      <c r="J1054" s="35" t="s">
        <v>136</v>
      </c>
      <c r="K1054" s="42" t="s">
        <v>136</v>
      </c>
      <c r="L1054" s="46" t="s">
        <v>136</v>
      </c>
      <c r="M1054" s="50" t="s">
        <v>136</v>
      </c>
      <c r="N1054" s="50" t="s">
        <v>136</v>
      </c>
      <c r="O1054" s="46" t="s">
        <v>136</v>
      </c>
      <c r="P1054" s="46" t="s">
        <v>136</v>
      </c>
      <c r="Q1054" s="46" t="s">
        <v>136</v>
      </c>
      <c r="R1054" s="46" t="s">
        <v>136</v>
      </c>
      <c r="S1054" s="46" t="s">
        <v>136</v>
      </c>
      <c r="T1054" s="46" t="s">
        <v>136</v>
      </c>
      <c r="U1054" s="47" t="s">
        <v>136</v>
      </c>
      <c r="V1054" s="47" t="s">
        <v>136</v>
      </c>
      <c r="W1054" s="49" t="s">
        <v>136</v>
      </c>
      <c r="X1054" s="35" t="s">
        <v>136</v>
      </c>
      <c r="Y1054" s="44" t="s">
        <v>136</v>
      </c>
      <c r="Z1054" s="46" t="s">
        <v>136</v>
      </c>
      <c r="AA1054" s="46" t="s">
        <v>136</v>
      </c>
      <c r="AB1054" s="46" t="s">
        <v>136</v>
      </c>
      <c r="AC1054" s="47" t="s">
        <v>136</v>
      </c>
      <c r="AD1054" s="48" t="s">
        <v>136</v>
      </c>
      <c r="AE1054" s="49" t="s">
        <v>136</v>
      </c>
    </row>
    <row r="1055" spans="1:31" ht="15.75" thickBot="1" x14ac:dyDescent="0.3">
      <c r="A1055" t="s">
        <v>1303</v>
      </c>
      <c r="B1055" s="35" t="s">
        <v>136</v>
      </c>
      <c r="C1055" s="51" t="s">
        <v>136</v>
      </c>
      <c r="D1055" s="52" t="s">
        <v>136</v>
      </c>
      <c r="E1055" s="53" t="s">
        <v>136</v>
      </c>
      <c r="F1055" s="52" t="s">
        <v>136</v>
      </c>
      <c r="G1055" s="54" t="s">
        <v>136</v>
      </c>
      <c r="H1055" s="55" t="s">
        <v>136</v>
      </c>
      <c r="I1055" s="56" t="s">
        <v>136</v>
      </c>
      <c r="J1055" s="35" t="s">
        <v>136</v>
      </c>
      <c r="K1055" s="42" t="s">
        <v>136</v>
      </c>
      <c r="L1055" s="25" t="s">
        <v>136</v>
      </c>
      <c r="M1055" s="57" t="s">
        <v>136</v>
      </c>
      <c r="N1055" s="57" t="s">
        <v>136</v>
      </c>
      <c r="O1055" s="53" t="s">
        <v>136</v>
      </c>
      <c r="P1055" s="25" t="s">
        <v>136</v>
      </c>
      <c r="Q1055" s="25" t="s">
        <v>136</v>
      </c>
      <c r="R1055" s="53" t="s">
        <v>136</v>
      </c>
      <c r="S1055" s="46" t="s">
        <v>136</v>
      </c>
      <c r="T1055" s="25" t="s">
        <v>136</v>
      </c>
      <c r="U1055" s="54" t="s">
        <v>136</v>
      </c>
      <c r="V1055" s="54" t="s">
        <v>136</v>
      </c>
      <c r="W1055" s="56" t="s">
        <v>136</v>
      </c>
      <c r="X1055" s="35" t="s">
        <v>136</v>
      </c>
      <c r="Y1055" s="51" t="s">
        <v>136</v>
      </c>
      <c r="Z1055" s="53" t="s">
        <v>136</v>
      </c>
      <c r="AA1055" s="53" t="s">
        <v>136</v>
      </c>
      <c r="AB1055" s="53" t="s">
        <v>136</v>
      </c>
      <c r="AC1055" s="54" t="s">
        <v>136</v>
      </c>
      <c r="AD1055" s="55" t="s">
        <v>136</v>
      </c>
      <c r="AE1055" s="56" t="s">
        <v>136</v>
      </c>
    </row>
    <row r="1056" spans="1:31" x14ac:dyDescent="0.25">
      <c r="A1056" t="s">
        <v>1304</v>
      </c>
      <c r="B1056" s="293" t="s">
        <v>2237</v>
      </c>
      <c r="C1056" s="294"/>
      <c r="D1056" s="58">
        <v>0.60665697564180576</v>
      </c>
      <c r="E1056" s="58">
        <v>0.39334302435819402</v>
      </c>
      <c r="F1056" s="58">
        <v>0.32534437553908852</v>
      </c>
      <c r="G1056" s="59"/>
      <c r="H1056" s="60"/>
      <c r="I1056" s="61"/>
      <c r="J1056" s="62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 t="s">
        <v>136</v>
      </c>
      <c r="V1056" s="37" t="s">
        <v>136</v>
      </c>
      <c r="W1056" s="63" t="s">
        <v>136</v>
      </c>
      <c r="X1056" s="293" t="s">
        <v>2237</v>
      </c>
      <c r="Y1056" s="294">
        <v>0</v>
      </c>
      <c r="Z1056" s="58">
        <v>0.20143142920975626</v>
      </c>
      <c r="AA1056" s="58">
        <v>0.79856857079024379</v>
      </c>
      <c r="AB1056" s="58">
        <v>0.66826546383869878</v>
      </c>
      <c r="AC1056" s="59"/>
      <c r="AD1056" s="60"/>
      <c r="AE1056" s="61"/>
    </row>
    <row r="1057" spans="1:31" ht="15.75" thickBot="1" x14ac:dyDescent="0.3">
      <c r="A1057" t="s">
        <v>1305</v>
      </c>
      <c r="B1057" s="295" t="s">
        <v>5</v>
      </c>
      <c r="C1057" s="296"/>
      <c r="D1057" s="25"/>
      <c r="E1057" s="25"/>
      <c r="F1057" s="25"/>
      <c r="G1057" s="26">
        <v>88992.893872173445</v>
      </c>
      <c r="H1057" s="26">
        <v>38896.620099999986</v>
      </c>
      <c r="I1057" s="27">
        <v>0.43707557320104512</v>
      </c>
      <c r="J1057" s="33" t="s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6">
        <v>314858.62063927989</v>
      </c>
      <c r="V1057" s="26">
        <v>118278.61344999996</v>
      </c>
      <c r="W1057" s="27">
        <v>0.3756562650558859</v>
      </c>
      <c r="X1057" s="295" t="s">
        <v>5</v>
      </c>
      <c r="Y1057" s="296">
        <v>0</v>
      </c>
      <c r="Z1057" s="25"/>
      <c r="AA1057" s="25"/>
      <c r="AB1057" s="25"/>
      <c r="AC1057" s="26">
        <v>105626.58134533315</v>
      </c>
      <c r="AD1057" s="26">
        <v>70487.154450000016</v>
      </c>
      <c r="AE1057" s="27">
        <v>0.66732401590799295</v>
      </c>
    </row>
    <row r="1058" spans="1:31" ht="15.75" thickBot="1" x14ac:dyDescent="0.3">
      <c r="A1058" t="s">
        <v>1306</v>
      </c>
      <c r="B1058" s="29" t="s">
        <v>2238</v>
      </c>
      <c r="C1058" s="30"/>
      <c r="D1058" s="30"/>
      <c r="E1058" s="30"/>
      <c r="F1058" s="30"/>
      <c r="G1058" s="31">
        <v>3.0722795375632024</v>
      </c>
      <c r="H1058" s="32">
        <v>3.320859224611608</v>
      </c>
      <c r="I1058" s="64"/>
      <c r="J1058" s="29" t="s">
        <v>2240</v>
      </c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1">
        <v>2.2881528720748494</v>
      </c>
      <c r="V1058" s="32">
        <v>2.2575563983937847</v>
      </c>
      <c r="W1058" s="64"/>
      <c r="X1058" s="29" t="s">
        <v>2239</v>
      </c>
      <c r="Y1058" s="30"/>
      <c r="Z1058" s="30"/>
      <c r="AA1058" s="30"/>
      <c r="AB1058" s="30"/>
      <c r="AC1058" s="31">
        <v>2.7926634915800741</v>
      </c>
      <c r="AD1058" s="32">
        <v>2.8169151547494073</v>
      </c>
      <c r="AE1058" s="64"/>
    </row>
    <row r="1059" spans="1:31" ht="15.75" thickBot="1" x14ac:dyDescent="0.3">
      <c r="A1059" t="s">
        <v>1307</v>
      </c>
      <c r="B1059" s="358" t="s">
        <v>2231</v>
      </c>
      <c r="C1059" s="358"/>
      <c r="D1059" s="358"/>
      <c r="E1059" s="358"/>
      <c r="F1059" s="358"/>
      <c r="G1059" s="358"/>
      <c r="H1059" s="358"/>
      <c r="I1059" s="20"/>
      <c r="J1059" s="20"/>
      <c r="K1059" s="20"/>
      <c r="L1059" s="20" t="s">
        <v>2264</v>
      </c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</row>
    <row r="1060" spans="1:31" x14ac:dyDescent="0.25">
      <c r="A1060" t="s">
        <v>1308</v>
      </c>
      <c r="B1060" s="301" t="s">
        <v>6</v>
      </c>
      <c r="C1060" s="302"/>
      <c r="D1060" s="302"/>
      <c r="E1060" s="302"/>
      <c r="F1060" s="302"/>
      <c r="G1060" s="302"/>
      <c r="H1060" s="302"/>
      <c r="I1060" s="303"/>
      <c r="J1060" s="301" t="s">
        <v>73</v>
      </c>
      <c r="K1060" s="302"/>
      <c r="L1060" s="302"/>
      <c r="M1060" s="302"/>
      <c r="N1060" s="302"/>
      <c r="O1060" s="302"/>
      <c r="P1060" s="302"/>
      <c r="Q1060" s="302"/>
      <c r="R1060" s="302"/>
      <c r="S1060" s="302"/>
      <c r="T1060" s="302"/>
      <c r="U1060" s="302"/>
      <c r="V1060" s="302"/>
      <c r="W1060" s="303"/>
      <c r="X1060" s="301" t="s">
        <v>7</v>
      </c>
      <c r="Y1060" s="302"/>
      <c r="Z1060" s="302"/>
      <c r="AA1060" s="302"/>
      <c r="AB1060" s="302"/>
      <c r="AC1060" s="302"/>
      <c r="AD1060" s="302"/>
      <c r="AE1060" s="303"/>
    </row>
    <row r="1061" spans="1:31" ht="75" x14ac:dyDescent="0.25">
      <c r="A1061" t="s">
        <v>1309</v>
      </c>
      <c r="B1061" s="305"/>
      <c r="C1061" s="306"/>
      <c r="D1061" s="34" t="s">
        <v>2232</v>
      </c>
      <c r="E1061" s="34" t="s">
        <v>2233</v>
      </c>
      <c r="F1061" s="34" t="s">
        <v>2234</v>
      </c>
      <c r="G1061" s="269" t="s">
        <v>196</v>
      </c>
      <c r="H1061" s="34" t="s">
        <v>197</v>
      </c>
      <c r="I1061" s="21" t="s">
        <v>5</v>
      </c>
      <c r="J1061" s="305"/>
      <c r="K1061" s="306"/>
      <c r="L1061" s="307" t="s">
        <v>2232</v>
      </c>
      <c r="M1061" s="308"/>
      <c r="N1061" s="309"/>
      <c r="O1061" s="307" t="s">
        <v>2233</v>
      </c>
      <c r="P1061" s="308"/>
      <c r="Q1061" s="309"/>
      <c r="R1061" s="307" t="s">
        <v>2234</v>
      </c>
      <c r="S1061" s="308"/>
      <c r="T1061" s="309"/>
      <c r="U1061" s="269" t="s">
        <v>196</v>
      </c>
      <c r="V1061" s="34" t="s">
        <v>197</v>
      </c>
      <c r="W1061" s="21" t="s">
        <v>5</v>
      </c>
      <c r="X1061" s="305"/>
      <c r="Y1061" s="306"/>
      <c r="Z1061" s="34" t="s">
        <v>2232</v>
      </c>
      <c r="AA1061" s="34" t="s">
        <v>2233</v>
      </c>
      <c r="AB1061" s="34" t="s">
        <v>2234</v>
      </c>
      <c r="AC1061" s="269" t="s">
        <v>196</v>
      </c>
      <c r="AD1061" s="34" t="s">
        <v>197</v>
      </c>
      <c r="AE1061" s="21" t="s">
        <v>5</v>
      </c>
    </row>
    <row r="1062" spans="1:31" ht="15.75" thickBot="1" x14ac:dyDescent="0.3">
      <c r="A1062" t="s">
        <v>1310</v>
      </c>
      <c r="B1062" s="291" t="s">
        <v>2236</v>
      </c>
      <c r="C1062" s="292"/>
      <c r="D1062" s="22" t="s">
        <v>11</v>
      </c>
      <c r="E1062" s="22" t="s">
        <v>12</v>
      </c>
      <c r="F1062" s="22" t="s">
        <v>12</v>
      </c>
      <c r="G1062" s="23"/>
      <c r="H1062" s="23"/>
      <c r="I1062" s="24"/>
      <c r="J1062" s="297"/>
      <c r="K1062" s="298"/>
      <c r="L1062" s="298"/>
      <c r="M1062" s="298"/>
      <c r="N1062" s="298"/>
      <c r="O1062" s="298"/>
      <c r="P1062" s="298"/>
      <c r="Q1062" s="298"/>
      <c r="R1062" s="298"/>
      <c r="S1062" s="298"/>
      <c r="T1062" s="298"/>
      <c r="U1062" s="298"/>
      <c r="V1062" s="298"/>
      <c r="W1062" s="299"/>
      <c r="X1062" s="291" t="s">
        <v>2236</v>
      </c>
      <c r="Y1062" s="292"/>
      <c r="Z1062" s="22" t="s">
        <v>12</v>
      </c>
      <c r="AA1062" s="22" t="s">
        <v>11</v>
      </c>
      <c r="AB1062" s="22" t="s">
        <v>11</v>
      </c>
      <c r="AC1062" s="23"/>
      <c r="AD1062" s="23"/>
      <c r="AE1062" s="24"/>
    </row>
    <row r="1063" spans="1:31" x14ac:dyDescent="0.25">
      <c r="A1063" t="s">
        <v>1311</v>
      </c>
      <c r="B1063" s="35">
        <v>1</v>
      </c>
      <c r="C1063" s="36" t="s">
        <v>147</v>
      </c>
      <c r="D1063" s="37">
        <v>0.66620902389968883</v>
      </c>
      <c r="E1063" s="38">
        <v>0.33379097610031111</v>
      </c>
      <c r="F1063" s="37">
        <v>0.24946430744070347</v>
      </c>
      <c r="G1063" s="39">
        <v>71272.89723134524</v>
      </c>
      <c r="H1063" s="40">
        <v>39176.027153856448</v>
      </c>
      <c r="I1063" s="41">
        <v>0.54966233555364929</v>
      </c>
      <c r="J1063" s="35">
        <v>1</v>
      </c>
      <c r="K1063" s="42" t="s">
        <v>148</v>
      </c>
      <c r="L1063" s="38">
        <v>0.47168852772950826</v>
      </c>
      <c r="M1063" s="43" t="s">
        <v>137</v>
      </c>
      <c r="N1063" s="43" t="s">
        <v>137</v>
      </c>
      <c r="O1063" s="38">
        <v>0.52831147227049158</v>
      </c>
      <c r="P1063" s="38" t="s">
        <v>137</v>
      </c>
      <c r="Q1063" s="38" t="s">
        <v>137</v>
      </c>
      <c r="R1063" s="38">
        <v>0.48812977190054291</v>
      </c>
      <c r="S1063" s="38" t="s">
        <v>137</v>
      </c>
      <c r="T1063" s="38" t="s">
        <v>137</v>
      </c>
      <c r="U1063" s="39">
        <v>1980.0064138253822</v>
      </c>
      <c r="V1063" s="39">
        <v>1577.3663010329035</v>
      </c>
      <c r="W1063" s="41">
        <v>0.79664706640289307</v>
      </c>
      <c r="X1063" s="35">
        <v>1</v>
      </c>
      <c r="Y1063" s="36" t="s">
        <v>2230</v>
      </c>
      <c r="Z1063" s="38">
        <v>0.30212644639318775</v>
      </c>
      <c r="AA1063" s="38">
        <v>0.69787355360681236</v>
      </c>
      <c r="AB1063" s="38">
        <v>0.6030751876934527</v>
      </c>
      <c r="AC1063" s="39">
        <v>45509.169353515288</v>
      </c>
      <c r="AD1063" s="40">
        <v>20472.974975288198</v>
      </c>
      <c r="AE1063" s="41">
        <v>0.44986483528745824</v>
      </c>
    </row>
    <row r="1064" spans="1:31" x14ac:dyDescent="0.25">
      <c r="A1064" t="s">
        <v>1312</v>
      </c>
      <c r="B1064" s="35">
        <v>2</v>
      </c>
      <c r="C1064" s="44" t="s">
        <v>150</v>
      </c>
      <c r="D1064" s="45">
        <v>0.80871462085311452</v>
      </c>
      <c r="E1064" s="46">
        <v>0.19128537914688548</v>
      </c>
      <c r="F1064" s="45">
        <v>0.15818278631377936</v>
      </c>
      <c r="G1064" s="47">
        <v>13515.229004373294</v>
      </c>
      <c r="H1064" s="48">
        <v>8108.1011999999992</v>
      </c>
      <c r="I1064" s="49">
        <v>0.59992333073870652</v>
      </c>
      <c r="J1064" s="35">
        <v>2</v>
      </c>
      <c r="K1064" s="42" t="s">
        <v>149</v>
      </c>
      <c r="L1064" s="46">
        <v>0.31576810025219221</v>
      </c>
      <c r="M1064" s="50" t="s">
        <v>137</v>
      </c>
      <c r="N1064" s="50" t="s">
        <v>135</v>
      </c>
      <c r="O1064" s="46">
        <v>0.68423189974780774</v>
      </c>
      <c r="P1064" s="46" t="s">
        <v>137</v>
      </c>
      <c r="Q1064" s="46" t="s">
        <v>135</v>
      </c>
      <c r="R1064" s="46">
        <v>0.59636663203546603</v>
      </c>
      <c r="S1064" s="46" t="s">
        <v>137</v>
      </c>
      <c r="T1064" s="46" t="s">
        <v>137</v>
      </c>
      <c r="U1064" s="47">
        <v>2170.8245319716666</v>
      </c>
      <c r="V1064" s="47">
        <v>1161.5866738476061</v>
      </c>
      <c r="W1064" s="49">
        <v>0.53509008063060115</v>
      </c>
      <c r="X1064" s="35">
        <v>2</v>
      </c>
      <c r="Y1064" s="44" t="s">
        <v>175</v>
      </c>
      <c r="Z1064" s="46">
        <v>0.16288162305486389</v>
      </c>
      <c r="AA1064" s="46">
        <v>0.83711837694513602</v>
      </c>
      <c r="AB1064" s="46">
        <v>0.72725668085481765</v>
      </c>
      <c r="AC1064" s="47">
        <v>157702.35985207636</v>
      </c>
      <c r="AD1064" s="48">
        <v>93732.821518144061</v>
      </c>
      <c r="AE1064" s="49">
        <v>0.59436537034743642</v>
      </c>
    </row>
    <row r="1065" spans="1:31" x14ac:dyDescent="0.25">
      <c r="A1065" t="s">
        <v>1313</v>
      </c>
      <c r="B1065" s="35">
        <v>3</v>
      </c>
      <c r="C1065" s="44" t="s">
        <v>153</v>
      </c>
      <c r="D1065" s="45">
        <v>0.72649729245624428</v>
      </c>
      <c r="E1065" s="46">
        <v>0.27350270754375583</v>
      </c>
      <c r="F1065" s="45">
        <v>0.10396420495434798</v>
      </c>
      <c r="G1065" s="47">
        <v>19083.295930819997</v>
      </c>
      <c r="H1065" s="48">
        <v>6234.2018568779258</v>
      </c>
      <c r="I1065" s="49">
        <v>0.32668370702198957</v>
      </c>
      <c r="J1065" s="35">
        <v>3</v>
      </c>
      <c r="K1065" s="42" t="s">
        <v>151</v>
      </c>
      <c r="L1065" s="46">
        <v>0.40809265926795008</v>
      </c>
      <c r="M1065" s="50" t="s">
        <v>137</v>
      </c>
      <c r="N1065" s="50" t="s">
        <v>137</v>
      </c>
      <c r="O1065" s="46">
        <v>0.59190734073204998</v>
      </c>
      <c r="P1065" s="46" t="s">
        <v>137</v>
      </c>
      <c r="Q1065" s="46" t="s">
        <v>137</v>
      </c>
      <c r="R1065" s="46">
        <v>0.40717255294553573</v>
      </c>
      <c r="S1065" s="46" t="s">
        <v>137</v>
      </c>
      <c r="T1065" s="46" t="s">
        <v>137</v>
      </c>
      <c r="U1065" s="47">
        <v>168846.90779282336</v>
      </c>
      <c r="V1065" s="47">
        <v>32837.730150000047</v>
      </c>
      <c r="W1065" s="49">
        <v>0.19448227142123461</v>
      </c>
      <c r="X1065" s="35">
        <v>3</v>
      </c>
      <c r="Y1065" s="44" t="s">
        <v>179</v>
      </c>
      <c r="Z1065" s="46">
        <v>0.19457077037416559</v>
      </c>
      <c r="AA1065" s="46">
        <v>0.80542922962583452</v>
      </c>
      <c r="AB1065" s="46">
        <v>0.80361636545432524</v>
      </c>
      <c r="AC1065" s="47">
        <v>135055.57916143461</v>
      </c>
      <c r="AD1065" s="48">
        <v>69466.069350000005</v>
      </c>
      <c r="AE1065" s="49">
        <v>0.51435171935374724</v>
      </c>
    </row>
    <row r="1066" spans="1:31" x14ac:dyDescent="0.25">
      <c r="A1066" t="s">
        <v>1314</v>
      </c>
      <c r="B1066" s="35">
        <v>4</v>
      </c>
      <c r="C1066" s="44" t="s">
        <v>154</v>
      </c>
      <c r="D1066" s="45">
        <v>0.67961224585640712</v>
      </c>
      <c r="E1066" s="46">
        <v>0.32038775414359283</v>
      </c>
      <c r="F1066" s="45">
        <v>0.10976949800061897</v>
      </c>
      <c r="G1066" s="47">
        <v>28105.902491662269</v>
      </c>
      <c r="H1066" s="48">
        <v>6400.1475594648982</v>
      </c>
      <c r="I1066" s="49">
        <v>0.22771542601642228</v>
      </c>
      <c r="J1066" s="35">
        <v>4</v>
      </c>
      <c r="K1066" s="42" t="s">
        <v>152</v>
      </c>
      <c r="L1066" s="46">
        <v>0.34752473236343284</v>
      </c>
      <c r="M1066" s="50" t="s">
        <v>137</v>
      </c>
      <c r="N1066" s="50" t="s">
        <v>135</v>
      </c>
      <c r="O1066" s="46">
        <v>0.65247526763656727</v>
      </c>
      <c r="P1066" s="46" t="s">
        <v>137</v>
      </c>
      <c r="Q1066" s="46" t="s">
        <v>135</v>
      </c>
      <c r="R1066" s="46">
        <v>0.23949299304065771</v>
      </c>
      <c r="S1066" s="46" t="s">
        <v>1</v>
      </c>
      <c r="T1066" s="46" t="s">
        <v>137</v>
      </c>
      <c r="U1066" s="47">
        <v>106328.76087468961</v>
      </c>
      <c r="V1066" s="47">
        <v>30453.604050000002</v>
      </c>
      <c r="W1066" s="49">
        <v>0.28640984621169552</v>
      </c>
      <c r="X1066" s="35">
        <v>4</v>
      </c>
      <c r="Y1066" s="44" t="s">
        <v>184</v>
      </c>
      <c r="Z1066" s="46">
        <v>0.29625978166843864</v>
      </c>
      <c r="AA1066" s="46">
        <v>0.70374021833156131</v>
      </c>
      <c r="AB1066" s="46">
        <v>0.6292243663632856</v>
      </c>
      <c r="AC1066" s="47">
        <v>30983.401368104787</v>
      </c>
      <c r="AD1066" s="48">
        <v>12272.340114490689</v>
      </c>
      <c r="AE1066" s="49">
        <v>0.3960940236575895</v>
      </c>
    </row>
    <row r="1067" spans="1:31" x14ac:dyDescent="0.25">
      <c r="A1067" t="s">
        <v>1315</v>
      </c>
      <c r="B1067" s="35">
        <v>5</v>
      </c>
      <c r="C1067" s="44" t="s">
        <v>155</v>
      </c>
      <c r="D1067" s="45">
        <v>0.88747135505213737</v>
      </c>
      <c r="E1067" s="46">
        <v>0.11252864494786266</v>
      </c>
      <c r="F1067" s="45">
        <v>5.2389274822537663E-2</v>
      </c>
      <c r="G1067" s="47">
        <v>15135.3310010844</v>
      </c>
      <c r="H1067" s="48">
        <v>5823.3079152737218</v>
      </c>
      <c r="I1067" s="49">
        <v>0.38474929387778173</v>
      </c>
      <c r="J1067" s="35">
        <v>5</v>
      </c>
      <c r="K1067" s="42" t="s">
        <v>156</v>
      </c>
      <c r="L1067" s="46">
        <v>0.5923587478099771</v>
      </c>
      <c r="M1067" s="50" t="s">
        <v>137</v>
      </c>
      <c r="N1067" s="50" t="s">
        <v>137</v>
      </c>
      <c r="O1067" s="46">
        <v>0.4076412521900229</v>
      </c>
      <c r="P1067" s="46" t="s">
        <v>137</v>
      </c>
      <c r="Q1067" s="46" t="s">
        <v>137</v>
      </c>
      <c r="R1067" s="46">
        <v>0.25377105987061715</v>
      </c>
      <c r="S1067" s="46" t="s">
        <v>1</v>
      </c>
      <c r="T1067" s="46" t="s">
        <v>137</v>
      </c>
      <c r="U1067" s="47">
        <v>70106.136349215551</v>
      </c>
      <c r="V1067" s="47">
        <v>1183.2949500000443</v>
      </c>
      <c r="W1067" s="49">
        <v>1.6878621638850087E-2</v>
      </c>
      <c r="X1067" s="35">
        <v>5</v>
      </c>
      <c r="Y1067" s="44" t="s">
        <v>143</v>
      </c>
      <c r="Z1067" s="46">
        <v>0.25444888404075144</v>
      </c>
      <c r="AA1067" s="46">
        <v>0.74555111595924872</v>
      </c>
      <c r="AB1067" s="46">
        <v>0.70472269580243019</v>
      </c>
      <c r="AC1067" s="47">
        <v>306003.63486696657</v>
      </c>
      <c r="AD1067" s="48">
        <v>272150.53174999997</v>
      </c>
      <c r="AE1067" s="49">
        <v>0.88937025819420723</v>
      </c>
    </row>
    <row r="1068" spans="1:31" x14ac:dyDescent="0.25">
      <c r="A1068" t="s">
        <v>1316</v>
      </c>
      <c r="B1068" s="35">
        <v>6</v>
      </c>
      <c r="C1068" s="44" t="s">
        <v>157</v>
      </c>
      <c r="D1068" s="45">
        <v>0.62724075694610704</v>
      </c>
      <c r="E1068" s="46">
        <v>0.37275924305389302</v>
      </c>
      <c r="F1068" s="45">
        <v>7.4387457053912684E-2</v>
      </c>
      <c r="G1068" s="47">
        <v>66903.391523314218</v>
      </c>
      <c r="H1068" s="48">
        <v>12922.053800000003</v>
      </c>
      <c r="I1068" s="49">
        <v>0.19314497375662906</v>
      </c>
      <c r="J1068" s="35">
        <v>6</v>
      </c>
      <c r="K1068" s="42" t="s">
        <v>158</v>
      </c>
      <c r="L1068" s="46">
        <v>0.34384678409989927</v>
      </c>
      <c r="M1068" s="50" t="s">
        <v>137</v>
      </c>
      <c r="N1068" s="50" t="s">
        <v>135</v>
      </c>
      <c r="O1068" s="46">
        <v>0.65615321590010067</v>
      </c>
      <c r="P1068" s="46" t="s">
        <v>137</v>
      </c>
      <c r="Q1068" s="46" t="s">
        <v>135</v>
      </c>
      <c r="R1068" s="46">
        <v>0.16981955215404201</v>
      </c>
      <c r="S1068" s="46" t="s">
        <v>1</v>
      </c>
      <c r="T1068" s="46" t="s">
        <v>137</v>
      </c>
      <c r="U1068" s="47">
        <v>32395.472741009038</v>
      </c>
      <c r="V1068" s="47">
        <v>11332.636400000007</v>
      </c>
      <c r="W1068" s="49">
        <v>0.3498216090439748</v>
      </c>
      <c r="X1068" s="35">
        <v>6</v>
      </c>
      <c r="Y1068" s="44" t="s">
        <v>201</v>
      </c>
      <c r="Z1068" s="46">
        <v>3.6851234538329204E-2</v>
      </c>
      <c r="AA1068" s="46">
        <v>0.96314876546167083</v>
      </c>
      <c r="AB1068" s="46">
        <v>0.9601820153410352</v>
      </c>
      <c r="AC1068" s="47">
        <v>171897.1396029717</v>
      </c>
      <c r="AD1068" s="48">
        <v>132537.13824999999</v>
      </c>
      <c r="AE1068" s="49">
        <v>0.77102585043659877</v>
      </c>
    </row>
    <row r="1069" spans="1:31" x14ac:dyDescent="0.25">
      <c r="A1069" t="s">
        <v>1317</v>
      </c>
      <c r="B1069" s="35">
        <v>7</v>
      </c>
      <c r="C1069" s="44" t="s">
        <v>159</v>
      </c>
      <c r="D1069" s="45">
        <v>0.61544155542832968</v>
      </c>
      <c r="E1069" s="46">
        <v>0.38455844457167027</v>
      </c>
      <c r="F1069" s="45">
        <v>0.10072229612178163</v>
      </c>
      <c r="G1069" s="47">
        <v>52770.891641713475</v>
      </c>
      <c r="H1069" s="48">
        <v>14671.05364768785</v>
      </c>
      <c r="I1069" s="49">
        <v>0.27801413224731103</v>
      </c>
      <c r="J1069" s="35">
        <v>7</v>
      </c>
      <c r="K1069" s="42" t="s">
        <v>163</v>
      </c>
      <c r="L1069" s="46">
        <v>0.39556272695971512</v>
      </c>
      <c r="M1069" s="50" t="s">
        <v>137</v>
      </c>
      <c r="N1069" s="50" t="s">
        <v>135</v>
      </c>
      <c r="O1069" s="46">
        <v>0.60443727304028483</v>
      </c>
      <c r="P1069" s="46" t="s">
        <v>137</v>
      </c>
      <c r="Q1069" s="46" t="s">
        <v>135</v>
      </c>
      <c r="R1069" s="46">
        <v>0.15469427086312385</v>
      </c>
      <c r="S1069" s="46" t="s">
        <v>1</v>
      </c>
      <c r="T1069" s="46" t="s">
        <v>137</v>
      </c>
      <c r="U1069" s="47">
        <v>28774.379764897953</v>
      </c>
      <c r="V1069" s="47">
        <v>10474.82395</v>
      </c>
      <c r="W1069" s="49">
        <v>0.36403300559681578</v>
      </c>
      <c r="X1069" s="35">
        <v>7</v>
      </c>
      <c r="Y1069" s="44" t="s">
        <v>144</v>
      </c>
      <c r="Z1069" s="46">
        <v>6.490849855242678E-2</v>
      </c>
      <c r="AA1069" s="46">
        <v>0.93509150144757325</v>
      </c>
      <c r="AB1069" s="46">
        <v>0.93148102825949197</v>
      </c>
      <c r="AC1069" s="47">
        <v>97595.197225840588</v>
      </c>
      <c r="AD1069" s="48">
        <v>82588.328099999999</v>
      </c>
      <c r="AE1069" s="49">
        <v>0.84623352836601295</v>
      </c>
    </row>
    <row r="1070" spans="1:31" x14ac:dyDescent="0.25">
      <c r="A1070" t="s">
        <v>1318</v>
      </c>
      <c r="B1070" s="35">
        <v>8</v>
      </c>
      <c r="C1070" s="44" t="s">
        <v>160</v>
      </c>
      <c r="D1070" s="45">
        <v>0.61938168075593736</v>
      </c>
      <c r="E1070" s="46">
        <v>0.38061831924406253</v>
      </c>
      <c r="F1070" s="45">
        <v>0.10694931375119976</v>
      </c>
      <c r="G1070" s="47">
        <v>40601.396283272268</v>
      </c>
      <c r="H1070" s="48">
        <v>12667.726978582536</v>
      </c>
      <c r="I1070" s="49">
        <v>0.31200224963203116</v>
      </c>
      <c r="J1070" s="35">
        <v>8</v>
      </c>
      <c r="K1070" s="42" t="s">
        <v>164</v>
      </c>
      <c r="L1070" s="46">
        <v>0.43019423875989876</v>
      </c>
      <c r="M1070" s="50" t="s">
        <v>137</v>
      </c>
      <c r="N1070" s="50" t="s">
        <v>137</v>
      </c>
      <c r="O1070" s="46">
        <v>0.56980576124010129</v>
      </c>
      <c r="P1070" s="46" t="s">
        <v>137</v>
      </c>
      <c r="Q1070" s="46" t="s">
        <v>137</v>
      </c>
      <c r="R1070" s="46">
        <v>8.4996058085479831E-2</v>
      </c>
      <c r="S1070" s="46" t="s">
        <v>1</v>
      </c>
      <c r="T1070" s="46" t="s">
        <v>137</v>
      </c>
      <c r="U1070" s="47">
        <v>46823.248994061403</v>
      </c>
      <c r="V1070" s="47">
        <v>13604.50425</v>
      </c>
      <c r="W1070" s="49">
        <v>0.29055019765342344</v>
      </c>
      <c r="X1070" s="35">
        <v>8</v>
      </c>
      <c r="Y1070" s="44" t="s">
        <v>191</v>
      </c>
      <c r="Z1070" s="46">
        <v>0.10898107897234791</v>
      </c>
      <c r="AA1070" s="46">
        <v>0.89101892102765201</v>
      </c>
      <c r="AB1070" s="46">
        <v>0.87775467966330112</v>
      </c>
      <c r="AC1070" s="47">
        <v>197915.5471404561</v>
      </c>
      <c r="AD1070" s="48">
        <v>118481.7411</v>
      </c>
      <c r="AE1070" s="49">
        <v>0.59864797289480365</v>
      </c>
    </row>
    <row r="1071" spans="1:31" x14ac:dyDescent="0.25">
      <c r="A1071" t="s">
        <v>1319</v>
      </c>
      <c r="B1071" s="35">
        <v>9</v>
      </c>
      <c r="C1071" s="44" t="s">
        <v>2228</v>
      </c>
      <c r="D1071" s="45">
        <v>0.69095603768642244</v>
      </c>
      <c r="E1071" s="46">
        <v>0.30904396231357756</v>
      </c>
      <c r="F1071" s="45">
        <v>2.0068636080642653E-2</v>
      </c>
      <c r="G1071" s="47">
        <v>73085.579380173484</v>
      </c>
      <c r="H1071" s="48">
        <v>9437.3711363341808</v>
      </c>
      <c r="I1071" s="49">
        <v>0.12912767766734476</v>
      </c>
      <c r="J1071" s="35">
        <v>9</v>
      </c>
      <c r="K1071" s="42" t="s">
        <v>165</v>
      </c>
      <c r="L1071" s="46">
        <v>0.29341561759488366</v>
      </c>
      <c r="M1071" s="50" t="s">
        <v>137</v>
      </c>
      <c r="N1071" s="50" t="s">
        <v>135</v>
      </c>
      <c r="O1071" s="46">
        <v>0.70658438240511634</v>
      </c>
      <c r="P1071" s="46" t="s">
        <v>137</v>
      </c>
      <c r="Q1071" s="46" t="s">
        <v>135</v>
      </c>
      <c r="R1071" s="46">
        <v>2.2052866975633263E-2</v>
      </c>
      <c r="S1071" s="46" t="s">
        <v>1</v>
      </c>
      <c r="T1071" s="46" t="s">
        <v>137</v>
      </c>
      <c r="U1071" s="47">
        <v>145719.84325104678</v>
      </c>
      <c r="V1071" s="47">
        <v>44252.202149999874</v>
      </c>
      <c r="W1071" s="49">
        <v>0.30368000103981713</v>
      </c>
      <c r="X1071" s="35">
        <v>9</v>
      </c>
      <c r="Y1071" s="44" t="s">
        <v>192</v>
      </c>
      <c r="Z1071" s="46">
        <v>0.31384041902513049</v>
      </c>
      <c r="AA1071" s="46">
        <v>0.68615958097486962</v>
      </c>
      <c r="AB1071" s="46">
        <v>0.66022967843704561</v>
      </c>
      <c r="AC1071" s="47">
        <v>110531.33442117274</v>
      </c>
      <c r="AD1071" s="48">
        <v>50473.433811094932</v>
      </c>
      <c r="AE1071" s="49">
        <v>0.45664366648075622</v>
      </c>
    </row>
    <row r="1072" spans="1:31" x14ac:dyDescent="0.25">
      <c r="A1072" t="s">
        <v>1320</v>
      </c>
      <c r="B1072" s="35">
        <v>10</v>
      </c>
      <c r="C1072" s="44" t="s">
        <v>162</v>
      </c>
      <c r="D1072" s="45">
        <v>0.6459818925652846</v>
      </c>
      <c r="E1072" s="46">
        <v>0.35401810743471518</v>
      </c>
      <c r="F1072" s="45">
        <v>3.6496821531474898E-2</v>
      </c>
      <c r="G1072" s="47">
        <v>105231.10453138009</v>
      </c>
      <c r="H1072" s="48">
        <v>36664.040837823646</v>
      </c>
      <c r="I1072" s="49">
        <v>0.34841448259141261</v>
      </c>
      <c r="J1072" s="35">
        <v>10</v>
      </c>
      <c r="K1072" s="42" t="s">
        <v>166</v>
      </c>
      <c r="L1072" s="46">
        <v>0.2940460812319714</v>
      </c>
      <c r="M1072" s="50" t="s">
        <v>137</v>
      </c>
      <c r="N1072" s="50" t="s">
        <v>135</v>
      </c>
      <c r="O1072" s="46">
        <v>0.70595391876802849</v>
      </c>
      <c r="P1072" s="46" t="s">
        <v>137</v>
      </c>
      <c r="Q1072" s="46" t="s">
        <v>135</v>
      </c>
      <c r="R1072" s="46">
        <v>0.23010913522538959</v>
      </c>
      <c r="S1072" s="46" t="s">
        <v>1</v>
      </c>
      <c r="T1072" s="46" t="s">
        <v>137</v>
      </c>
      <c r="U1072" s="47">
        <v>62973.465711455021</v>
      </c>
      <c r="V1072" s="47">
        <v>13787.490356947066</v>
      </c>
      <c r="W1072" s="49">
        <v>0.21894126678880069</v>
      </c>
      <c r="X1072" s="35">
        <v>10</v>
      </c>
      <c r="Y1072" s="44" t="s">
        <v>193</v>
      </c>
      <c r="Z1072" s="46">
        <v>5.9807887422649401E-5</v>
      </c>
      <c r="AA1072" s="46">
        <v>0.99994019211257745</v>
      </c>
      <c r="AB1072" s="46">
        <v>0.99993842698888058</v>
      </c>
      <c r="AC1072" s="47">
        <v>25598.8037</v>
      </c>
      <c r="AD1072" s="48">
        <v>25597.8037</v>
      </c>
      <c r="AE1072" s="49">
        <v>0.99996093567450572</v>
      </c>
    </row>
    <row r="1073" spans="1:31" x14ac:dyDescent="0.25">
      <c r="A1073" t="s">
        <v>1321</v>
      </c>
      <c r="B1073" s="35">
        <v>11</v>
      </c>
      <c r="C1073" s="44" t="s">
        <v>170</v>
      </c>
      <c r="D1073" s="45">
        <v>0.77493300133350285</v>
      </c>
      <c r="E1073" s="46">
        <v>0.22506699866649713</v>
      </c>
      <c r="F1073" s="45">
        <v>0.19740770334222574</v>
      </c>
      <c r="G1073" s="47">
        <v>111934.0963286605</v>
      </c>
      <c r="H1073" s="48">
        <v>32830.556249999987</v>
      </c>
      <c r="I1073" s="49">
        <v>0.29330255325958077</v>
      </c>
      <c r="J1073" s="35">
        <v>11</v>
      </c>
      <c r="K1073" s="42" t="s">
        <v>167</v>
      </c>
      <c r="L1073" s="46">
        <v>0.27695355296096702</v>
      </c>
      <c r="M1073" s="50" t="s">
        <v>137</v>
      </c>
      <c r="N1073" s="50" t="s">
        <v>135</v>
      </c>
      <c r="O1073" s="46">
        <v>0.72304644703903298</v>
      </c>
      <c r="P1073" s="46" t="s">
        <v>137</v>
      </c>
      <c r="Q1073" s="46" t="s">
        <v>135</v>
      </c>
      <c r="R1073" s="46">
        <v>8.2093371843032281E-2</v>
      </c>
      <c r="S1073" s="46" t="s">
        <v>1</v>
      </c>
      <c r="T1073" s="46" t="s">
        <v>137</v>
      </c>
      <c r="U1073" s="47">
        <v>29218.591189475923</v>
      </c>
      <c r="V1073" s="47">
        <v>7537.5418275608981</v>
      </c>
      <c r="W1073" s="49">
        <v>0.25797074809944298</v>
      </c>
      <c r="X1073" s="35" t="s">
        <v>136</v>
      </c>
      <c r="Y1073" s="44" t="s">
        <v>136</v>
      </c>
      <c r="Z1073" s="46" t="s">
        <v>136</v>
      </c>
      <c r="AA1073" s="46" t="s">
        <v>136</v>
      </c>
      <c r="AB1073" s="46" t="s">
        <v>136</v>
      </c>
      <c r="AC1073" s="47" t="s">
        <v>136</v>
      </c>
      <c r="AD1073" s="48" t="s">
        <v>136</v>
      </c>
      <c r="AE1073" s="49" t="s">
        <v>136</v>
      </c>
    </row>
    <row r="1074" spans="1:31" x14ac:dyDescent="0.25">
      <c r="A1074" t="s">
        <v>1322</v>
      </c>
      <c r="B1074" s="35">
        <v>12</v>
      </c>
      <c r="C1074" s="44" t="s">
        <v>172</v>
      </c>
      <c r="D1074" s="45">
        <v>0.74992577464272359</v>
      </c>
      <c r="E1074" s="46">
        <v>0.25007422535727636</v>
      </c>
      <c r="F1074" s="45">
        <v>0.20698241304594206</v>
      </c>
      <c r="G1074" s="47">
        <v>51537.757076128539</v>
      </c>
      <c r="H1074" s="48">
        <v>14189.487629790361</v>
      </c>
      <c r="I1074" s="49">
        <v>0.27532217998603403</v>
      </c>
      <c r="J1074" s="35">
        <v>12</v>
      </c>
      <c r="K1074" s="42" t="s">
        <v>168</v>
      </c>
      <c r="L1074" s="46">
        <v>0.32263112584574755</v>
      </c>
      <c r="M1074" s="50" t="s">
        <v>137</v>
      </c>
      <c r="N1074" s="50" t="s">
        <v>135</v>
      </c>
      <c r="O1074" s="46">
        <v>0.6773688741542524</v>
      </c>
      <c r="P1074" s="46" t="s">
        <v>137</v>
      </c>
      <c r="Q1074" s="46" t="s">
        <v>135</v>
      </c>
      <c r="R1074" s="46">
        <v>0.17724577544441572</v>
      </c>
      <c r="S1074" s="46" t="s">
        <v>1</v>
      </c>
      <c r="T1074" s="46" t="s">
        <v>137</v>
      </c>
      <c r="U1074" s="47">
        <v>49136.936635581413</v>
      </c>
      <c r="V1074" s="47">
        <v>15529.583766748843</v>
      </c>
      <c r="W1074" s="49">
        <v>0.31604704790455829</v>
      </c>
      <c r="X1074" s="35" t="s">
        <v>136</v>
      </c>
      <c r="Y1074" s="44" t="s">
        <v>136</v>
      </c>
      <c r="Z1074" s="46" t="s">
        <v>136</v>
      </c>
      <c r="AA1074" s="46" t="s">
        <v>136</v>
      </c>
      <c r="AB1074" s="46" t="s">
        <v>136</v>
      </c>
      <c r="AC1074" s="47" t="s">
        <v>136</v>
      </c>
      <c r="AD1074" s="48" t="s">
        <v>136</v>
      </c>
      <c r="AE1074" s="49" t="s">
        <v>136</v>
      </c>
    </row>
    <row r="1075" spans="1:31" x14ac:dyDescent="0.25">
      <c r="A1075" t="s">
        <v>1323</v>
      </c>
      <c r="B1075" s="35">
        <v>13</v>
      </c>
      <c r="C1075" s="44" t="s">
        <v>2229</v>
      </c>
      <c r="D1075" s="45">
        <v>0.65937011720279415</v>
      </c>
      <c r="E1075" s="46">
        <v>0.34062988279720591</v>
      </c>
      <c r="F1075" s="45">
        <v>0.28264017818118559</v>
      </c>
      <c r="G1075" s="47">
        <v>120589.52383205568</v>
      </c>
      <c r="H1075" s="48">
        <v>59508.832508640429</v>
      </c>
      <c r="I1075" s="49">
        <v>0.49348260626286267</v>
      </c>
      <c r="J1075" s="35">
        <v>13</v>
      </c>
      <c r="K1075" s="42" t="s">
        <v>169</v>
      </c>
      <c r="L1075" s="46">
        <v>0.44793428048056977</v>
      </c>
      <c r="M1075" s="50" t="s">
        <v>137</v>
      </c>
      <c r="N1075" s="50" t="s">
        <v>137</v>
      </c>
      <c r="O1075" s="46">
        <v>0.55206571951943018</v>
      </c>
      <c r="P1075" s="46" t="s">
        <v>137</v>
      </c>
      <c r="Q1075" s="46" t="s">
        <v>137</v>
      </c>
      <c r="R1075" s="46">
        <v>2.6708851096737627E-2</v>
      </c>
      <c r="S1075" s="46" t="s">
        <v>1</v>
      </c>
      <c r="T1075" s="46" t="s">
        <v>137</v>
      </c>
      <c r="U1075" s="47">
        <v>25112.355859877556</v>
      </c>
      <c r="V1075" s="47">
        <v>11192.654066698447</v>
      </c>
      <c r="W1075" s="49">
        <v>0.44570306860700171</v>
      </c>
      <c r="X1075" s="35" t="s">
        <v>136</v>
      </c>
      <c r="Y1075" s="44" t="s">
        <v>136</v>
      </c>
      <c r="Z1075" s="46" t="s">
        <v>136</v>
      </c>
      <c r="AA1075" s="46" t="s">
        <v>136</v>
      </c>
      <c r="AB1075" s="46" t="s">
        <v>136</v>
      </c>
      <c r="AC1075" s="47" t="s">
        <v>136</v>
      </c>
      <c r="AD1075" s="48" t="s">
        <v>136</v>
      </c>
      <c r="AE1075" s="49" t="s">
        <v>136</v>
      </c>
    </row>
    <row r="1076" spans="1:31" x14ac:dyDescent="0.25">
      <c r="A1076" t="s">
        <v>1324</v>
      </c>
      <c r="B1076" s="35">
        <v>14</v>
      </c>
      <c r="C1076" s="44" t="s">
        <v>177</v>
      </c>
      <c r="D1076" s="45">
        <v>0.69785820075399119</v>
      </c>
      <c r="E1076" s="46">
        <v>0.3021417992460087</v>
      </c>
      <c r="F1076" s="45">
        <v>0.20943640898767008</v>
      </c>
      <c r="G1076" s="47">
        <v>84956.765886159788</v>
      </c>
      <c r="H1076" s="48">
        <v>36530.231678520089</v>
      </c>
      <c r="I1076" s="49">
        <v>0.42998613821375686</v>
      </c>
      <c r="J1076" s="35">
        <v>14</v>
      </c>
      <c r="K1076" s="42" t="s">
        <v>171</v>
      </c>
      <c r="L1076" s="46">
        <v>0.44933148619856628</v>
      </c>
      <c r="M1076" s="50" t="s">
        <v>137</v>
      </c>
      <c r="N1076" s="50" t="s">
        <v>137</v>
      </c>
      <c r="O1076" s="46">
        <v>0.55066851380143378</v>
      </c>
      <c r="P1076" s="46" t="s">
        <v>137</v>
      </c>
      <c r="Q1076" s="46" t="s">
        <v>137</v>
      </c>
      <c r="R1076" s="46">
        <v>0.51681878460616115</v>
      </c>
      <c r="S1076" s="46" t="s">
        <v>137</v>
      </c>
      <c r="T1076" s="46" t="s">
        <v>137</v>
      </c>
      <c r="U1076" s="47">
        <v>11766.861710836141</v>
      </c>
      <c r="V1076" s="47">
        <v>5099.4024202096462</v>
      </c>
      <c r="W1076" s="49">
        <v>0.433369792687679</v>
      </c>
      <c r="X1076" s="35" t="s">
        <v>136</v>
      </c>
      <c r="Y1076" s="44" t="s">
        <v>136</v>
      </c>
      <c r="Z1076" s="46" t="s">
        <v>136</v>
      </c>
      <c r="AA1076" s="46" t="s">
        <v>136</v>
      </c>
      <c r="AB1076" s="46" t="s">
        <v>136</v>
      </c>
      <c r="AC1076" s="47" t="s">
        <v>136</v>
      </c>
      <c r="AD1076" s="48" t="s">
        <v>136</v>
      </c>
      <c r="AE1076" s="49" t="s">
        <v>136</v>
      </c>
    </row>
    <row r="1077" spans="1:31" x14ac:dyDescent="0.25">
      <c r="A1077" t="s">
        <v>1325</v>
      </c>
      <c r="B1077" s="35">
        <v>15</v>
      </c>
      <c r="C1077" s="44" t="s">
        <v>178</v>
      </c>
      <c r="D1077" s="45">
        <v>0.83146513636568264</v>
      </c>
      <c r="E1077" s="46">
        <v>0.16853486363431744</v>
      </c>
      <c r="F1077" s="45">
        <v>0.11635422926276809</v>
      </c>
      <c r="G1077" s="47">
        <v>9192.0739049548574</v>
      </c>
      <c r="H1077" s="48">
        <v>5384.2266231227313</v>
      </c>
      <c r="I1077" s="49">
        <v>0.58574666378829265</v>
      </c>
      <c r="J1077" s="35">
        <v>15</v>
      </c>
      <c r="K1077" s="42" t="s">
        <v>139</v>
      </c>
      <c r="L1077" s="46">
        <v>0.3576938184270575</v>
      </c>
      <c r="M1077" s="50" t="s">
        <v>137</v>
      </c>
      <c r="N1077" s="50" t="s">
        <v>135</v>
      </c>
      <c r="O1077" s="46">
        <v>0.64230618157294272</v>
      </c>
      <c r="P1077" s="46" t="s">
        <v>137</v>
      </c>
      <c r="Q1077" s="46" t="s">
        <v>135</v>
      </c>
      <c r="R1077" s="46">
        <v>5.7963284622744513E-2</v>
      </c>
      <c r="S1077" s="46" t="s">
        <v>1</v>
      </c>
      <c r="T1077" s="46" t="s">
        <v>137</v>
      </c>
      <c r="U1077" s="47">
        <v>271204.372225606</v>
      </c>
      <c r="V1077" s="47">
        <v>94823.281700000094</v>
      </c>
      <c r="W1077" s="49">
        <v>0.34963773231915202</v>
      </c>
      <c r="X1077" s="35" t="s">
        <v>136</v>
      </c>
      <c r="Y1077" s="44" t="s">
        <v>136</v>
      </c>
      <c r="Z1077" s="46" t="s">
        <v>136</v>
      </c>
      <c r="AA1077" s="46" t="s">
        <v>136</v>
      </c>
      <c r="AB1077" s="46" t="s">
        <v>136</v>
      </c>
      <c r="AC1077" s="47" t="s">
        <v>136</v>
      </c>
      <c r="AD1077" s="48" t="s">
        <v>136</v>
      </c>
      <c r="AE1077" s="49" t="s">
        <v>136</v>
      </c>
    </row>
    <row r="1078" spans="1:31" x14ac:dyDescent="0.25">
      <c r="A1078" t="s">
        <v>1326</v>
      </c>
      <c r="B1078" s="35">
        <v>16</v>
      </c>
      <c r="C1078" s="44" t="s">
        <v>182</v>
      </c>
      <c r="D1078" s="45">
        <v>0.60473182416996796</v>
      </c>
      <c r="E1078" s="46">
        <v>0.39526817583003188</v>
      </c>
      <c r="F1078" s="45">
        <v>6.0798445428507028E-2</v>
      </c>
      <c r="G1078" s="47">
        <v>64776.597185494364</v>
      </c>
      <c r="H1078" s="48">
        <v>34095.421099999992</v>
      </c>
      <c r="I1078" s="49">
        <v>0.52635400100385465</v>
      </c>
      <c r="J1078" s="35">
        <v>16</v>
      </c>
      <c r="K1078" s="42" t="s">
        <v>174</v>
      </c>
      <c r="L1078" s="46">
        <v>0.51266578961380205</v>
      </c>
      <c r="M1078" s="50" t="s">
        <v>137</v>
      </c>
      <c r="N1078" s="50" t="s">
        <v>137</v>
      </c>
      <c r="O1078" s="46">
        <v>0.48733421038619801</v>
      </c>
      <c r="P1078" s="46" t="s">
        <v>137</v>
      </c>
      <c r="Q1078" s="46" t="s">
        <v>137</v>
      </c>
      <c r="R1078" s="46">
        <v>0.34597037884651666</v>
      </c>
      <c r="S1078" s="46" t="s">
        <v>1</v>
      </c>
      <c r="T1078" s="46" t="s">
        <v>137</v>
      </c>
      <c r="U1078" s="47">
        <v>215322.96720165171</v>
      </c>
      <c r="V1078" s="47">
        <v>98692.705443541607</v>
      </c>
      <c r="W1078" s="49">
        <v>0.45834732228594588</v>
      </c>
      <c r="X1078" s="35" t="s">
        <v>136</v>
      </c>
      <c r="Y1078" s="44" t="s">
        <v>136</v>
      </c>
      <c r="Z1078" s="46" t="s">
        <v>136</v>
      </c>
      <c r="AA1078" s="46" t="s">
        <v>136</v>
      </c>
      <c r="AB1078" s="46" t="s">
        <v>136</v>
      </c>
      <c r="AC1078" s="47" t="s">
        <v>136</v>
      </c>
      <c r="AD1078" s="48" t="s">
        <v>136</v>
      </c>
      <c r="AE1078" s="49" t="s">
        <v>136</v>
      </c>
    </row>
    <row r="1079" spans="1:31" x14ac:dyDescent="0.25">
      <c r="A1079" t="s">
        <v>1327</v>
      </c>
      <c r="B1079" s="35">
        <v>17</v>
      </c>
      <c r="C1079" s="44" t="s">
        <v>183</v>
      </c>
      <c r="D1079" s="45">
        <v>0.80839763398269593</v>
      </c>
      <c r="E1079" s="46">
        <v>0.19160236601730399</v>
      </c>
      <c r="F1079" s="45">
        <v>0.16281010115295411</v>
      </c>
      <c r="G1079" s="47">
        <v>120057.81494350219</v>
      </c>
      <c r="H1079" s="48">
        <v>76896.423634498176</v>
      </c>
      <c r="I1079" s="49">
        <v>0.64049494546177388</v>
      </c>
      <c r="J1079" s="35">
        <v>17</v>
      </c>
      <c r="K1079" s="42" t="s">
        <v>140</v>
      </c>
      <c r="L1079" s="46">
        <v>0.32673577146033639</v>
      </c>
      <c r="M1079" s="50" t="s">
        <v>137</v>
      </c>
      <c r="N1079" s="50" t="s">
        <v>135</v>
      </c>
      <c r="O1079" s="46">
        <v>0.67326422853966372</v>
      </c>
      <c r="P1079" s="46" t="s">
        <v>137</v>
      </c>
      <c r="Q1079" s="46" t="s">
        <v>135</v>
      </c>
      <c r="R1079" s="46">
        <v>0.44993787645996697</v>
      </c>
      <c r="S1079" s="46" t="s">
        <v>137</v>
      </c>
      <c r="T1079" s="46" t="s">
        <v>137</v>
      </c>
      <c r="U1079" s="47">
        <v>16582.8342126239</v>
      </c>
      <c r="V1079" s="47">
        <v>3584.7316754826875</v>
      </c>
      <c r="W1079" s="49">
        <v>0.21617123041330072</v>
      </c>
      <c r="X1079" s="35" t="s">
        <v>136</v>
      </c>
      <c r="Y1079" s="44" t="s">
        <v>136</v>
      </c>
      <c r="Z1079" s="46" t="s">
        <v>136</v>
      </c>
      <c r="AA1079" s="46" t="s">
        <v>136</v>
      </c>
      <c r="AB1079" s="46" t="s">
        <v>136</v>
      </c>
      <c r="AC1079" s="47" t="s">
        <v>136</v>
      </c>
      <c r="AD1079" s="48" t="s">
        <v>136</v>
      </c>
      <c r="AE1079" s="49" t="s">
        <v>136</v>
      </c>
    </row>
    <row r="1080" spans="1:31" x14ac:dyDescent="0.25">
      <c r="A1080" t="s">
        <v>1328</v>
      </c>
      <c r="B1080" s="35">
        <v>18</v>
      </c>
      <c r="C1080" s="44" t="s">
        <v>185</v>
      </c>
      <c r="D1080" s="45">
        <v>0.89819513133847728</v>
      </c>
      <c r="E1080" s="46">
        <v>0.10180486866152277</v>
      </c>
      <c r="F1080" s="45">
        <v>6.3729107373758129E-2</v>
      </c>
      <c r="G1080" s="47">
        <v>39530.247957367632</v>
      </c>
      <c r="H1080" s="48">
        <v>23801.687790203934</v>
      </c>
      <c r="I1080" s="49">
        <v>0.60211329349295883</v>
      </c>
      <c r="J1080" s="35">
        <v>18</v>
      </c>
      <c r="K1080" s="42" t="s">
        <v>141</v>
      </c>
      <c r="L1080" s="46">
        <v>0.51075174254547029</v>
      </c>
      <c r="M1080" s="50" t="s">
        <v>137</v>
      </c>
      <c r="N1080" s="50" t="s">
        <v>137</v>
      </c>
      <c r="O1080" s="46">
        <v>0.48924825745452971</v>
      </c>
      <c r="P1080" s="46" t="s">
        <v>137</v>
      </c>
      <c r="Q1080" s="46" t="s">
        <v>137</v>
      </c>
      <c r="R1080" s="46">
        <v>0.37730620137081378</v>
      </c>
      <c r="S1080" s="46" t="s">
        <v>1</v>
      </c>
      <c r="T1080" s="46" t="s">
        <v>137</v>
      </c>
      <c r="U1080" s="47">
        <v>15177.861158849399</v>
      </c>
      <c r="V1080" s="47">
        <v>790.79315272655185</v>
      </c>
      <c r="W1080" s="49">
        <v>5.2101751653294226E-2</v>
      </c>
      <c r="X1080" s="35" t="s">
        <v>136</v>
      </c>
      <c r="Y1080" s="44" t="s">
        <v>136</v>
      </c>
      <c r="Z1080" s="46" t="s">
        <v>136</v>
      </c>
      <c r="AA1080" s="46" t="s">
        <v>136</v>
      </c>
      <c r="AB1080" s="46" t="s">
        <v>136</v>
      </c>
      <c r="AC1080" s="47" t="s">
        <v>136</v>
      </c>
      <c r="AD1080" s="48" t="s">
        <v>136</v>
      </c>
      <c r="AE1080" s="49" t="s">
        <v>136</v>
      </c>
    </row>
    <row r="1081" spans="1:31" x14ac:dyDescent="0.25">
      <c r="A1081" t="s">
        <v>1329</v>
      </c>
      <c r="B1081" s="35">
        <v>19</v>
      </c>
      <c r="C1081" s="44" t="s">
        <v>186</v>
      </c>
      <c r="D1081" s="45">
        <v>0.88662067785280296</v>
      </c>
      <c r="E1081" s="46">
        <v>0.113379322147197</v>
      </c>
      <c r="F1081" s="45">
        <v>6.1575415200374614E-2</v>
      </c>
      <c r="G1081" s="47">
        <v>94332.827143679679</v>
      </c>
      <c r="H1081" s="48">
        <v>61778.664095839849</v>
      </c>
      <c r="I1081" s="49">
        <v>0.65490101342710616</v>
      </c>
      <c r="J1081" s="35">
        <v>19</v>
      </c>
      <c r="K1081" s="42" t="s">
        <v>180</v>
      </c>
      <c r="L1081" s="46">
        <v>0.42110541390016359</v>
      </c>
      <c r="M1081" s="50" t="s">
        <v>137</v>
      </c>
      <c r="N1081" s="50" t="s">
        <v>137</v>
      </c>
      <c r="O1081" s="46">
        <v>0.57889458609983635</v>
      </c>
      <c r="P1081" s="46" t="s">
        <v>137</v>
      </c>
      <c r="Q1081" s="46" t="s">
        <v>137</v>
      </c>
      <c r="R1081" s="46">
        <v>0.36067536967869723</v>
      </c>
      <c r="S1081" s="46" t="s">
        <v>1</v>
      </c>
      <c r="T1081" s="46" t="s">
        <v>137</v>
      </c>
      <c r="U1081" s="47">
        <v>12277.7085778357</v>
      </c>
      <c r="V1081" s="47">
        <v>4036.439519841711</v>
      </c>
      <c r="W1081" s="49">
        <v>0.32876163286107657</v>
      </c>
      <c r="X1081" s="35" t="s">
        <v>136</v>
      </c>
      <c r="Y1081" s="44" t="s">
        <v>136</v>
      </c>
      <c r="Z1081" s="46" t="s">
        <v>136</v>
      </c>
      <c r="AA1081" s="46" t="s">
        <v>136</v>
      </c>
      <c r="AB1081" s="46" t="s">
        <v>136</v>
      </c>
      <c r="AC1081" s="47" t="s">
        <v>136</v>
      </c>
      <c r="AD1081" s="48" t="s">
        <v>136</v>
      </c>
      <c r="AE1081" s="49" t="s">
        <v>136</v>
      </c>
    </row>
    <row r="1082" spans="1:31" x14ac:dyDescent="0.25">
      <c r="A1082" t="s">
        <v>1330</v>
      </c>
      <c r="B1082" s="35">
        <v>20</v>
      </c>
      <c r="C1082" s="44" t="s">
        <v>187</v>
      </c>
      <c r="D1082" s="45">
        <v>0.88984419321494768</v>
      </c>
      <c r="E1082" s="46">
        <v>0.11015580678505232</v>
      </c>
      <c r="F1082" s="45">
        <v>3.5568936344030015E-2</v>
      </c>
      <c r="G1082" s="47">
        <v>39992.078832220992</v>
      </c>
      <c r="H1082" s="48">
        <v>25746.657551748365</v>
      </c>
      <c r="I1082" s="49">
        <v>0.64379392878683483</v>
      </c>
      <c r="J1082" s="35">
        <v>20</v>
      </c>
      <c r="K1082" s="42" t="s">
        <v>181</v>
      </c>
      <c r="L1082" s="46">
        <v>0.57175316844276214</v>
      </c>
      <c r="M1082" s="50" t="s">
        <v>137</v>
      </c>
      <c r="N1082" s="50" t="s">
        <v>137</v>
      </c>
      <c r="O1082" s="46">
        <v>0.42824683155723792</v>
      </c>
      <c r="P1082" s="46" t="s">
        <v>137</v>
      </c>
      <c r="Q1082" s="46" t="s">
        <v>137</v>
      </c>
      <c r="R1082" s="46">
        <v>0.2977591161245472</v>
      </c>
      <c r="S1082" s="46" t="s">
        <v>1</v>
      </c>
      <c r="T1082" s="46" t="s">
        <v>137</v>
      </c>
      <c r="U1082" s="47">
        <v>19561.255408233017</v>
      </c>
      <c r="V1082" s="47">
        <v>7587.5369301582887</v>
      </c>
      <c r="W1082" s="49">
        <v>0.38788599053641604</v>
      </c>
      <c r="X1082" s="35" t="s">
        <v>136</v>
      </c>
      <c r="Y1082" s="44" t="s">
        <v>136</v>
      </c>
      <c r="Z1082" s="46" t="s">
        <v>136</v>
      </c>
      <c r="AA1082" s="46" t="s">
        <v>136</v>
      </c>
      <c r="AB1082" s="46" t="s">
        <v>136</v>
      </c>
      <c r="AC1082" s="47" t="s">
        <v>136</v>
      </c>
      <c r="AD1082" s="48" t="s">
        <v>136</v>
      </c>
      <c r="AE1082" s="49" t="s">
        <v>136</v>
      </c>
    </row>
    <row r="1083" spans="1:31" x14ac:dyDescent="0.25">
      <c r="A1083" t="s">
        <v>1331</v>
      </c>
      <c r="B1083" s="35">
        <v>21</v>
      </c>
      <c r="C1083" s="44" t="s">
        <v>13</v>
      </c>
      <c r="D1083" s="45">
        <v>0.9452199905403692</v>
      </c>
      <c r="E1083" s="46">
        <v>5.4780009459630734E-2</v>
      </c>
      <c r="F1083" s="45">
        <v>5.8048343138761985E-3</v>
      </c>
      <c r="G1083" s="47">
        <v>20128.372217126645</v>
      </c>
      <c r="H1083" s="48">
        <v>4576.1730731018033</v>
      </c>
      <c r="I1083" s="49">
        <v>0.22734938641526467</v>
      </c>
      <c r="J1083" s="35">
        <v>21</v>
      </c>
      <c r="K1083" s="42" t="s">
        <v>142</v>
      </c>
      <c r="L1083" s="46">
        <v>0.4745674221646134</v>
      </c>
      <c r="M1083" s="50" t="s">
        <v>137</v>
      </c>
      <c r="N1083" s="50" t="s">
        <v>137</v>
      </c>
      <c r="O1083" s="46">
        <v>0.52543257783538666</v>
      </c>
      <c r="P1083" s="46" t="s">
        <v>137</v>
      </c>
      <c r="Q1083" s="46" t="s">
        <v>137</v>
      </c>
      <c r="R1083" s="46">
        <v>0.37541467591419814</v>
      </c>
      <c r="S1083" s="46" t="s">
        <v>1</v>
      </c>
      <c r="T1083" s="46" t="s">
        <v>137</v>
      </c>
      <c r="U1083" s="47">
        <v>51591.36824050072</v>
      </c>
      <c r="V1083" s="47">
        <v>24783.566050000001</v>
      </c>
      <c r="W1083" s="49">
        <v>0.4803820269791601</v>
      </c>
      <c r="X1083" s="35" t="s">
        <v>136</v>
      </c>
      <c r="Y1083" s="44" t="s">
        <v>136</v>
      </c>
      <c r="Z1083" s="46" t="s">
        <v>136</v>
      </c>
      <c r="AA1083" s="46" t="s">
        <v>136</v>
      </c>
      <c r="AB1083" s="46" t="s">
        <v>136</v>
      </c>
      <c r="AC1083" s="47" t="s">
        <v>136</v>
      </c>
      <c r="AD1083" s="48" t="s">
        <v>136</v>
      </c>
      <c r="AE1083" s="49" t="s">
        <v>136</v>
      </c>
    </row>
    <row r="1084" spans="1:31" x14ac:dyDescent="0.25">
      <c r="A1084" t="s">
        <v>1332</v>
      </c>
      <c r="B1084" s="35">
        <v>22</v>
      </c>
      <c r="C1084" s="44" t="s">
        <v>189</v>
      </c>
      <c r="D1084" s="45">
        <v>0.77666543179824077</v>
      </c>
      <c r="E1084" s="46">
        <v>0.22333456820175931</v>
      </c>
      <c r="F1084" s="45">
        <v>0.11587014680488482</v>
      </c>
      <c r="G1084" s="47">
        <v>29013.23616982501</v>
      </c>
      <c r="H1084" s="48">
        <v>17890.332472896105</v>
      </c>
      <c r="I1084" s="49">
        <v>0.61662657582137648</v>
      </c>
      <c r="J1084" s="35">
        <v>22</v>
      </c>
      <c r="K1084" s="42" t="s">
        <v>188</v>
      </c>
      <c r="L1084" s="46">
        <v>0.23556233582107813</v>
      </c>
      <c r="M1084" s="50" t="s">
        <v>137</v>
      </c>
      <c r="N1084" s="50" t="s">
        <v>135</v>
      </c>
      <c r="O1084" s="46">
        <v>0.76443766417892189</v>
      </c>
      <c r="P1084" s="46" t="s">
        <v>137</v>
      </c>
      <c r="Q1084" s="46" t="s">
        <v>135</v>
      </c>
      <c r="R1084" s="46">
        <v>1.8269340679855643E-2</v>
      </c>
      <c r="S1084" s="46" t="s">
        <v>1</v>
      </c>
      <c r="T1084" s="46" t="s">
        <v>137</v>
      </c>
      <c r="U1084" s="47">
        <v>17943.783835373499</v>
      </c>
      <c r="V1084" s="47">
        <v>11554.363049999998</v>
      </c>
      <c r="W1084" s="49">
        <v>0.64392009823604157</v>
      </c>
      <c r="X1084" s="35" t="s">
        <v>136</v>
      </c>
      <c r="Y1084" s="44" t="s">
        <v>136</v>
      </c>
      <c r="Z1084" s="46" t="s">
        <v>136</v>
      </c>
      <c r="AA1084" s="46" t="s">
        <v>136</v>
      </c>
      <c r="AB1084" s="46" t="s">
        <v>136</v>
      </c>
      <c r="AC1084" s="47" t="s">
        <v>136</v>
      </c>
      <c r="AD1084" s="48" t="s">
        <v>136</v>
      </c>
      <c r="AE1084" s="49" t="s">
        <v>136</v>
      </c>
    </row>
    <row r="1085" spans="1:31" x14ac:dyDescent="0.25">
      <c r="A1085" t="s">
        <v>1333</v>
      </c>
      <c r="B1085" s="35">
        <v>23</v>
      </c>
      <c r="C1085" s="44" t="s">
        <v>2227</v>
      </c>
      <c r="D1085" s="45">
        <v>0.78451561540856829</v>
      </c>
      <c r="E1085" s="46">
        <v>0.2154843845914316</v>
      </c>
      <c r="F1085" s="45">
        <v>0.11833019118697594</v>
      </c>
      <c r="G1085" s="47">
        <v>123848.61559529766</v>
      </c>
      <c r="H1085" s="48">
        <v>56325.741821112504</v>
      </c>
      <c r="I1085" s="49">
        <v>0.45479508632675508</v>
      </c>
      <c r="J1085" s="35" t="s">
        <v>136</v>
      </c>
      <c r="K1085" s="42" t="s">
        <v>136</v>
      </c>
      <c r="L1085" s="46" t="s">
        <v>136</v>
      </c>
      <c r="M1085" s="50" t="s">
        <v>136</v>
      </c>
      <c r="N1085" s="50" t="s">
        <v>136</v>
      </c>
      <c r="O1085" s="46" t="s">
        <v>136</v>
      </c>
      <c r="P1085" s="46" t="s">
        <v>136</v>
      </c>
      <c r="Q1085" s="46" t="s">
        <v>136</v>
      </c>
      <c r="R1085" s="46" t="s">
        <v>136</v>
      </c>
      <c r="S1085" s="46" t="s">
        <v>136</v>
      </c>
      <c r="T1085" s="46" t="s">
        <v>136</v>
      </c>
      <c r="U1085" s="47" t="s">
        <v>136</v>
      </c>
      <c r="V1085" s="47" t="s">
        <v>136</v>
      </c>
      <c r="W1085" s="49" t="s">
        <v>136</v>
      </c>
      <c r="X1085" s="35" t="s">
        <v>136</v>
      </c>
      <c r="Y1085" s="44" t="s">
        <v>136</v>
      </c>
      <c r="Z1085" s="46" t="s">
        <v>136</v>
      </c>
      <c r="AA1085" s="46" t="s">
        <v>136</v>
      </c>
      <c r="AB1085" s="46" t="s">
        <v>136</v>
      </c>
      <c r="AC1085" s="47" t="s">
        <v>136</v>
      </c>
      <c r="AD1085" s="48" t="s">
        <v>136</v>
      </c>
      <c r="AE1085" s="49" t="s">
        <v>136</v>
      </c>
    </row>
    <row r="1086" spans="1:31" x14ac:dyDescent="0.25">
      <c r="A1086" t="s">
        <v>1334</v>
      </c>
      <c r="B1086" s="35" t="s">
        <v>136</v>
      </c>
      <c r="C1086" s="44" t="s">
        <v>136</v>
      </c>
      <c r="D1086" s="45" t="s">
        <v>136</v>
      </c>
      <c r="E1086" s="46" t="s">
        <v>136</v>
      </c>
      <c r="F1086" s="45" t="s">
        <v>136</v>
      </c>
      <c r="G1086" s="47" t="s">
        <v>136</v>
      </c>
      <c r="H1086" s="48" t="s">
        <v>136</v>
      </c>
      <c r="I1086" s="49" t="s">
        <v>136</v>
      </c>
      <c r="J1086" s="35" t="s">
        <v>136</v>
      </c>
      <c r="K1086" s="42" t="s">
        <v>136</v>
      </c>
      <c r="L1086" s="46" t="s">
        <v>136</v>
      </c>
      <c r="M1086" s="50" t="s">
        <v>136</v>
      </c>
      <c r="N1086" s="50" t="s">
        <v>136</v>
      </c>
      <c r="O1086" s="46" t="s">
        <v>136</v>
      </c>
      <c r="P1086" s="46" t="s">
        <v>136</v>
      </c>
      <c r="Q1086" s="46" t="s">
        <v>136</v>
      </c>
      <c r="R1086" s="46" t="s">
        <v>136</v>
      </c>
      <c r="S1086" s="46" t="s">
        <v>136</v>
      </c>
      <c r="T1086" s="46" t="s">
        <v>136</v>
      </c>
      <c r="U1086" s="47" t="s">
        <v>136</v>
      </c>
      <c r="V1086" s="47" t="s">
        <v>136</v>
      </c>
      <c r="W1086" s="49" t="s">
        <v>136</v>
      </c>
      <c r="X1086" s="35" t="s">
        <v>136</v>
      </c>
      <c r="Y1086" s="44" t="s">
        <v>136</v>
      </c>
      <c r="Z1086" s="46" t="s">
        <v>136</v>
      </c>
      <c r="AA1086" s="46" t="s">
        <v>136</v>
      </c>
      <c r="AB1086" s="46" t="s">
        <v>136</v>
      </c>
      <c r="AC1086" s="47" t="s">
        <v>136</v>
      </c>
      <c r="AD1086" s="48" t="s">
        <v>136</v>
      </c>
      <c r="AE1086" s="49" t="s">
        <v>136</v>
      </c>
    </row>
    <row r="1087" spans="1:31" x14ac:dyDescent="0.25">
      <c r="A1087" t="s">
        <v>1335</v>
      </c>
      <c r="B1087" s="35" t="s">
        <v>136</v>
      </c>
      <c r="C1087" s="44" t="s">
        <v>136</v>
      </c>
      <c r="D1087" s="45" t="s">
        <v>136</v>
      </c>
      <c r="E1087" s="46" t="s">
        <v>136</v>
      </c>
      <c r="F1087" s="45" t="s">
        <v>136</v>
      </c>
      <c r="G1087" s="47" t="s">
        <v>136</v>
      </c>
      <c r="H1087" s="48" t="s">
        <v>136</v>
      </c>
      <c r="I1087" s="49" t="s">
        <v>136</v>
      </c>
      <c r="J1087" s="35" t="s">
        <v>136</v>
      </c>
      <c r="K1087" s="42" t="s">
        <v>136</v>
      </c>
      <c r="L1087" s="46" t="s">
        <v>136</v>
      </c>
      <c r="M1087" s="50" t="s">
        <v>136</v>
      </c>
      <c r="N1087" s="50" t="s">
        <v>136</v>
      </c>
      <c r="O1087" s="46" t="s">
        <v>136</v>
      </c>
      <c r="P1087" s="46" t="s">
        <v>136</v>
      </c>
      <c r="Q1087" s="46" t="s">
        <v>136</v>
      </c>
      <c r="R1087" s="46" t="s">
        <v>136</v>
      </c>
      <c r="S1087" s="46" t="s">
        <v>136</v>
      </c>
      <c r="T1087" s="46" t="s">
        <v>136</v>
      </c>
      <c r="U1087" s="47" t="s">
        <v>136</v>
      </c>
      <c r="V1087" s="47" t="s">
        <v>136</v>
      </c>
      <c r="W1087" s="49" t="s">
        <v>136</v>
      </c>
      <c r="X1087" s="35" t="s">
        <v>136</v>
      </c>
      <c r="Y1087" s="44" t="s">
        <v>136</v>
      </c>
      <c r="Z1087" s="46" t="s">
        <v>136</v>
      </c>
      <c r="AA1087" s="46" t="s">
        <v>136</v>
      </c>
      <c r="AB1087" s="46" t="s">
        <v>136</v>
      </c>
      <c r="AC1087" s="47" t="s">
        <v>136</v>
      </c>
      <c r="AD1087" s="48" t="s">
        <v>136</v>
      </c>
      <c r="AE1087" s="49" t="s">
        <v>136</v>
      </c>
    </row>
    <row r="1088" spans="1:31" x14ac:dyDescent="0.25">
      <c r="A1088" t="s">
        <v>1336</v>
      </c>
      <c r="B1088" s="35" t="s">
        <v>136</v>
      </c>
      <c r="C1088" s="44" t="s">
        <v>136</v>
      </c>
      <c r="D1088" s="45" t="s">
        <v>136</v>
      </c>
      <c r="E1088" s="46" t="s">
        <v>136</v>
      </c>
      <c r="F1088" s="45" t="s">
        <v>136</v>
      </c>
      <c r="G1088" s="47" t="s">
        <v>136</v>
      </c>
      <c r="H1088" s="48" t="s">
        <v>136</v>
      </c>
      <c r="I1088" s="49" t="s">
        <v>136</v>
      </c>
      <c r="J1088" s="35" t="s">
        <v>136</v>
      </c>
      <c r="K1088" s="42" t="s">
        <v>136</v>
      </c>
      <c r="L1088" s="46" t="s">
        <v>136</v>
      </c>
      <c r="M1088" s="50" t="s">
        <v>136</v>
      </c>
      <c r="N1088" s="50" t="s">
        <v>136</v>
      </c>
      <c r="O1088" s="46" t="s">
        <v>136</v>
      </c>
      <c r="P1088" s="46" t="s">
        <v>136</v>
      </c>
      <c r="Q1088" s="46" t="s">
        <v>136</v>
      </c>
      <c r="R1088" s="46" t="s">
        <v>136</v>
      </c>
      <c r="S1088" s="46" t="s">
        <v>136</v>
      </c>
      <c r="T1088" s="46" t="s">
        <v>136</v>
      </c>
      <c r="U1088" s="47" t="s">
        <v>136</v>
      </c>
      <c r="V1088" s="47" t="s">
        <v>136</v>
      </c>
      <c r="W1088" s="49" t="s">
        <v>136</v>
      </c>
      <c r="X1088" s="35" t="s">
        <v>136</v>
      </c>
      <c r="Y1088" s="44" t="s">
        <v>136</v>
      </c>
      <c r="Z1088" s="46" t="s">
        <v>136</v>
      </c>
      <c r="AA1088" s="46" t="s">
        <v>136</v>
      </c>
      <c r="AB1088" s="46" t="s">
        <v>136</v>
      </c>
      <c r="AC1088" s="47" t="s">
        <v>136</v>
      </c>
      <c r="AD1088" s="48" t="s">
        <v>136</v>
      </c>
      <c r="AE1088" s="49" t="s">
        <v>136</v>
      </c>
    </row>
    <row r="1089" spans="1:31" x14ac:dyDescent="0.25">
      <c r="A1089" t="s">
        <v>1337</v>
      </c>
      <c r="B1089" s="35" t="s">
        <v>136</v>
      </c>
      <c r="C1089" s="44" t="s">
        <v>136</v>
      </c>
      <c r="D1089" s="45" t="s">
        <v>136</v>
      </c>
      <c r="E1089" s="46" t="s">
        <v>136</v>
      </c>
      <c r="F1089" s="45" t="s">
        <v>136</v>
      </c>
      <c r="G1089" s="47" t="s">
        <v>136</v>
      </c>
      <c r="H1089" s="48" t="s">
        <v>136</v>
      </c>
      <c r="I1089" s="49" t="s">
        <v>136</v>
      </c>
      <c r="J1089" s="35" t="s">
        <v>136</v>
      </c>
      <c r="K1089" s="42" t="s">
        <v>136</v>
      </c>
      <c r="L1089" s="46" t="s">
        <v>136</v>
      </c>
      <c r="M1089" s="50" t="s">
        <v>136</v>
      </c>
      <c r="N1089" s="50" t="s">
        <v>136</v>
      </c>
      <c r="O1089" s="46" t="s">
        <v>136</v>
      </c>
      <c r="P1089" s="46" t="s">
        <v>136</v>
      </c>
      <c r="Q1089" s="46" t="s">
        <v>136</v>
      </c>
      <c r="R1089" s="46" t="s">
        <v>136</v>
      </c>
      <c r="S1089" s="46" t="s">
        <v>136</v>
      </c>
      <c r="T1089" s="46" t="s">
        <v>136</v>
      </c>
      <c r="U1089" s="47" t="s">
        <v>136</v>
      </c>
      <c r="V1089" s="47" t="s">
        <v>136</v>
      </c>
      <c r="W1089" s="49" t="s">
        <v>136</v>
      </c>
      <c r="X1089" s="35" t="s">
        <v>136</v>
      </c>
      <c r="Y1089" s="44" t="s">
        <v>136</v>
      </c>
      <c r="Z1089" s="46" t="s">
        <v>136</v>
      </c>
      <c r="AA1089" s="46" t="s">
        <v>136</v>
      </c>
      <c r="AB1089" s="46" t="s">
        <v>136</v>
      </c>
      <c r="AC1089" s="47" t="s">
        <v>136</v>
      </c>
      <c r="AD1089" s="48" t="s">
        <v>136</v>
      </c>
      <c r="AE1089" s="49" t="s">
        <v>136</v>
      </c>
    </row>
    <row r="1090" spans="1:31" x14ac:dyDescent="0.25">
      <c r="A1090" t="s">
        <v>1338</v>
      </c>
      <c r="B1090" s="35" t="s">
        <v>136</v>
      </c>
      <c r="C1090" s="44" t="s">
        <v>136</v>
      </c>
      <c r="D1090" s="45" t="s">
        <v>136</v>
      </c>
      <c r="E1090" s="46" t="s">
        <v>136</v>
      </c>
      <c r="F1090" s="45" t="s">
        <v>136</v>
      </c>
      <c r="G1090" s="47" t="s">
        <v>136</v>
      </c>
      <c r="H1090" s="48" t="s">
        <v>136</v>
      </c>
      <c r="I1090" s="49" t="s">
        <v>136</v>
      </c>
      <c r="J1090" s="35" t="s">
        <v>136</v>
      </c>
      <c r="K1090" s="42" t="s">
        <v>136</v>
      </c>
      <c r="L1090" s="46" t="s">
        <v>136</v>
      </c>
      <c r="M1090" s="50" t="s">
        <v>136</v>
      </c>
      <c r="N1090" s="50" t="s">
        <v>136</v>
      </c>
      <c r="O1090" s="46" t="s">
        <v>136</v>
      </c>
      <c r="P1090" s="46" t="s">
        <v>136</v>
      </c>
      <c r="Q1090" s="46" t="s">
        <v>136</v>
      </c>
      <c r="R1090" s="46" t="s">
        <v>136</v>
      </c>
      <c r="S1090" s="46" t="s">
        <v>136</v>
      </c>
      <c r="T1090" s="46" t="s">
        <v>136</v>
      </c>
      <c r="U1090" s="47" t="s">
        <v>136</v>
      </c>
      <c r="V1090" s="47" t="s">
        <v>136</v>
      </c>
      <c r="W1090" s="49" t="s">
        <v>136</v>
      </c>
      <c r="X1090" s="35" t="s">
        <v>136</v>
      </c>
      <c r="Y1090" s="44" t="s">
        <v>136</v>
      </c>
      <c r="Z1090" s="46" t="s">
        <v>136</v>
      </c>
      <c r="AA1090" s="46" t="s">
        <v>136</v>
      </c>
      <c r="AB1090" s="46" t="s">
        <v>136</v>
      </c>
      <c r="AC1090" s="47" t="s">
        <v>136</v>
      </c>
      <c r="AD1090" s="48" t="s">
        <v>136</v>
      </c>
      <c r="AE1090" s="49" t="s">
        <v>136</v>
      </c>
    </row>
    <row r="1091" spans="1:31" x14ac:dyDescent="0.25">
      <c r="A1091" t="s">
        <v>1339</v>
      </c>
      <c r="B1091" s="35" t="s">
        <v>136</v>
      </c>
      <c r="C1091" s="44" t="s">
        <v>136</v>
      </c>
      <c r="D1091" s="45" t="s">
        <v>136</v>
      </c>
      <c r="E1091" s="46" t="s">
        <v>136</v>
      </c>
      <c r="F1091" s="45" t="s">
        <v>136</v>
      </c>
      <c r="G1091" s="47" t="s">
        <v>136</v>
      </c>
      <c r="H1091" s="48" t="s">
        <v>136</v>
      </c>
      <c r="I1091" s="49" t="s">
        <v>136</v>
      </c>
      <c r="J1091" s="35" t="s">
        <v>136</v>
      </c>
      <c r="K1091" s="42" t="s">
        <v>136</v>
      </c>
      <c r="L1091" s="46" t="s">
        <v>136</v>
      </c>
      <c r="M1091" s="50" t="s">
        <v>136</v>
      </c>
      <c r="N1091" s="50" t="s">
        <v>136</v>
      </c>
      <c r="O1091" s="46" t="s">
        <v>136</v>
      </c>
      <c r="P1091" s="46" t="s">
        <v>136</v>
      </c>
      <c r="Q1091" s="46" t="s">
        <v>136</v>
      </c>
      <c r="R1091" s="46" t="s">
        <v>136</v>
      </c>
      <c r="S1091" s="46" t="s">
        <v>136</v>
      </c>
      <c r="T1091" s="46" t="s">
        <v>136</v>
      </c>
      <c r="U1091" s="47" t="s">
        <v>136</v>
      </c>
      <c r="V1091" s="47" t="s">
        <v>136</v>
      </c>
      <c r="W1091" s="49" t="s">
        <v>136</v>
      </c>
      <c r="X1091" s="35" t="s">
        <v>136</v>
      </c>
      <c r="Y1091" s="44" t="s">
        <v>136</v>
      </c>
      <c r="Z1091" s="46" t="s">
        <v>136</v>
      </c>
      <c r="AA1091" s="46" t="s">
        <v>136</v>
      </c>
      <c r="AB1091" s="46" t="s">
        <v>136</v>
      </c>
      <c r="AC1091" s="47" t="s">
        <v>136</v>
      </c>
      <c r="AD1091" s="48" t="s">
        <v>136</v>
      </c>
      <c r="AE1091" s="49" t="s">
        <v>136</v>
      </c>
    </row>
    <row r="1092" spans="1:31" x14ac:dyDescent="0.25">
      <c r="A1092" t="s">
        <v>1340</v>
      </c>
      <c r="B1092" s="35" t="s">
        <v>136</v>
      </c>
      <c r="C1092" s="44" t="s">
        <v>136</v>
      </c>
      <c r="D1092" s="45" t="s">
        <v>136</v>
      </c>
      <c r="E1092" s="46" t="s">
        <v>136</v>
      </c>
      <c r="F1092" s="45" t="s">
        <v>136</v>
      </c>
      <c r="G1092" s="47" t="s">
        <v>136</v>
      </c>
      <c r="H1092" s="48" t="s">
        <v>136</v>
      </c>
      <c r="I1092" s="49" t="s">
        <v>136</v>
      </c>
      <c r="J1092" s="35" t="s">
        <v>136</v>
      </c>
      <c r="K1092" s="42" t="s">
        <v>136</v>
      </c>
      <c r="L1092" s="46" t="s">
        <v>136</v>
      </c>
      <c r="M1092" s="50" t="s">
        <v>136</v>
      </c>
      <c r="N1092" s="50" t="s">
        <v>136</v>
      </c>
      <c r="O1092" s="46" t="s">
        <v>136</v>
      </c>
      <c r="P1092" s="46" t="s">
        <v>136</v>
      </c>
      <c r="Q1092" s="46" t="s">
        <v>136</v>
      </c>
      <c r="R1092" s="46" t="s">
        <v>136</v>
      </c>
      <c r="S1092" s="46" t="s">
        <v>136</v>
      </c>
      <c r="T1092" s="46" t="s">
        <v>136</v>
      </c>
      <c r="U1092" s="47" t="s">
        <v>136</v>
      </c>
      <c r="V1092" s="47" t="s">
        <v>136</v>
      </c>
      <c r="W1092" s="49" t="s">
        <v>136</v>
      </c>
      <c r="X1092" s="35" t="s">
        <v>136</v>
      </c>
      <c r="Y1092" s="44" t="s">
        <v>136</v>
      </c>
      <c r="Z1092" s="46" t="s">
        <v>136</v>
      </c>
      <c r="AA1092" s="46" t="s">
        <v>136</v>
      </c>
      <c r="AB1092" s="46" t="s">
        <v>136</v>
      </c>
      <c r="AC1092" s="47" t="s">
        <v>136</v>
      </c>
      <c r="AD1092" s="48" t="s">
        <v>136</v>
      </c>
      <c r="AE1092" s="49" t="s">
        <v>136</v>
      </c>
    </row>
    <row r="1093" spans="1:31" x14ac:dyDescent="0.25">
      <c r="A1093" t="s">
        <v>1341</v>
      </c>
      <c r="B1093" s="35" t="s">
        <v>136</v>
      </c>
      <c r="C1093" s="44" t="s">
        <v>136</v>
      </c>
      <c r="D1093" s="45" t="s">
        <v>136</v>
      </c>
      <c r="E1093" s="46" t="s">
        <v>136</v>
      </c>
      <c r="F1093" s="45" t="s">
        <v>136</v>
      </c>
      <c r="G1093" s="47" t="s">
        <v>136</v>
      </c>
      <c r="H1093" s="48" t="s">
        <v>136</v>
      </c>
      <c r="I1093" s="49" t="s">
        <v>136</v>
      </c>
      <c r="J1093" s="35" t="s">
        <v>136</v>
      </c>
      <c r="K1093" s="42" t="s">
        <v>136</v>
      </c>
      <c r="L1093" s="46" t="s">
        <v>136</v>
      </c>
      <c r="M1093" s="50" t="s">
        <v>136</v>
      </c>
      <c r="N1093" s="50" t="s">
        <v>136</v>
      </c>
      <c r="O1093" s="46" t="s">
        <v>136</v>
      </c>
      <c r="P1093" s="46" t="s">
        <v>136</v>
      </c>
      <c r="Q1093" s="46" t="s">
        <v>136</v>
      </c>
      <c r="R1093" s="46" t="s">
        <v>136</v>
      </c>
      <c r="S1093" s="46" t="s">
        <v>136</v>
      </c>
      <c r="T1093" s="46" t="s">
        <v>136</v>
      </c>
      <c r="U1093" s="47" t="s">
        <v>136</v>
      </c>
      <c r="V1093" s="47" t="s">
        <v>136</v>
      </c>
      <c r="W1093" s="49" t="s">
        <v>136</v>
      </c>
      <c r="X1093" s="35" t="s">
        <v>136</v>
      </c>
      <c r="Y1093" s="44" t="s">
        <v>136</v>
      </c>
      <c r="Z1093" s="46" t="s">
        <v>136</v>
      </c>
      <c r="AA1093" s="46" t="s">
        <v>136</v>
      </c>
      <c r="AB1093" s="46" t="s">
        <v>136</v>
      </c>
      <c r="AC1093" s="47" t="s">
        <v>136</v>
      </c>
      <c r="AD1093" s="48" t="s">
        <v>136</v>
      </c>
      <c r="AE1093" s="49" t="s">
        <v>136</v>
      </c>
    </row>
    <row r="1094" spans="1:31" x14ac:dyDescent="0.25">
      <c r="A1094" t="s">
        <v>1342</v>
      </c>
      <c r="B1094" s="35" t="s">
        <v>136</v>
      </c>
      <c r="C1094" s="44" t="s">
        <v>136</v>
      </c>
      <c r="D1094" s="45" t="s">
        <v>136</v>
      </c>
      <c r="E1094" s="46" t="s">
        <v>136</v>
      </c>
      <c r="F1094" s="45" t="s">
        <v>136</v>
      </c>
      <c r="G1094" s="47" t="s">
        <v>136</v>
      </c>
      <c r="H1094" s="48" t="s">
        <v>136</v>
      </c>
      <c r="I1094" s="49" t="s">
        <v>136</v>
      </c>
      <c r="J1094" s="35" t="s">
        <v>136</v>
      </c>
      <c r="K1094" s="42" t="s">
        <v>136</v>
      </c>
      <c r="L1094" s="46" t="s">
        <v>136</v>
      </c>
      <c r="M1094" s="50" t="s">
        <v>136</v>
      </c>
      <c r="N1094" s="50" t="s">
        <v>136</v>
      </c>
      <c r="O1094" s="46" t="s">
        <v>136</v>
      </c>
      <c r="P1094" s="46" t="s">
        <v>136</v>
      </c>
      <c r="Q1094" s="46" t="s">
        <v>136</v>
      </c>
      <c r="R1094" s="46" t="s">
        <v>136</v>
      </c>
      <c r="S1094" s="46" t="s">
        <v>136</v>
      </c>
      <c r="T1094" s="46" t="s">
        <v>136</v>
      </c>
      <c r="U1094" s="47" t="s">
        <v>136</v>
      </c>
      <c r="V1094" s="47" t="s">
        <v>136</v>
      </c>
      <c r="W1094" s="49" t="s">
        <v>136</v>
      </c>
      <c r="X1094" s="35" t="s">
        <v>136</v>
      </c>
      <c r="Y1094" s="44" t="s">
        <v>136</v>
      </c>
      <c r="Z1094" s="46" t="s">
        <v>136</v>
      </c>
      <c r="AA1094" s="46" t="s">
        <v>136</v>
      </c>
      <c r="AB1094" s="46" t="s">
        <v>136</v>
      </c>
      <c r="AC1094" s="47" t="s">
        <v>136</v>
      </c>
      <c r="AD1094" s="48" t="s">
        <v>136</v>
      </c>
      <c r="AE1094" s="49" t="s">
        <v>136</v>
      </c>
    </row>
    <row r="1095" spans="1:31" x14ac:dyDescent="0.25">
      <c r="A1095" t="s">
        <v>1343</v>
      </c>
      <c r="B1095" s="35" t="s">
        <v>136</v>
      </c>
      <c r="C1095" s="44" t="s">
        <v>136</v>
      </c>
      <c r="D1095" s="45" t="s">
        <v>136</v>
      </c>
      <c r="E1095" s="46" t="s">
        <v>136</v>
      </c>
      <c r="F1095" s="45" t="s">
        <v>136</v>
      </c>
      <c r="G1095" s="47" t="s">
        <v>136</v>
      </c>
      <c r="H1095" s="48" t="s">
        <v>136</v>
      </c>
      <c r="I1095" s="49" t="s">
        <v>136</v>
      </c>
      <c r="J1095" s="35" t="s">
        <v>136</v>
      </c>
      <c r="K1095" s="42" t="s">
        <v>136</v>
      </c>
      <c r="L1095" s="46" t="s">
        <v>136</v>
      </c>
      <c r="M1095" s="50" t="s">
        <v>136</v>
      </c>
      <c r="N1095" s="50" t="s">
        <v>136</v>
      </c>
      <c r="O1095" s="46" t="s">
        <v>136</v>
      </c>
      <c r="P1095" s="46" t="s">
        <v>136</v>
      </c>
      <c r="Q1095" s="46" t="s">
        <v>136</v>
      </c>
      <c r="R1095" s="46" t="s">
        <v>136</v>
      </c>
      <c r="S1095" s="46" t="s">
        <v>136</v>
      </c>
      <c r="T1095" s="46" t="s">
        <v>136</v>
      </c>
      <c r="U1095" s="47" t="s">
        <v>136</v>
      </c>
      <c r="V1095" s="47" t="s">
        <v>136</v>
      </c>
      <c r="W1095" s="49" t="s">
        <v>136</v>
      </c>
      <c r="X1095" s="35" t="s">
        <v>136</v>
      </c>
      <c r="Y1095" s="44" t="s">
        <v>136</v>
      </c>
      <c r="Z1095" s="46" t="s">
        <v>136</v>
      </c>
      <c r="AA1095" s="46" t="s">
        <v>136</v>
      </c>
      <c r="AB1095" s="46" t="s">
        <v>136</v>
      </c>
      <c r="AC1095" s="47" t="s">
        <v>136</v>
      </c>
      <c r="AD1095" s="48" t="s">
        <v>136</v>
      </c>
      <c r="AE1095" s="49" t="s">
        <v>136</v>
      </c>
    </row>
    <row r="1096" spans="1:31" x14ac:dyDescent="0.25">
      <c r="A1096" t="s">
        <v>1344</v>
      </c>
      <c r="B1096" s="35" t="s">
        <v>136</v>
      </c>
      <c r="C1096" s="44" t="s">
        <v>136</v>
      </c>
      <c r="D1096" s="45" t="s">
        <v>136</v>
      </c>
      <c r="E1096" s="46" t="s">
        <v>136</v>
      </c>
      <c r="F1096" s="45" t="s">
        <v>136</v>
      </c>
      <c r="G1096" s="47" t="s">
        <v>136</v>
      </c>
      <c r="H1096" s="48" t="s">
        <v>136</v>
      </c>
      <c r="I1096" s="49" t="s">
        <v>136</v>
      </c>
      <c r="J1096" s="35" t="s">
        <v>136</v>
      </c>
      <c r="K1096" s="42" t="s">
        <v>136</v>
      </c>
      <c r="L1096" s="46" t="s">
        <v>136</v>
      </c>
      <c r="M1096" s="50" t="s">
        <v>136</v>
      </c>
      <c r="N1096" s="50" t="s">
        <v>136</v>
      </c>
      <c r="O1096" s="46" t="s">
        <v>136</v>
      </c>
      <c r="P1096" s="46" t="s">
        <v>136</v>
      </c>
      <c r="Q1096" s="46" t="s">
        <v>136</v>
      </c>
      <c r="R1096" s="46" t="s">
        <v>136</v>
      </c>
      <c r="S1096" s="46" t="s">
        <v>136</v>
      </c>
      <c r="T1096" s="46" t="s">
        <v>136</v>
      </c>
      <c r="U1096" s="47" t="s">
        <v>136</v>
      </c>
      <c r="V1096" s="47" t="s">
        <v>136</v>
      </c>
      <c r="W1096" s="49" t="s">
        <v>136</v>
      </c>
      <c r="X1096" s="35" t="s">
        <v>136</v>
      </c>
      <c r="Y1096" s="44" t="s">
        <v>136</v>
      </c>
      <c r="Z1096" s="46" t="s">
        <v>136</v>
      </c>
      <c r="AA1096" s="46" t="s">
        <v>136</v>
      </c>
      <c r="AB1096" s="46" t="s">
        <v>136</v>
      </c>
      <c r="AC1096" s="47" t="s">
        <v>136</v>
      </c>
      <c r="AD1096" s="48" t="s">
        <v>136</v>
      </c>
      <c r="AE1096" s="49" t="s">
        <v>136</v>
      </c>
    </row>
    <row r="1097" spans="1:31" x14ac:dyDescent="0.25">
      <c r="A1097" t="s">
        <v>1345</v>
      </c>
      <c r="B1097" s="35" t="s">
        <v>136</v>
      </c>
      <c r="C1097" s="44" t="s">
        <v>136</v>
      </c>
      <c r="D1097" s="45" t="s">
        <v>136</v>
      </c>
      <c r="E1097" s="46" t="s">
        <v>136</v>
      </c>
      <c r="F1097" s="45" t="s">
        <v>136</v>
      </c>
      <c r="G1097" s="47" t="s">
        <v>136</v>
      </c>
      <c r="H1097" s="48" t="s">
        <v>136</v>
      </c>
      <c r="I1097" s="49" t="s">
        <v>136</v>
      </c>
      <c r="J1097" s="35" t="s">
        <v>136</v>
      </c>
      <c r="K1097" s="42" t="s">
        <v>136</v>
      </c>
      <c r="L1097" s="46" t="s">
        <v>136</v>
      </c>
      <c r="M1097" s="50" t="s">
        <v>136</v>
      </c>
      <c r="N1097" s="50" t="s">
        <v>136</v>
      </c>
      <c r="O1097" s="46" t="s">
        <v>136</v>
      </c>
      <c r="P1097" s="46" t="s">
        <v>136</v>
      </c>
      <c r="Q1097" s="46" t="s">
        <v>136</v>
      </c>
      <c r="R1097" s="46" t="s">
        <v>136</v>
      </c>
      <c r="S1097" s="46" t="s">
        <v>136</v>
      </c>
      <c r="T1097" s="46" t="s">
        <v>136</v>
      </c>
      <c r="U1097" s="47" t="s">
        <v>136</v>
      </c>
      <c r="V1097" s="47" t="s">
        <v>136</v>
      </c>
      <c r="W1097" s="49" t="s">
        <v>136</v>
      </c>
      <c r="X1097" s="35" t="s">
        <v>136</v>
      </c>
      <c r="Y1097" s="44" t="s">
        <v>136</v>
      </c>
      <c r="Z1097" s="46" t="s">
        <v>136</v>
      </c>
      <c r="AA1097" s="46" t="s">
        <v>136</v>
      </c>
      <c r="AB1097" s="46" t="s">
        <v>136</v>
      </c>
      <c r="AC1097" s="47" t="s">
        <v>136</v>
      </c>
      <c r="AD1097" s="48" t="s">
        <v>136</v>
      </c>
      <c r="AE1097" s="49" t="s">
        <v>136</v>
      </c>
    </row>
    <row r="1098" spans="1:31" x14ac:dyDescent="0.25">
      <c r="A1098" t="s">
        <v>1346</v>
      </c>
      <c r="B1098" s="35" t="s">
        <v>136</v>
      </c>
      <c r="C1098" s="44" t="s">
        <v>136</v>
      </c>
      <c r="D1098" s="45" t="s">
        <v>136</v>
      </c>
      <c r="E1098" s="46" t="s">
        <v>136</v>
      </c>
      <c r="F1098" s="45" t="s">
        <v>136</v>
      </c>
      <c r="G1098" s="47" t="s">
        <v>136</v>
      </c>
      <c r="H1098" s="48" t="s">
        <v>136</v>
      </c>
      <c r="I1098" s="49" t="s">
        <v>136</v>
      </c>
      <c r="J1098" s="35" t="s">
        <v>136</v>
      </c>
      <c r="K1098" s="42" t="s">
        <v>136</v>
      </c>
      <c r="L1098" s="46" t="s">
        <v>136</v>
      </c>
      <c r="M1098" s="50" t="s">
        <v>136</v>
      </c>
      <c r="N1098" s="50" t="s">
        <v>136</v>
      </c>
      <c r="O1098" s="46" t="s">
        <v>136</v>
      </c>
      <c r="P1098" s="46" t="s">
        <v>136</v>
      </c>
      <c r="Q1098" s="46" t="s">
        <v>136</v>
      </c>
      <c r="R1098" s="46" t="s">
        <v>136</v>
      </c>
      <c r="S1098" s="46" t="s">
        <v>136</v>
      </c>
      <c r="T1098" s="46" t="s">
        <v>136</v>
      </c>
      <c r="U1098" s="47" t="s">
        <v>136</v>
      </c>
      <c r="V1098" s="47" t="s">
        <v>136</v>
      </c>
      <c r="W1098" s="49" t="s">
        <v>136</v>
      </c>
      <c r="X1098" s="35" t="s">
        <v>136</v>
      </c>
      <c r="Y1098" s="44" t="s">
        <v>136</v>
      </c>
      <c r="Z1098" s="46" t="s">
        <v>136</v>
      </c>
      <c r="AA1098" s="46" t="s">
        <v>136</v>
      </c>
      <c r="AB1098" s="46" t="s">
        <v>136</v>
      </c>
      <c r="AC1098" s="47" t="s">
        <v>136</v>
      </c>
      <c r="AD1098" s="48" t="s">
        <v>136</v>
      </c>
      <c r="AE1098" s="49" t="s">
        <v>136</v>
      </c>
    </row>
    <row r="1099" spans="1:31" x14ac:dyDescent="0.25">
      <c r="A1099" t="s">
        <v>1347</v>
      </c>
      <c r="B1099" s="35" t="s">
        <v>136</v>
      </c>
      <c r="C1099" s="44" t="s">
        <v>136</v>
      </c>
      <c r="D1099" s="45" t="s">
        <v>136</v>
      </c>
      <c r="E1099" s="46" t="s">
        <v>136</v>
      </c>
      <c r="F1099" s="45" t="s">
        <v>136</v>
      </c>
      <c r="G1099" s="47" t="s">
        <v>136</v>
      </c>
      <c r="H1099" s="48" t="s">
        <v>136</v>
      </c>
      <c r="I1099" s="49" t="s">
        <v>136</v>
      </c>
      <c r="J1099" s="35" t="s">
        <v>136</v>
      </c>
      <c r="K1099" s="42" t="s">
        <v>136</v>
      </c>
      <c r="L1099" s="46" t="s">
        <v>136</v>
      </c>
      <c r="M1099" s="50" t="s">
        <v>136</v>
      </c>
      <c r="N1099" s="50" t="s">
        <v>136</v>
      </c>
      <c r="O1099" s="46" t="s">
        <v>136</v>
      </c>
      <c r="P1099" s="46" t="s">
        <v>136</v>
      </c>
      <c r="Q1099" s="46" t="s">
        <v>136</v>
      </c>
      <c r="R1099" s="46" t="s">
        <v>136</v>
      </c>
      <c r="S1099" s="46" t="s">
        <v>136</v>
      </c>
      <c r="T1099" s="46" t="s">
        <v>136</v>
      </c>
      <c r="U1099" s="47" t="s">
        <v>136</v>
      </c>
      <c r="V1099" s="47" t="s">
        <v>136</v>
      </c>
      <c r="W1099" s="49" t="s">
        <v>136</v>
      </c>
      <c r="X1099" s="35" t="s">
        <v>136</v>
      </c>
      <c r="Y1099" s="44" t="s">
        <v>136</v>
      </c>
      <c r="Z1099" s="46" t="s">
        <v>136</v>
      </c>
      <c r="AA1099" s="46" t="s">
        <v>136</v>
      </c>
      <c r="AB1099" s="46" t="s">
        <v>136</v>
      </c>
      <c r="AC1099" s="47" t="s">
        <v>136</v>
      </c>
      <c r="AD1099" s="48" t="s">
        <v>136</v>
      </c>
      <c r="AE1099" s="49" t="s">
        <v>136</v>
      </c>
    </row>
    <row r="1100" spans="1:31" x14ac:dyDescent="0.25">
      <c r="A1100" t="s">
        <v>1348</v>
      </c>
      <c r="B1100" s="35" t="s">
        <v>136</v>
      </c>
      <c r="C1100" s="44" t="s">
        <v>136</v>
      </c>
      <c r="D1100" s="45" t="s">
        <v>136</v>
      </c>
      <c r="E1100" s="46" t="s">
        <v>136</v>
      </c>
      <c r="F1100" s="45" t="s">
        <v>136</v>
      </c>
      <c r="G1100" s="47" t="s">
        <v>136</v>
      </c>
      <c r="H1100" s="48" t="s">
        <v>136</v>
      </c>
      <c r="I1100" s="49" t="s">
        <v>136</v>
      </c>
      <c r="J1100" s="35" t="s">
        <v>136</v>
      </c>
      <c r="K1100" s="42" t="s">
        <v>136</v>
      </c>
      <c r="L1100" s="46" t="s">
        <v>136</v>
      </c>
      <c r="M1100" s="50" t="s">
        <v>136</v>
      </c>
      <c r="N1100" s="50" t="s">
        <v>136</v>
      </c>
      <c r="O1100" s="46" t="s">
        <v>136</v>
      </c>
      <c r="P1100" s="46" t="s">
        <v>136</v>
      </c>
      <c r="Q1100" s="46" t="s">
        <v>136</v>
      </c>
      <c r="R1100" s="46" t="s">
        <v>136</v>
      </c>
      <c r="S1100" s="46" t="s">
        <v>136</v>
      </c>
      <c r="T1100" s="46" t="s">
        <v>136</v>
      </c>
      <c r="U1100" s="47" t="s">
        <v>136</v>
      </c>
      <c r="V1100" s="47" t="s">
        <v>136</v>
      </c>
      <c r="W1100" s="49" t="s">
        <v>136</v>
      </c>
      <c r="X1100" s="35" t="s">
        <v>136</v>
      </c>
      <c r="Y1100" s="44" t="s">
        <v>136</v>
      </c>
      <c r="Z1100" s="46" t="s">
        <v>136</v>
      </c>
      <c r="AA1100" s="46" t="s">
        <v>136</v>
      </c>
      <c r="AB1100" s="46" t="s">
        <v>136</v>
      </c>
      <c r="AC1100" s="47" t="s">
        <v>136</v>
      </c>
      <c r="AD1100" s="48" t="s">
        <v>136</v>
      </c>
      <c r="AE1100" s="49" t="s">
        <v>136</v>
      </c>
    </row>
    <row r="1101" spans="1:31" ht="15.75" thickBot="1" x14ac:dyDescent="0.3">
      <c r="A1101" t="s">
        <v>1349</v>
      </c>
      <c r="B1101" s="35" t="s">
        <v>136</v>
      </c>
      <c r="C1101" s="51" t="s">
        <v>136</v>
      </c>
      <c r="D1101" s="52" t="s">
        <v>136</v>
      </c>
      <c r="E1101" s="53" t="s">
        <v>136</v>
      </c>
      <c r="F1101" s="52" t="s">
        <v>136</v>
      </c>
      <c r="G1101" s="54" t="s">
        <v>136</v>
      </c>
      <c r="H1101" s="55" t="s">
        <v>136</v>
      </c>
      <c r="I1101" s="56" t="s">
        <v>136</v>
      </c>
      <c r="J1101" s="35" t="s">
        <v>136</v>
      </c>
      <c r="K1101" s="42" t="s">
        <v>136</v>
      </c>
      <c r="L1101" s="25" t="s">
        <v>136</v>
      </c>
      <c r="M1101" s="57" t="s">
        <v>136</v>
      </c>
      <c r="N1101" s="57" t="s">
        <v>136</v>
      </c>
      <c r="O1101" s="53" t="s">
        <v>136</v>
      </c>
      <c r="P1101" s="25" t="s">
        <v>136</v>
      </c>
      <c r="Q1101" s="25" t="s">
        <v>136</v>
      </c>
      <c r="R1101" s="53" t="s">
        <v>136</v>
      </c>
      <c r="S1101" s="46" t="s">
        <v>136</v>
      </c>
      <c r="T1101" s="25" t="s">
        <v>136</v>
      </c>
      <c r="U1101" s="54" t="s">
        <v>136</v>
      </c>
      <c r="V1101" s="54" t="s">
        <v>136</v>
      </c>
      <c r="W1101" s="56" t="s">
        <v>136</v>
      </c>
      <c r="X1101" s="35" t="s">
        <v>136</v>
      </c>
      <c r="Y1101" s="51" t="s">
        <v>136</v>
      </c>
      <c r="Z1101" s="53" t="s">
        <v>136</v>
      </c>
      <c r="AA1101" s="53" t="s">
        <v>136</v>
      </c>
      <c r="AB1101" s="53" t="s">
        <v>136</v>
      </c>
      <c r="AC1101" s="54" t="s">
        <v>136</v>
      </c>
      <c r="AD1101" s="55" t="s">
        <v>136</v>
      </c>
      <c r="AE1101" s="56" t="s">
        <v>136</v>
      </c>
    </row>
    <row r="1102" spans="1:31" x14ac:dyDescent="0.25">
      <c r="A1102" t="s">
        <v>1350</v>
      </c>
      <c r="B1102" s="293" t="s">
        <v>2237</v>
      </c>
      <c r="C1102" s="294"/>
      <c r="D1102" s="58">
        <v>0.60473182416996796</v>
      </c>
      <c r="E1102" s="58">
        <v>0.39526817583003188</v>
      </c>
      <c r="F1102" s="58">
        <v>0.28264017818118559</v>
      </c>
      <c r="G1102" s="59"/>
      <c r="H1102" s="60"/>
      <c r="I1102" s="61"/>
      <c r="J1102" s="62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 t="s">
        <v>136</v>
      </c>
      <c r="V1102" s="37" t="s">
        <v>136</v>
      </c>
      <c r="W1102" s="63" t="s">
        <v>136</v>
      </c>
      <c r="X1102" s="293" t="s">
        <v>2237</v>
      </c>
      <c r="Y1102" s="294">
        <v>0</v>
      </c>
      <c r="Z1102" s="58">
        <v>0.31384041902513049</v>
      </c>
      <c r="AA1102" s="58">
        <v>0.68615958097486962</v>
      </c>
      <c r="AB1102" s="58">
        <v>0.6030751876934527</v>
      </c>
      <c r="AC1102" s="59"/>
      <c r="AD1102" s="60"/>
      <c r="AE1102" s="61"/>
    </row>
    <row r="1103" spans="1:31" ht="15.75" thickBot="1" x14ac:dyDescent="0.3">
      <c r="A1103" t="s">
        <v>1351</v>
      </c>
      <c r="B1103" s="295" t="s">
        <v>5</v>
      </c>
      <c r="C1103" s="296"/>
      <c r="D1103" s="25"/>
      <c r="E1103" s="25"/>
      <c r="F1103" s="25"/>
      <c r="G1103" s="26">
        <v>1395595.0260916122</v>
      </c>
      <c r="H1103" s="26">
        <v>601658.4683153755</v>
      </c>
      <c r="I1103" s="27">
        <v>0.43111250546681179</v>
      </c>
      <c r="J1103" s="33" t="s">
        <v>5</v>
      </c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6">
        <v>1401015.9426814411</v>
      </c>
      <c r="V1103" s="26">
        <v>445877.83883479633</v>
      </c>
      <c r="W1103" s="27">
        <v>0.31825322271595213</v>
      </c>
      <c r="X1103" s="295" t="s">
        <v>5</v>
      </c>
      <c r="Y1103" s="296">
        <v>0</v>
      </c>
      <c r="Z1103" s="25"/>
      <c r="AA1103" s="25"/>
      <c r="AB1103" s="25"/>
      <c r="AC1103" s="26">
        <v>1278792.1666925387</v>
      </c>
      <c r="AD1103" s="26">
        <v>877773.18266901793</v>
      </c>
      <c r="AE1103" s="27">
        <v>0.68640800712697969</v>
      </c>
    </row>
    <row r="1104" spans="1:31" ht="15.75" thickBot="1" x14ac:dyDescent="0.3">
      <c r="A1104" t="s">
        <v>1352</v>
      </c>
      <c r="B1104" s="29" t="s">
        <v>2238</v>
      </c>
      <c r="C1104" s="30"/>
      <c r="D1104" s="30"/>
      <c r="E1104" s="30"/>
      <c r="F1104" s="30"/>
      <c r="G1104" s="31">
        <v>1.8591610782217607</v>
      </c>
      <c r="H1104" s="32">
        <v>1.8142854366448367</v>
      </c>
      <c r="I1104" s="64"/>
      <c r="J1104" s="29" t="s">
        <v>2240</v>
      </c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1">
        <v>1.6271914028098926</v>
      </c>
      <c r="V1104" s="32">
        <v>1.6098357386343454</v>
      </c>
      <c r="W1104" s="64"/>
      <c r="X1104" s="29" t="s">
        <v>2239</v>
      </c>
      <c r="Y1104" s="30"/>
      <c r="Z1104" s="30"/>
      <c r="AA1104" s="30"/>
      <c r="AB1104" s="30"/>
      <c r="AC1104" s="31">
        <v>2.1239564103240318</v>
      </c>
      <c r="AD1104" s="32">
        <v>2.1037599603190826</v>
      </c>
      <c r="AE1104" s="64"/>
    </row>
    <row r="1105" spans="1:31" ht="15.75" thickBot="1" x14ac:dyDescent="0.3">
      <c r="A1105" t="s">
        <v>1353</v>
      </c>
      <c r="B1105" s="358" t="s">
        <v>2231</v>
      </c>
      <c r="C1105" s="358"/>
      <c r="D1105" s="358"/>
      <c r="E1105" s="358"/>
      <c r="F1105" s="358"/>
      <c r="G1105" s="358"/>
      <c r="H1105" s="358"/>
      <c r="I1105" s="20"/>
      <c r="J1105" s="20"/>
      <c r="K1105" s="20"/>
      <c r="L1105" s="20" t="s">
        <v>2265</v>
      </c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</row>
    <row r="1106" spans="1:31" x14ac:dyDescent="0.25">
      <c r="A1106" t="s">
        <v>1354</v>
      </c>
      <c r="B1106" s="301" t="s">
        <v>6</v>
      </c>
      <c r="C1106" s="302"/>
      <c r="D1106" s="302"/>
      <c r="E1106" s="302"/>
      <c r="F1106" s="302"/>
      <c r="G1106" s="302"/>
      <c r="H1106" s="302"/>
      <c r="I1106" s="303"/>
      <c r="J1106" s="301" t="s">
        <v>73</v>
      </c>
      <c r="K1106" s="302"/>
      <c r="L1106" s="302"/>
      <c r="M1106" s="302"/>
      <c r="N1106" s="302"/>
      <c r="O1106" s="302"/>
      <c r="P1106" s="302"/>
      <c r="Q1106" s="302"/>
      <c r="R1106" s="302"/>
      <c r="S1106" s="302"/>
      <c r="T1106" s="302"/>
      <c r="U1106" s="302"/>
      <c r="V1106" s="302"/>
      <c r="W1106" s="303"/>
      <c r="X1106" s="301" t="s">
        <v>7</v>
      </c>
      <c r="Y1106" s="302"/>
      <c r="Z1106" s="302"/>
      <c r="AA1106" s="302"/>
      <c r="AB1106" s="302"/>
      <c r="AC1106" s="302"/>
      <c r="AD1106" s="302"/>
      <c r="AE1106" s="303"/>
    </row>
    <row r="1107" spans="1:31" ht="75" x14ac:dyDescent="0.25">
      <c r="A1107" t="s">
        <v>1355</v>
      </c>
      <c r="B1107" s="305"/>
      <c r="C1107" s="306"/>
      <c r="D1107" s="34" t="s">
        <v>2232</v>
      </c>
      <c r="E1107" s="34" t="s">
        <v>2233</v>
      </c>
      <c r="F1107" s="34" t="s">
        <v>2234</v>
      </c>
      <c r="G1107" s="269" t="s">
        <v>196</v>
      </c>
      <c r="H1107" s="34" t="s">
        <v>197</v>
      </c>
      <c r="I1107" s="21" t="s">
        <v>5</v>
      </c>
      <c r="J1107" s="305"/>
      <c r="K1107" s="306"/>
      <c r="L1107" s="307" t="s">
        <v>2232</v>
      </c>
      <c r="M1107" s="308"/>
      <c r="N1107" s="309"/>
      <c r="O1107" s="307" t="s">
        <v>2233</v>
      </c>
      <c r="P1107" s="308"/>
      <c r="Q1107" s="309"/>
      <c r="R1107" s="307" t="s">
        <v>2234</v>
      </c>
      <c r="S1107" s="308"/>
      <c r="T1107" s="309"/>
      <c r="U1107" s="269" t="s">
        <v>196</v>
      </c>
      <c r="V1107" s="34" t="s">
        <v>197</v>
      </c>
      <c r="W1107" s="21" t="s">
        <v>5</v>
      </c>
      <c r="X1107" s="305"/>
      <c r="Y1107" s="306"/>
      <c r="Z1107" s="34" t="s">
        <v>2232</v>
      </c>
      <c r="AA1107" s="34" t="s">
        <v>2233</v>
      </c>
      <c r="AB1107" s="34" t="s">
        <v>2234</v>
      </c>
      <c r="AC1107" s="269" t="s">
        <v>196</v>
      </c>
      <c r="AD1107" s="34" t="s">
        <v>197</v>
      </c>
      <c r="AE1107" s="21" t="s">
        <v>5</v>
      </c>
    </row>
    <row r="1108" spans="1:31" ht="15.75" thickBot="1" x14ac:dyDescent="0.3">
      <c r="A1108" t="s">
        <v>1356</v>
      </c>
      <c r="B1108" s="291" t="s">
        <v>2236</v>
      </c>
      <c r="C1108" s="292"/>
      <c r="D1108" s="22" t="s">
        <v>11</v>
      </c>
      <c r="E1108" s="22" t="s">
        <v>12</v>
      </c>
      <c r="F1108" s="22" t="s">
        <v>12</v>
      </c>
      <c r="G1108" s="23"/>
      <c r="H1108" s="23"/>
      <c r="I1108" s="24"/>
      <c r="J1108" s="297"/>
      <c r="K1108" s="298"/>
      <c r="L1108" s="298"/>
      <c r="M1108" s="298"/>
      <c r="N1108" s="298"/>
      <c r="O1108" s="298"/>
      <c r="P1108" s="298"/>
      <c r="Q1108" s="298"/>
      <c r="R1108" s="298"/>
      <c r="S1108" s="298"/>
      <c r="T1108" s="298"/>
      <c r="U1108" s="298"/>
      <c r="V1108" s="298"/>
      <c r="W1108" s="299"/>
      <c r="X1108" s="291" t="s">
        <v>2236</v>
      </c>
      <c r="Y1108" s="292"/>
      <c r="Z1108" s="22" t="s">
        <v>12</v>
      </c>
      <c r="AA1108" s="22" t="s">
        <v>11</v>
      </c>
      <c r="AB1108" s="22" t="s">
        <v>11</v>
      </c>
      <c r="AC1108" s="23"/>
      <c r="AD1108" s="23"/>
      <c r="AE1108" s="24"/>
    </row>
    <row r="1109" spans="1:31" x14ac:dyDescent="0.25">
      <c r="A1109" t="s">
        <v>1357</v>
      </c>
      <c r="B1109" s="35">
        <v>1</v>
      </c>
      <c r="C1109" s="36" t="s">
        <v>147</v>
      </c>
      <c r="D1109" s="37">
        <v>0.705839711153603</v>
      </c>
      <c r="E1109" s="38">
        <v>0.29416028884639689</v>
      </c>
      <c r="F1109" s="37">
        <v>0.28093821735539215</v>
      </c>
      <c r="G1109" s="39">
        <v>93611.973363550496</v>
      </c>
      <c r="H1109" s="40">
        <v>47541.711897695881</v>
      </c>
      <c r="I1109" s="41">
        <v>0.50785930676905378</v>
      </c>
      <c r="J1109" s="35">
        <v>1</v>
      </c>
      <c r="K1109" s="42" t="s">
        <v>152</v>
      </c>
      <c r="L1109" s="38">
        <v>0.42352799621069359</v>
      </c>
      <c r="M1109" s="43" t="s">
        <v>137</v>
      </c>
      <c r="N1109" s="43" t="s">
        <v>137</v>
      </c>
      <c r="O1109" s="38">
        <v>0.57647200378930641</v>
      </c>
      <c r="P1109" s="38" t="s">
        <v>137</v>
      </c>
      <c r="Q1109" s="38" t="s">
        <v>137</v>
      </c>
      <c r="R1109" s="38">
        <v>0.50143999193822697</v>
      </c>
      <c r="S1109" s="38" t="s">
        <v>137</v>
      </c>
      <c r="T1109" s="38" t="s">
        <v>137</v>
      </c>
      <c r="U1109" s="39">
        <v>39397.897295242554</v>
      </c>
      <c r="V1109" s="39">
        <v>14470.831389208783</v>
      </c>
      <c r="W1109" s="41">
        <v>0.3672995865938305</v>
      </c>
      <c r="X1109" s="35">
        <v>1</v>
      </c>
      <c r="Y1109" s="36" t="s">
        <v>151</v>
      </c>
      <c r="Z1109" s="38">
        <v>0.37716488373661528</v>
      </c>
      <c r="AA1109" s="38">
        <v>0.62283511626338484</v>
      </c>
      <c r="AB1109" s="38">
        <v>0.614286812296016</v>
      </c>
      <c r="AC1109" s="39">
        <v>338261.21636465419</v>
      </c>
      <c r="AD1109" s="40">
        <v>136607.14945227816</v>
      </c>
      <c r="AE1109" s="41">
        <v>0.40385105605784904</v>
      </c>
    </row>
    <row r="1110" spans="1:31" x14ac:dyDescent="0.25">
      <c r="A1110" t="s">
        <v>1358</v>
      </c>
      <c r="B1110" s="35">
        <v>2</v>
      </c>
      <c r="C1110" s="44" t="s">
        <v>148</v>
      </c>
      <c r="D1110" s="45">
        <v>0.95472299521205606</v>
      </c>
      <c r="E1110" s="46">
        <v>4.5277004787943845E-2</v>
      </c>
      <c r="F1110" s="45">
        <v>0.30109739874890323</v>
      </c>
      <c r="G1110" s="47">
        <v>8955.4729374577691</v>
      </c>
      <c r="H1110" s="48">
        <v>4666.8267350013775</v>
      </c>
      <c r="I1110" s="49">
        <v>0.52111449251123199</v>
      </c>
      <c r="J1110" s="35">
        <v>2</v>
      </c>
      <c r="K1110" s="42" t="s">
        <v>163</v>
      </c>
      <c r="L1110" s="46">
        <v>0.40420545658353552</v>
      </c>
      <c r="M1110" s="50" t="s">
        <v>137</v>
      </c>
      <c r="N1110" s="50" t="s">
        <v>137</v>
      </c>
      <c r="O1110" s="46">
        <v>0.59579454341646454</v>
      </c>
      <c r="P1110" s="46" t="s">
        <v>137</v>
      </c>
      <c r="Q1110" s="46" t="s">
        <v>137</v>
      </c>
      <c r="R1110" s="46">
        <v>7.0150601864589379E-2</v>
      </c>
      <c r="S1110" s="46" t="s">
        <v>1</v>
      </c>
      <c r="T1110" s="46" t="s">
        <v>137</v>
      </c>
      <c r="U1110" s="47">
        <v>251752.29338777228</v>
      </c>
      <c r="V1110" s="47">
        <v>94040.704147287368</v>
      </c>
      <c r="W1110" s="49">
        <v>0.37354457781418154</v>
      </c>
      <c r="X1110" s="35">
        <v>2</v>
      </c>
      <c r="Y1110" s="44" t="s">
        <v>175</v>
      </c>
      <c r="Z1110" s="46">
        <v>0.18935065592327993</v>
      </c>
      <c r="AA1110" s="46">
        <v>0.81064934407672018</v>
      </c>
      <c r="AB1110" s="46">
        <v>0.72188443214164955</v>
      </c>
      <c r="AC1110" s="47">
        <v>319738.96537409443</v>
      </c>
      <c r="AD1110" s="48">
        <v>223263.78093462077</v>
      </c>
      <c r="AE1110" s="49">
        <v>0.69826891656261614</v>
      </c>
    </row>
    <row r="1111" spans="1:31" x14ac:dyDescent="0.25">
      <c r="A1111" t="s">
        <v>1359</v>
      </c>
      <c r="B1111" s="35">
        <v>3</v>
      </c>
      <c r="C1111" s="44" t="s">
        <v>149</v>
      </c>
      <c r="D1111" s="45">
        <v>0.86225081126909653</v>
      </c>
      <c r="E1111" s="46">
        <v>0.13774918873090328</v>
      </c>
      <c r="F1111" s="45">
        <v>0.11253685103769373</v>
      </c>
      <c r="G1111" s="47">
        <v>15862.848099380986</v>
      </c>
      <c r="H1111" s="48">
        <v>8074.6152689423716</v>
      </c>
      <c r="I1111" s="49">
        <v>0.50902682912644581</v>
      </c>
      <c r="J1111" s="35">
        <v>3</v>
      </c>
      <c r="K1111" s="42" t="s">
        <v>164</v>
      </c>
      <c r="L1111" s="46">
        <v>0.300418420279495</v>
      </c>
      <c r="M1111" s="50" t="s">
        <v>137</v>
      </c>
      <c r="N1111" s="50" t="s">
        <v>135</v>
      </c>
      <c r="O1111" s="46">
        <v>0.69958157972050494</v>
      </c>
      <c r="P1111" s="46" t="s">
        <v>137</v>
      </c>
      <c r="Q1111" s="46" t="s">
        <v>135</v>
      </c>
      <c r="R1111" s="46">
        <v>0.19867804976930983</v>
      </c>
      <c r="S1111" s="46" t="s">
        <v>1</v>
      </c>
      <c r="T1111" s="46" t="s">
        <v>137</v>
      </c>
      <c r="U1111" s="47">
        <v>134840.82979301387</v>
      </c>
      <c r="V1111" s="47">
        <v>36999.13190792549</v>
      </c>
      <c r="W1111" s="49">
        <v>0.27439116152518978</v>
      </c>
      <c r="X1111" s="35">
        <v>3</v>
      </c>
      <c r="Y1111" s="44" t="s">
        <v>179</v>
      </c>
      <c r="Z1111" s="46">
        <v>0.32956432110614747</v>
      </c>
      <c r="AA1111" s="46">
        <v>0.67043567889385247</v>
      </c>
      <c r="AB1111" s="46">
        <v>0.65679395577899147</v>
      </c>
      <c r="AC1111" s="47">
        <v>303709.81202639325</v>
      </c>
      <c r="AD1111" s="48">
        <v>134192.44922334683</v>
      </c>
      <c r="AE1111" s="49">
        <v>0.4418442997544153</v>
      </c>
    </row>
    <row r="1112" spans="1:31" x14ac:dyDescent="0.25">
      <c r="A1112" t="s">
        <v>1360</v>
      </c>
      <c r="B1112" s="35">
        <v>4</v>
      </c>
      <c r="C1112" s="44" t="s">
        <v>150</v>
      </c>
      <c r="D1112" s="45">
        <v>0.99229885737778967</v>
      </c>
      <c r="E1112" s="46">
        <v>7.7011426222102011E-3</v>
      </c>
      <c r="F1112" s="45">
        <v>2.4588859346451708E-3</v>
      </c>
      <c r="G1112" s="47">
        <v>35411.28204932536</v>
      </c>
      <c r="H1112" s="48">
        <v>8260.9124425294995</v>
      </c>
      <c r="I1112" s="49">
        <v>0.23328476023609213</v>
      </c>
      <c r="J1112" s="35">
        <v>4</v>
      </c>
      <c r="K1112" s="42" t="s">
        <v>165</v>
      </c>
      <c r="L1112" s="46">
        <v>0.26634743845400266</v>
      </c>
      <c r="M1112" s="50" t="s">
        <v>137</v>
      </c>
      <c r="N1112" s="50" t="s">
        <v>135</v>
      </c>
      <c r="O1112" s="46">
        <v>0.73365256154599734</v>
      </c>
      <c r="P1112" s="46" t="s">
        <v>137</v>
      </c>
      <c r="Q1112" s="46" t="s">
        <v>135</v>
      </c>
      <c r="R1112" s="46">
        <v>1.6345827854448075E-2</v>
      </c>
      <c r="S1112" s="46" t="s">
        <v>1</v>
      </c>
      <c r="T1112" s="46" t="s">
        <v>137</v>
      </c>
      <c r="U1112" s="47">
        <v>181072.30384131428</v>
      </c>
      <c r="V1112" s="47">
        <v>72974.220641616048</v>
      </c>
      <c r="W1112" s="49">
        <v>0.40301149923827234</v>
      </c>
      <c r="X1112" s="35">
        <v>4</v>
      </c>
      <c r="Y1112" s="44" t="s">
        <v>184</v>
      </c>
      <c r="Z1112" s="46">
        <v>0.23679405023235467</v>
      </c>
      <c r="AA1112" s="46">
        <v>0.76320594976764533</v>
      </c>
      <c r="AB1112" s="46">
        <v>0.75330734050216841</v>
      </c>
      <c r="AC1112" s="47">
        <v>105405.79838500082</v>
      </c>
      <c r="AD1112" s="48">
        <v>57716.793796641578</v>
      </c>
      <c r="AE1112" s="49">
        <v>0.54756754069475022</v>
      </c>
    </row>
    <row r="1113" spans="1:31" x14ac:dyDescent="0.25">
      <c r="A1113" t="s">
        <v>1361</v>
      </c>
      <c r="B1113" s="35">
        <v>5</v>
      </c>
      <c r="C1113" s="44" t="s">
        <v>153</v>
      </c>
      <c r="D1113" s="45">
        <v>0.97781708623375663</v>
      </c>
      <c r="E1113" s="46">
        <v>2.2182913766243244E-2</v>
      </c>
      <c r="F1113" s="45">
        <v>1.9122005783603402E-2</v>
      </c>
      <c r="G1113" s="47">
        <v>18679.205990915383</v>
      </c>
      <c r="H1113" s="48">
        <v>6925.3539687764123</v>
      </c>
      <c r="I1113" s="49">
        <v>0.3707520529590258</v>
      </c>
      <c r="J1113" s="35">
        <v>5</v>
      </c>
      <c r="K1113" s="42" t="s">
        <v>166</v>
      </c>
      <c r="L1113" s="46">
        <v>0.41964918066558088</v>
      </c>
      <c r="M1113" s="50" t="s">
        <v>137</v>
      </c>
      <c r="N1113" s="50" t="s">
        <v>137</v>
      </c>
      <c r="O1113" s="46">
        <v>0.58035081933441923</v>
      </c>
      <c r="P1113" s="46" t="s">
        <v>137</v>
      </c>
      <c r="Q1113" s="46" t="s">
        <v>137</v>
      </c>
      <c r="R1113" s="46">
        <v>8.4460793687189811E-2</v>
      </c>
      <c r="S1113" s="46" t="s">
        <v>1</v>
      </c>
      <c r="T1113" s="46" t="s">
        <v>137</v>
      </c>
      <c r="U1113" s="47">
        <v>354672.02236174751</v>
      </c>
      <c r="V1113" s="47">
        <v>91168.264651892634</v>
      </c>
      <c r="W1113" s="49">
        <v>0.25704949616495437</v>
      </c>
      <c r="X1113" s="35">
        <v>5</v>
      </c>
      <c r="Y1113" s="44" t="s">
        <v>143</v>
      </c>
      <c r="Z1113" s="46">
        <v>5.6391808338745554E-2</v>
      </c>
      <c r="AA1113" s="46">
        <v>0.94360819166125443</v>
      </c>
      <c r="AB1113" s="46">
        <v>0.94337977756817581</v>
      </c>
      <c r="AC1113" s="47">
        <v>660145.2359178816</v>
      </c>
      <c r="AD1113" s="48">
        <v>560535.44227732671</v>
      </c>
      <c r="AE1113" s="49">
        <v>0.84910927441284179</v>
      </c>
    </row>
    <row r="1114" spans="1:31" x14ac:dyDescent="0.25">
      <c r="A1114" t="s">
        <v>1362</v>
      </c>
      <c r="B1114" s="35">
        <v>6</v>
      </c>
      <c r="C1114" s="44" t="s">
        <v>154</v>
      </c>
      <c r="D1114" s="45">
        <v>0.89331538196178428</v>
      </c>
      <c r="E1114" s="46">
        <v>0.1066846180382159</v>
      </c>
      <c r="F1114" s="45">
        <v>4.8403098904324496E-2</v>
      </c>
      <c r="G1114" s="47">
        <v>68758.177656378364</v>
      </c>
      <c r="H1114" s="48">
        <v>21881.838030899904</v>
      </c>
      <c r="I1114" s="49">
        <v>0.31824342611660289</v>
      </c>
      <c r="J1114" s="35">
        <v>6</v>
      </c>
      <c r="K1114" s="42" t="s">
        <v>167</v>
      </c>
      <c r="L1114" s="46">
        <v>0.44349953867714914</v>
      </c>
      <c r="M1114" s="50" t="s">
        <v>137</v>
      </c>
      <c r="N1114" s="50" t="s">
        <v>137</v>
      </c>
      <c r="O1114" s="46">
        <v>0.5565004613228508</v>
      </c>
      <c r="P1114" s="46" t="s">
        <v>137</v>
      </c>
      <c r="Q1114" s="46" t="s">
        <v>137</v>
      </c>
      <c r="R1114" s="46">
        <v>1.9674420598038513E-2</v>
      </c>
      <c r="S1114" s="46" t="s">
        <v>1</v>
      </c>
      <c r="T1114" s="46" t="s">
        <v>137</v>
      </c>
      <c r="U1114" s="47">
        <v>68919.027633448248</v>
      </c>
      <c r="V1114" s="47">
        <v>25341.563749633642</v>
      </c>
      <c r="W1114" s="49">
        <v>0.36770054105253658</v>
      </c>
      <c r="X1114" s="35">
        <v>6</v>
      </c>
      <c r="Y1114" s="44" t="s">
        <v>188</v>
      </c>
      <c r="Z1114" s="46">
        <v>0.37453493038444746</v>
      </c>
      <c r="AA1114" s="46">
        <v>0.62546506961555248</v>
      </c>
      <c r="AB1114" s="46">
        <v>0.62023921941881255</v>
      </c>
      <c r="AC1114" s="47">
        <v>23602.850599126214</v>
      </c>
      <c r="AD1114" s="48">
        <v>12433.854424719391</v>
      </c>
      <c r="AE1114" s="49">
        <v>0.52679460781655318</v>
      </c>
    </row>
    <row r="1115" spans="1:31" x14ac:dyDescent="0.25">
      <c r="A1115" t="s">
        <v>1363</v>
      </c>
      <c r="B1115" s="35">
        <v>7</v>
      </c>
      <c r="C1115" s="44" t="s">
        <v>155</v>
      </c>
      <c r="D1115" s="45">
        <v>0.9800117671380818</v>
      </c>
      <c r="E1115" s="46">
        <v>1.9988232861918281E-2</v>
      </c>
      <c r="F1115" s="45">
        <v>1.3347518131671657E-2</v>
      </c>
      <c r="G1115" s="47">
        <v>47969.008452680166</v>
      </c>
      <c r="H1115" s="48">
        <v>27280.208966752725</v>
      </c>
      <c r="I1115" s="49">
        <v>0.56870487522508928</v>
      </c>
      <c r="J1115" s="35">
        <v>7</v>
      </c>
      <c r="K1115" s="42" t="s">
        <v>168</v>
      </c>
      <c r="L1115" s="46">
        <v>0.57019728841168327</v>
      </c>
      <c r="M1115" s="50" t="s">
        <v>137</v>
      </c>
      <c r="N1115" s="50" t="s">
        <v>137</v>
      </c>
      <c r="O1115" s="46">
        <v>0.42980271158831668</v>
      </c>
      <c r="P1115" s="46" t="s">
        <v>137</v>
      </c>
      <c r="Q1115" s="46" t="s">
        <v>137</v>
      </c>
      <c r="R1115" s="46">
        <v>0.14793208388126</v>
      </c>
      <c r="S1115" s="46" t="s">
        <v>1</v>
      </c>
      <c r="T1115" s="46" t="s">
        <v>137</v>
      </c>
      <c r="U1115" s="47">
        <v>49374.652816033507</v>
      </c>
      <c r="V1115" s="47">
        <v>16723.220468885163</v>
      </c>
      <c r="W1115" s="49">
        <v>0.33870051767644238</v>
      </c>
      <c r="X1115" s="35">
        <v>7</v>
      </c>
      <c r="Y1115" s="44" t="s">
        <v>201</v>
      </c>
      <c r="Z1115" s="46">
        <v>5.6978790385797E-2</v>
      </c>
      <c r="AA1115" s="46">
        <v>0.94302120961420322</v>
      </c>
      <c r="AB1115" s="46">
        <v>0.94182326184193088</v>
      </c>
      <c r="AC1115" s="47">
        <v>555210.14571825741</v>
      </c>
      <c r="AD1115" s="48">
        <v>376722.11884817429</v>
      </c>
      <c r="AE1115" s="49">
        <v>0.67852167643806482</v>
      </c>
    </row>
    <row r="1116" spans="1:31" x14ac:dyDescent="0.25">
      <c r="A1116" t="s">
        <v>1364</v>
      </c>
      <c r="B1116" s="35">
        <v>8</v>
      </c>
      <c r="C1116" s="44" t="s">
        <v>156</v>
      </c>
      <c r="D1116" s="45">
        <v>0.64437011369652519</v>
      </c>
      <c r="E1116" s="46">
        <v>0.35562988630347486</v>
      </c>
      <c r="F1116" s="45">
        <v>0.29358010364674342</v>
      </c>
      <c r="G1116" s="47">
        <v>166599.8806990576</v>
      </c>
      <c r="H1116" s="48">
        <v>54277.884557306134</v>
      </c>
      <c r="I1116" s="49">
        <v>0.32579785969566522</v>
      </c>
      <c r="J1116" s="35">
        <v>8</v>
      </c>
      <c r="K1116" s="42" t="s">
        <v>169</v>
      </c>
      <c r="L1116" s="46">
        <v>0.55214294880434311</v>
      </c>
      <c r="M1116" s="50" t="s">
        <v>137</v>
      </c>
      <c r="N1116" s="50" t="s">
        <v>137</v>
      </c>
      <c r="O1116" s="46">
        <v>0.44785705119565683</v>
      </c>
      <c r="P1116" s="46" t="s">
        <v>137</v>
      </c>
      <c r="Q1116" s="46" t="s">
        <v>137</v>
      </c>
      <c r="R1116" s="46">
        <v>0.12422857877422221</v>
      </c>
      <c r="S1116" s="46" t="s">
        <v>1</v>
      </c>
      <c r="T1116" s="46" t="s">
        <v>137</v>
      </c>
      <c r="U1116" s="47">
        <v>2</v>
      </c>
      <c r="V1116" s="47">
        <v>1</v>
      </c>
      <c r="W1116" s="49">
        <v>0.5</v>
      </c>
      <c r="X1116" s="35">
        <v>8</v>
      </c>
      <c r="Y1116" s="44" t="s">
        <v>144</v>
      </c>
      <c r="Z1116" s="46">
        <v>3.2150069455026076E-2</v>
      </c>
      <c r="AA1116" s="46">
        <v>0.96784993054497392</v>
      </c>
      <c r="AB1116" s="46">
        <v>0.96563967803894435</v>
      </c>
      <c r="AC1116" s="47">
        <v>187351.62896032358</v>
      </c>
      <c r="AD1116" s="48">
        <v>151261.3754965491</v>
      </c>
      <c r="AE1116" s="49">
        <v>0.80736621472654768</v>
      </c>
    </row>
    <row r="1117" spans="1:31" x14ac:dyDescent="0.25">
      <c r="A1117" t="s">
        <v>1365</v>
      </c>
      <c r="B1117" s="35">
        <v>9</v>
      </c>
      <c r="C1117" s="44" t="s">
        <v>157</v>
      </c>
      <c r="D1117" s="45">
        <v>0.67365272760385675</v>
      </c>
      <c r="E1117" s="46">
        <v>0.32634727239614325</v>
      </c>
      <c r="F1117" s="45">
        <v>8.5647798571867786E-2</v>
      </c>
      <c r="G1117" s="47">
        <v>214964.39574333237</v>
      </c>
      <c r="H1117" s="48">
        <v>28581.13591112374</v>
      </c>
      <c r="I1117" s="49">
        <v>0.13295753379201286</v>
      </c>
      <c r="J1117" s="35">
        <v>9</v>
      </c>
      <c r="K1117" s="42" t="s">
        <v>139</v>
      </c>
      <c r="L1117" s="46">
        <v>0.15191980704413707</v>
      </c>
      <c r="M1117" s="50" t="s">
        <v>137</v>
      </c>
      <c r="N1117" s="50" t="s">
        <v>135</v>
      </c>
      <c r="O1117" s="46">
        <v>0.84808019295586279</v>
      </c>
      <c r="P1117" s="46" t="s">
        <v>137</v>
      </c>
      <c r="Q1117" s="46" t="s">
        <v>135</v>
      </c>
      <c r="R1117" s="46">
        <v>5.8053539314908231E-5</v>
      </c>
      <c r="S1117" s="46" t="s">
        <v>1</v>
      </c>
      <c r="T1117" s="46" t="s">
        <v>137</v>
      </c>
      <c r="U1117" s="47">
        <v>635704.73200595565</v>
      </c>
      <c r="V1117" s="47">
        <v>282022.95597276557</v>
      </c>
      <c r="W1117" s="49">
        <v>0.44363828326847099</v>
      </c>
      <c r="X1117" s="35">
        <v>9</v>
      </c>
      <c r="Y1117" s="44" t="s">
        <v>191</v>
      </c>
      <c r="Z1117" s="46">
        <v>4.8317675924674633E-2</v>
      </c>
      <c r="AA1117" s="46">
        <v>0.95168232407532538</v>
      </c>
      <c r="AB1117" s="46">
        <v>0.94478457701910634</v>
      </c>
      <c r="AC1117" s="47">
        <v>509791.56534580339</v>
      </c>
      <c r="AD1117" s="48">
        <v>294158.70945630269</v>
      </c>
      <c r="AE1117" s="49">
        <v>0.57701760768985666</v>
      </c>
    </row>
    <row r="1118" spans="1:31" x14ac:dyDescent="0.25">
      <c r="A1118" t="s">
        <v>1366</v>
      </c>
      <c r="B1118" s="35">
        <v>10</v>
      </c>
      <c r="C1118" s="44" t="s">
        <v>158</v>
      </c>
      <c r="D1118" s="45">
        <v>0.89343427831310429</v>
      </c>
      <c r="E1118" s="46">
        <v>0.10656572168689568</v>
      </c>
      <c r="F1118" s="45">
        <v>5.9817004493371927E-2</v>
      </c>
      <c r="G1118" s="47">
        <v>74150.174074051989</v>
      </c>
      <c r="H1118" s="48">
        <v>35204.367057123796</v>
      </c>
      <c r="I1118" s="49">
        <v>0.47477119907993803</v>
      </c>
      <c r="J1118" s="35">
        <v>10</v>
      </c>
      <c r="K1118" s="42" t="s">
        <v>174</v>
      </c>
      <c r="L1118" s="46">
        <v>0.4583791126297988</v>
      </c>
      <c r="M1118" s="50" t="s">
        <v>137</v>
      </c>
      <c r="N1118" s="50" t="s">
        <v>137</v>
      </c>
      <c r="O1118" s="46">
        <v>0.54162088737020109</v>
      </c>
      <c r="P1118" s="46" t="s">
        <v>137</v>
      </c>
      <c r="Q1118" s="46" t="s">
        <v>137</v>
      </c>
      <c r="R1118" s="46">
        <v>0.25627752884726501</v>
      </c>
      <c r="S1118" s="46" t="s">
        <v>1</v>
      </c>
      <c r="T1118" s="46" t="s">
        <v>137</v>
      </c>
      <c r="U1118" s="47">
        <v>465909.36056867026</v>
      </c>
      <c r="V1118" s="47">
        <v>321509.40328366257</v>
      </c>
      <c r="W1118" s="49">
        <v>0.69006856374647874</v>
      </c>
      <c r="X1118" s="35">
        <v>10</v>
      </c>
      <c r="Y1118" s="44" t="s">
        <v>192</v>
      </c>
      <c r="Z1118" s="46">
        <v>0.16128043900630537</v>
      </c>
      <c r="AA1118" s="46">
        <v>0.83871956099369482</v>
      </c>
      <c r="AB1118" s="46">
        <v>0.83329263055929037</v>
      </c>
      <c r="AC1118" s="47">
        <v>226332.84080382835</v>
      </c>
      <c r="AD1118" s="48">
        <v>154491.97402821283</v>
      </c>
      <c r="AE1118" s="49">
        <v>0.68258752675718481</v>
      </c>
    </row>
    <row r="1119" spans="1:31" x14ac:dyDescent="0.25">
      <c r="A1119" t="s">
        <v>1367</v>
      </c>
      <c r="B1119" s="35">
        <v>11</v>
      </c>
      <c r="C1119" s="44" t="s">
        <v>159</v>
      </c>
      <c r="D1119" s="45">
        <v>0.75806199042741385</v>
      </c>
      <c r="E1119" s="46">
        <v>0.24193800957258602</v>
      </c>
      <c r="F1119" s="45">
        <v>4.6838544632810369E-2</v>
      </c>
      <c r="G1119" s="47">
        <v>122945.32709017143</v>
      </c>
      <c r="H1119" s="48">
        <v>36584.151960013347</v>
      </c>
      <c r="I1119" s="49">
        <v>0.29756439570233961</v>
      </c>
      <c r="J1119" s="35">
        <v>11</v>
      </c>
      <c r="K1119" s="42" t="s">
        <v>2229</v>
      </c>
      <c r="L1119" s="46">
        <v>0.52729438693796782</v>
      </c>
      <c r="M1119" s="50" t="s">
        <v>137</v>
      </c>
      <c r="N1119" s="50" t="s">
        <v>137</v>
      </c>
      <c r="O1119" s="46">
        <v>0.47270561306203229</v>
      </c>
      <c r="P1119" s="46" t="s">
        <v>137</v>
      </c>
      <c r="Q1119" s="46" t="s">
        <v>137</v>
      </c>
      <c r="R1119" s="46">
        <v>0.37505163781160167</v>
      </c>
      <c r="S1119" s="46" t="s">
        <v>1</v>
      </c>
      <c r="T1119" s="46" t="s">
        <v>137</v>
      </c>
      <c r="U1119" s="47">
        <v>201859.52967144028</v>
      </c>
      <c r="V1119" s="47">
        <v>127736.73746342162</v>
      </c>
      <c r="W1119" s="49">
        <v>0.6328001341890287</v>
      </c>
      <c r="X1119" s="35" t="s">
        <v>136</v>
      </c>
      <c r="Y1119" s="44" t="s">
        <v>136</v>
      </c>
      <c r="Z1119" s="46" t="s">
        <v>136</v>
      </c>
      <c r="AA1119" s="46" t="s">
        <v>136</v>
      </c>
      <c r="AB1119" s="46" t="s">
        <v>136</v>
      </c>
      <c r="AC1119" s="47" t="s">
        <v>136</v>
      </c>
      <c r="AD1119" s="48" t="s">
        <v>136</v>
      </c>
      <c r="AE1119" s="49" t="s">
        <v>136</v>
      </c>
    </row>
    <row r="1120" spans="1:31" x14ac:dyDescent="0.25">
      <c r="A1120" t="s">
        <v>1368</v>
      </c>
      <c r="B1120" s="35">
        <v>12</v>
      </c>
      <c r="C1120" s="44" t="s">
        <v>160</v>
      </c>
      <c r="D1120" s="45">
        <v>0.82264950616803745</v>
      </c>
      <c r="E1120" s="46">
        <v>0.17735049383196255</v>
      </c>
      <c r="F1120" s="45">
        <v>3.5456980409240745E-2</v>
      </c>
      <c r="G1120" s="47">
        <v>60841.4242820488</v>
      </c>
      <c r="H1120" s="48">
        <v>24775.719258030404</v>
      </c>
      <c r="I1120" s="49">
        <v>0.40721793663434097</v>
      </c>
      <c r="J1120" s="35">
        <v>12</v>
      </c>
      <c r="K1120" s="42" t="s">
        <v>141</v>
      </c>
      <c r="L1120" s="46">
        <v>0.3883065877321949</v>
      </c>
      <c r="M1120" s="50" t="s">
        <v>137</v>
      </c>
      <c r="N1120" s="50" t="s">
        <v>135</v>
      </c>
      <c r="O1120" s="46">
        <v>0.61169341226780494</v>
      </c>
      <c r="P1120" s="46" t="s">
        <v>137</v>
      </c>
      <c r="Q1120" s="46" t="s">
        <v>135</v>
      </c>
      <c r="R1120" s="46">
        <v>0.5181992969069612</v>
      </c>
      <c r="S1120" s="46" t="s">
        <v>137</v>
      </c>
      <c r="T1120" s="46" t="s">
        <v>137</v>
      </c>
      <c r="U1120" s="47">
        <v>27902.55882660034</v>
      </c>
      <c r="V1120" s="47">
        <v>14754.397680635482</v>
      </c>
      <c r="W1120" s="49">
        <v>0.528782961173069</v>
      </c>
      <c r="X1120" s="35" t="s">
        <v>136</v>
      </c>
      <c r="Y1120" s="44" t="s">
        <v>136</v>
      </c>
      <c r="Z1120" s="46" t="s">
        <v>136</v>
      </c>
      <c r="AA1120" s="46" t="s">
        <v>136</v>
      </c>
      <c r="AB1120" s="46" t="s">
        <v>136</v>
      </c>
      <c r="AC1120" s="47" t="s">
        <v>136</v>
      </c>
      <c r="AD1120" s="48" t="s">
        <v>136</v>
      </c>
      <c r="AE1120" s="49" t="s">
        <v>136</v>
      </c>
    </row>
    <row r="1121" spans="1:31" x14ac:dyDescent="0.25">
      <c r="A1121" t="s">
        <v>1369</v>
      </c>
      <c r="B1121" s="35">
        <v>13</v>
      </c>
      <c r="C1121" s="44" t="s">
        <v>2228</v>
      </c>
      <c r="D1121" s="45">
        <v>0.81869953796271022</v>
      </c>
      <c r="E1121" s="46">
        <v>0.18130046203728969</v>
      </c>
      <c r="F1121" s="45">
        <v>6.595642031931007E-3</v>
      </c>
      <c r="G1121" s="47">
        <v>347272.38284710993</v>
      </c>
      <c r="H1121" s="48">
        <v>57423.428983485726</v>
      </c>
      <c r="I1121" s="49">
        <v>0.16535558777435796</v>
      </c>
      <c r="J1121" s="35">
        <v>13</v>
      </c>
      <c r="K1121" s="42" t="s">
        <v>142</v>
      </c>
      <c r="L1121" s="46">
        <v>0.52405101458692127</v>
      </c>
      <c r="M1121" s="50" t="s">
        <v>137</v>
      </c>
      <c r="N1121" s="50" t="s">
        <v>137</v>
      </c>
      <c r="O1121" s="46">
        <v>0.47594898541307867</v>
      </c>
      <c r="P1121" s="46" t="s">
        <v>137</v>
      </c>
      <c r="Q1121" s="46" t="s">
        <v>137</v>
      </c>
      <c r="R1121" s="46">
        <v>0.47173698762186017</v>
      </c>
      <c r="S1121" s="46" t="s">
        <v>137</v>
      </c>
      <c r="T1121" s="46" t="s">
        <v>137</v>
      </c>
      <c r="U1121" s="47">
        <v>153433.00440837807</v>
      </c>
      <c r="V1121" s="47">
        <v>93213.73479694128</v>
      </c>
      <c r="W1121" s="49">
        <v>0.6075207557615383</v>
      </c>
      <c r="X1121" s="35" t="s">
        <v>136</v>
      </c>
      <c r="Y1121" s="44" t="s">
        <v>136</v>
      </c>
      <c r="Z1121" s="46" t="s">
        <v>136</v>
      </c>
      <c r="AA1121" s="46" t="s">
        <v>136</v>
      </c>
      <c r="AB1121" s="46" t="s">
        <v>136</v>
      </c>
      <c r="AC1121" s="47" t="s">
        <v>136</v>
      </c>
      <c r="AD1121" s="48" t="s">
        <v>136</v>
      </c>
      <c r="AE1121" s="49" t="s">
        <v>136</v>
      </c>
    </row>
    <row r="1122" spans="1:31" x14ac:dyDescent="0.25">
      <c r="A1122" t="s">
        <v>1370</v>
      </c>
      <c r="B1122" s="35">
        <v>14</v>
      </c>
      <c r="C1122" s="44" t="s">
        <v>162</v>
      </c>
      <c r="D1122" s="45">
        <v>0.6147531007000232</v>
      </c>
      <c r="E1122" s="46">
        <v>0.3852468992999768</v>
      </c>
      <c r="F1122" s="45">
        <v>2.1122865495053014E-2</v>
      </c>
      <c r="G1122" s="47">
        <v>176859.02303763543</v>
      </c>
      <c r="H1122" s="48">
        <v>59013.114084137895</v>
      </c>
      <c r="I1122" s="49">
        <v>0.33367318822958758</v>
      </c>
      <c r="J1122" s="35">
        <v>14</v>
      </c>
      <c r="K1122" s="42" t="s">
        <v>182</v>
      </c>
      <c r="L1122" s="46">
        <v>0.51160979947929341</v>
      </c>
      <c r="M1122" s="50" t="s">
        <v>137</v>
      </c>
      <c r="N1122" s="50" t="s">
        <v>137</v>
      </c>
      <c r="O1122" s="46">
        <v>0.48839020052070664</v>
      </c>
      <c r="P1122" s="46" t="s">
        <v>137</v>
      </c>
      <c r="Q1122" s="46" t="s">
        <v>137</v>
      </c>
      <c r="R1122" s="46">
        <v>7.0374822395016398E-2</v>
      </c>
      <c r="S1122" s="46" t="s">
        <v>1</v>
      </c>
      <c r="T1122" s="46" t="s">
        <v>137</v>
      </c>
      <c r="U1122" s="47">
        <v>146882.79120580864</v>
      </c>
      <c r="V1122" s="47">
        <v>87536.2924857412</v>
      </c>
      <c r="W1122" s="49">
        <v>0.59596016502088012</v>
      </c>
      <c r="X1122" s="35" t="s">
        <v>136</v>
      </c>
      <c r="Y1122" s="44" t="s">
        <v>136</v>
      </c>
      <c r="Z1122" s="46" t="s">
        <v>136</v>
      </c>
      <c r="AA1122" s="46" t="s">
        <v>136</v>
      </c>
      <c r="AB1122" s="46" t="s">
        <v>136</v>
      </c>
      <c r="AC1122" s="47" t="s">
        <v>136</v>
      </c>
      <c r="AD1122" s="48" t="s">
        <v>136</v>
      </c>
      <c r="AE1122" s="49" t="s">
        <v>136</v>
      </c>
    </row>
    <row r="1123" spans="1:31" x14ac:dyDescent="0.25">
      <c r="A1123" t="s">
        <v>1371</v>
      </c>
      <c r="B1123" s="35">
        <v>15</v>
      </c>
      <c r="C1123" s="44" t="s">
        <v>170</v>
      </c>
      <c r="D1123" s="45">
        <v>0.69399789434490988</v>
      </c>
      <c r="E1123" s="46">
        <v>0.30600210565509017</v>
      </c>
      <c r="F1123" s="45">
        <v>0.30452911519264014</v>
      </c>
      <c r="G1123" s="47">
        <v>188183.49676890965</v>
      </c>
      <c r="H1123" s="48">
        <v>45440.670308343106</v>
      </c>
      <c r="I1123" s="49">
        <v>0.24147000713959788</v>
      </c>
      <c r="J1123" s="35" t="s">
        <v>136</v>
      </c>
      <c r="K1123" s="42" t="s">
        <v>136</v>
      </c>
      <c r="L1123" s="46" t="s">
        <v>136</v>
      </c>
      <c r="M1123" s="50" t="s">
        <v>136</v>
      </c>
      <c r="N1123" s="50" t="s">
        <v>136</v>
      </c>
      <c r="O1123" s="46" t="s">
        <v>136</v>
      </c>
      <c r="P1123" s="46" t="s">
        <v>136</v>
      </c>
      <c r="Q1123" s="46" t="s">
        <v>136</v>
      </c>
      <c r="R1123" s="46" t="s">
        <v>136</v>
      </c>
      <c r="S1123" s="46" t="s">
        <v>136</v>
      </c>
      <c r="T1123" s="46" t="s">
        <v>136</v>
      </c>
      <c r="U1123" s="47" t="s">
        <v>136</v>
      </c>
      <c r="V1123" s="47" t="s">
        <v>136</v>
      </c>
      <c r="W1123" s="49" t="s">
        <v>136</v>
      </c>
      <c r="X1123" s="35" t="s">
        <v>136</v>
      </c>
      <c r="Y1123" s="44" t="s">
        <v>136</v>
      </c>
      <c r="Z1123" s="46" t="s">
        <v>136</v>
      </c>
      <c r="AA1123" s="46" t="s">
        <v>136</v>
      </c>
      <c r="AB1123" s="46" t="s">
        <v>136</v>
      </c>
      <c r="AC1123" s="47" t="s">
        <v>136</v>
      </c>
      <c r="AD1123" s="48" t="s">
        <v>136</v>
      </c>
      <c r="AE1123" s="49" t="s">
        <v>136</v>
      </c>
    </row>
    <row r="1124" spans="1:31" x14ac:dyDescent="0.25">
      <c r="A1124" t="s">
        <v>1372</v>
      </c>
      <c r="B1124" s="35">
        <v>16</v>
      </c>
      <c r="C1124" s="44" t="s">
        <v>171</v>
      </c>
      <c r="D1124" s="45">
        <v>0.68680880087348961</v>
      </c>
      <c r="E1124" s="46">
        <v>0.3131911991265105</v>
      </c>
      <c r="F1124" s="45">
        <v>0.31030399830037708</v>
      </c>
      <c r="G1124" s="47">
        <v>29064.583068781998</v>
      </c>
      <c r="H1124" s="48">
        <v>19156.24773696145</v>
      </c>
      <c r="I1124" s="49">
        <v>0.65909246630607954</v>
      </c>
      <c r="J1124" s="35" t="s">
        <v>136</v>
      </c>
      <c r="K1124" s="42" t="s">
        <v>136</v>
      </c>
      <c r="L1124" s="46" t="s">
        <v>136</v>
      </c>
      <c r="M1124" s="50" t="s">
        <v>136</v>
      </c>
      <c r="N1124" s="50" t="s">
        <v>136</v>
      </c>
      <c r="O1124" s="46" t="s">
        <v>136</v>
      </c>
      <c r="P1124" s="46" t="s">
        <v>136</v>
      </c>
      <c r="Q1124" s="46" t="s">
        <v>136</v>
      </c>
      <c r="R1124" s="46" t="s">
        <v>136</v>
      </c>
      <c r="S1124" s="46" t="s">
        <v>136</v>
      </c>
      <c r="T1124" s="46" t="s">
        <v>136</v>
      </c>
      <c r="U1124" s="47" t="s">
        <v>136</v>
      </c>
      <c r="V1124" s="47" t="s">
        <v>136</v>
      </c>
      <c r="W1124" s="49" t="s">
        <v>136</v>
      </c>
      <c r="X1124" s="35" t="s">
        <v>136</v>
      </c>
      <c r="Y1124" s="44" t="s">
        <v>136</v>
      </c>
      <c r="Z1124" s="46" t="s">
        <v>136</v>
      </c>
      <c r="AA1124" s="46" t="s">
        <v>136</v>
      </c>
      <c r="AB1124" s="46" t="s">
        <v>136</v>
      </c>
      <c r="AC1124" s="47" t="s">
        <v>136</v>
      </c>
      <c r="AD1124" s="48" t="s">
        <v>136</v>
      </c>
      <c r="AE1124" s="49" t="s">
        <v>136</v>
      </c>
    </row>
    <row r="1125" spans="1:31" x14ac:dyDescent="0.25">
      <c r="A1125" t="s">
        <v>1373</v>
      </c>
      <c r="B1125" s="35">
        <v>17</v>
      </c>
      <c r="C1125" s="44" t="s">
        <v>172</v>
      </c>
      <c r="D1125" s="45">
        <v>0.9260201437933282</v>
      </c>
      <c r="E1125" s="46">
        <v>7.3979856206671982E-2</v>
      </c>
      <c r="F1125" s="45">
        <v>6.916086383696525E-2</v>
      </c>
      <c r="G1125" s="47">
        <v>19847.025557152287</v>
      </c>
      <c r="H1125" s="48">
        <v>14309.723596434913</v>
      </c>
      <c r="I1125" s="49">
        <v>0.72100091548872458</v>
      </c>
      <c r="J1125" s="35" t="s">
        <v>136</v>
      </c>
      <c r="K1125" s="42" t="s">
        <v>136</v>
      </c>
      <c r="L1125" s="46" t="s">
        <v>136</v>
      </c>
      <c r="M1125" s="50" t="s">
        <v>136</v>
      </c>
      <c r="N1125" s="50" t="s">
        <v>136</v>
      </c>
      <c r="O1125" s="46" t="s">
        <v>136</v>
      </c>
      <c r="P1125" s="46" t="s">
        <v>136</v>
      </c>
      <c r="Q1125" s="46" t="s">
        <v>136</v>
      </c>
      <c r="R1125" s="46" t="s">
        <v>136</v>
      </c>
      <c r="S1125" s="46" t="s">
        <v>136</v>
      </c>
      <c r="T1125" s="46" t="s">
        <v>136</v>
      </c>
      <c r="U1125" s="47" t="s">
        <v>136</v>
      </c>
      <c r="V1125" s="47" t="s">
        <v>136</v>
      </c>
      <c r="W1125" s="49" t="s">
        <v>136</v>
      </c>
      <c r="X1125" s="35" t="s">
        <v>136</v>
      </c>
      <c r="Y1125" s="44" t="s">
        <v>136</v>
      </c>
      <c r="Z1125" s="46" t="s">
        <v>136</v>
      </c>
      <c r="AA1125" s="46" t="s">
        <v>136</v>
      </c>
      <c r="AB1125" s="46" t="s">
        <v>136</v>
      </c>
      <c r="AC1125" s="47" t="s">
        <v>136</v>
      </c>
      <c r="AD1125" s="48" t="s">
        <v>136</v>
      </c>
      <c r="AE1125" s="49" t="s">
        <v>136</v>
      </c>
    </row>
    <row r="1126" spans="1:31" x14ac:dyDescent="0.25">
      <c r="A1126" t="s">
        <v>1374</v>
      </c>
      <c r="B1126" s="35">
        <v>18</v>
      </c>
      <c r="C1126" s="44" t="s">
        <v>2230</v>
      </c>
      <c r="D1126" s="45">
        <v>0.75099937189483534</v>
      </c>
      <c r="E1126" s="46">
        <v>0.24900062810516457</v>
      </c>
      <c r="F1126" s="45">
        <v>0.23676960431059169</v>
      </c>
      <c r="G1126" s="47">
        <v>113332.37354581311</v>
      </c>
      <c r="H1126" s="48">
        <v>48074.826259348782</v>
      </c>
      <c r="I1126" s="49">
        <v>0.4241932358357885</v>
      </c>
      <c r="J1126" s="35" t="s">
        <v>136</v>
      </c>
      <c r="K1126" s="42" t="s">
        <v>136</v>
      </c>
      <c r="L1126" s="46" t="s">
        <v>136</v>
      </c>
      <c r="M1126" s="50" t="s">
        <v>136</v>
      </c>
      <c r="N1126" s="50" t="s">
        <v>136</v>
      </c>
      <c r="O1126" s="46" t="s">
        <v>136</v>
      </c>
      <c r="P1126" s="46" t="s">
        <v>136</v>
      </c>
      <c r="Q1126" s="46" t="s">
        <v>136</v>
      </c>
      <c r="R1126" s="46" t="s">
        <v>136</v>
      </c>
      <c r="S1126" s="46" t="s">
        <v>136</v>
      </c>
      <c r="T1126" s="46" t="s">
        <v>136</v>
      </c>
      <c r="U1126" s="47" t="s">
        <v>136</v>
      </c>
      <c r="V1126" s="47" t="s">
        <v>136</v>
      </c>
      <c r="W1126" s="49" t="s">
        <v>136</v>
      </c>
      <c r="X1126" s="35" t="s">
        <v>136</v>
      </c>
      <c r="Y1126" s="44" t="s">
        <v>136</v>
      </c>
      <c r="Z1126" s="46" t="s">
        <v>136</v>
      </c>
      <c r="AA1126" s="46" t="s">
        <v>136</v>
      </c>
      <c r="AB1126" s="46" t="s">
        <v>136</v>
      </c>
      <c r="AC1126" s="47" t="s">
        <v>136</v>
      </c>
      <c r="AD1126" s="48" t="s">
        <v>136</v>
      </c>
      <c r="AE1126" s="49" t="s">
        <v>136</v>
      </c>
    </row>
    <row r="1127" spans="1:31" x14ac:dyDescent="0.25">
      <c r="A1127" t="s">
        <v>1375</v>
      </c>
      <c r="B1127" s="35">
        <v>19</v>
      </c>
      <c r="C1127" s="44" t="s">
        <v>140</v>
      </c>
      <c r="D1127" s="45">
        <v>0.60378941121823626</v>
      </c>
      <c r="E1127" s="46">
        <v>0.39621058878176374</v>
      </c>
      <c r="F1127" s="45">
        <v>5.2494706692325546E-2</v>
      </c>
      <c r="G1127" s="47">
        <v>53915.344776035883</v>
      </c>
      <c r="H1127" s="48">
        <v>17120.571603619977</v>
      </c>
      <c r="I1127" s="49">
        <v>0.31754543488015813</v>
      </c>
      <c r="J1127" s="35" t="s">
        <v>136</v>
      </c>
      <c r="K1127" s="42" t="s">
        <v>136</v>
      </c>
      <c r="L1127" s="46" t="s">
        <v>136</v>
      </c>
      <c r="M1127" s="50" t="s">
        <v>136</v>
      </c>
      <c r="N1127" s="50" t="s">
        <v>136</v>
      </c>
      <c r="O1127" s="46" t="s">
        <v>136</v>
      </c>
      <c r="P1127" s="46" t="s">
        <v>136</v>
      </c>
      <c r="Q1127" s="46" t="s">
        <v>136</v>
      </c>
      <c r="R1127" s="46" t="s">
        <v>136</v>
      </c>
      <c r="S1127" s="46" t="s">
        <v>136</v>
      </c>
      <c r="T1127" s="46" t="s">
        <v>136</v>
      </c>
      <c r="U1127" s="47" t="s">
        <v>136</v>
      </c>
      <c r="V1127" s="47" t="s">
        <v>136</v>
      </c>
      <c r="W1127" s="49" t="s">
        <v>136</v>
      </c>
      <c r="X1127" s="35" t="s">
        <v>136</v>
      </c>
      <c r="Y1127" s="44" t="s">
        <v>136</v>
      </c>
      <c r="Z1127" s="46" t="s">
        <v>136</v>
      </c>
      <c r="AA1127" s="46" t="s">
        <v>136</v>
      </c>
      <c r="AB1127" s="46" t="s">
        <v>136</v>
      </c>
      <c r="AC1127" s="47" t="s">
        <v>136</v>
      </c>
      <c r="AD1127" s="48" t="s">
        <v>136</v>
      </c>
      <c r="AE1127" s="49" t="s">
        <v>136</v>
      </c>
    </row>
    <row r="1128" spans="1:31" x14ac:dyDescent="0.25">
      <c r="A1128" t="s">
        <v>1376</v>
      </c>
      <c r="B1128" s="35">
        <v>20</v>
      </c>
      <c r="C1128" s="44" t="s">
        <v>177</v>
      </c>
      <c r="D1128" s="45">
        <v>0.64034975011959816</v>
      </c>
      <c r="E1128" s="46">
        <v>0.35965024988040195</v>
      </c>
      <c r="F1128" s="45">
        <v>0.28842769691071485</v>
      </c>
      <c r="G1128" s="47">
        <v>60451.871602153107</v>
      </c>
      <c r="H1128" s="48">
        <v>33122.026937322502</v>
      </c>
      <c r="I1128" s="49">
        <v>0.54790738581769238</v>
      </c>
      <c r="J1128" s="35" t="s">
        <v>136</v>
      </c>
      <c r="K1128" s="42" t="s">
        <v>136</v>
      </c>
      <c r="L1128" s="46" t="s">
        <v>136</v>
      </c>
      <c r="M1128" s="50" t="s">
        <v>136</v>
      </c>
      <c r="N1128" s="50" t="s">
        <v>136</v>
      </c>
      <c r="O1128" s="46" t="s">
        <v>136</v>
      </c>
      <c r="P1128" s="46" t="s">
        <v>136</v>
      </c>
      <c r="Q1128" s="46" t="s">
        <v>136</v>
      </c>
      <c r="R1128" s="46" t="s">
        <v>136</v>
      </c>
      <c r="S1128" s="46" t="s">
        <v>136</v>
      </c>
      <c r="T1128" s="46" t="s">
        <v>136</v>
      </c>
      <c r="U1128" s="47" t="s">
        <v>136</v>
      </c>
      <c r="V1128" s="47" t="s">
        <v>136</v>
      </c>
      <c r="W1128" s="49" t="s">
        <v>136</v>
      </c>
      <c r="X1128" s="35" t="s">
        <v>136</v>
      </c>
      <c r="Y1128" s="44" t="s">
        <v>136</v>
      </c>
      <c r="Z1128" s="46" t="s">
        <v>136</v>
      </c>
      <c r="AA1128" s="46" t="s">
        <v>136</v>
      </c>
      <c r="AB1128" s="46" t="s">
        <v>136</v>
      </c>
      <c r="AC1128" s="47" t="s">
        <v>136</v>
      </c>
      <c r="AD1128" s="48" t="s">
        <v>136</v>
      </c>
      <c r="AE1128" s="49" t="s">
        <v>136</v>
      </c>
    </row>
    <row r="1129" spans="1:31" x14ac:dyDescent="0.25">
      <c r="A1129" t="s">
        <v>1377</v>
      </c>
      <c r="B1129" s="35">
        <v>21</v>
      </c>
      <c r="C1129" s="44" t="s">
        <v>178</v>
      </c>
      <c r="D1129" s="45">
        <v>0.87804640189667105</v>
      </c>
      <c r="E1129" s="46">
        <v>0.1219535981033289</v>
      </c>
      <c r="F1129" s="45">
        <v>0.11140859295231664</v>
      </c>
      <c r="G1129" s="47">
        <v>16879.140396403858</v>
      </c>
      <c r="H1129" s="48">
        <v>11780.035717296238</v>
      </c>
      <c r="I1129" s="49">
        <v>0.69790495491144811</v>
      </c>
      <c r="J1129" s="35" t="s">
        <v>136</v>
      </c>
      <c r="K1129" s="42" t="s">
        <v>136</v>
      </c>
      <c r="L1129" s="46" t="s">
        <v>136</v>
      </c>
      <c r="M1129" s="50" t="s">
        <v>136</v>
      </c>
      <c r="N1129" s="50" t="s">
        <v>136</v>
      </c>
      <c r="O1129" s="46" t="s">
        <v>136</v>
      </c>
      <c r="P1129" s="46" t="s">
        <v>136</v>
      </c>
      <c r="Q1129" s="46" t="s">
        <v>136</v>
      </c>
      <c r="R1129" s="46" t="s">
        <v>136</v>
      </c>
      <c r="S1129" s="46" t="s">
        <v>136</v>
      </c>
      <c r="T1129" s="46" t="s">
        <v>136</v>
      </c>
      <c r="U1129" s="47" t="s">
        <v>136</v>
      </c>
      <c r="V1129" s="47" t="s">
        <v>136</v>
      </c>
      <c r="W1129" s="49" t="s">
        <v>136</v>
      </c>
      <c r="X1129" s="35" t="s">
        <v>136</v>
      </c>
      <c r="Y1129" s="44" t="s">
        <v>136</v>
      </c>
      <c r="Z1129" s="46" t="s">
        <v>136</v>
      </c>
      <c r="AA1129" s="46" t="s">
        <v>136</v>
      </c>
      <c r="AB1129" s="46" t="s">
        <v>136</v>
      </c>
      <c r="AC1129" s="47" t="s">
        <v>136</v>
      </c>
      <c r="AD1129" s="48" t="s">
        <v>136</v>
      </c>
      <c r="AE1129" s="49" t="s">
        <v>136</v>
      </c>
    </row>
    <row r="1130" spans="1:31" x14ac:dyDescent="0.25">
      <c r="A1130" t="s">
        <v>1378</v>
      </c>
      <c r="B1130" s="35">
        <v>22</v>
      </c>
      <c r="C1130" s="44" t="s">
        <v>180</v>
      </c>
      <c r="D1130" s="45">
        <v>0.78664136809348106</v>
      </c>
      <c r="E1130" s="46">
        <v>0.21335863190651888</v>
      </c>
      <c r="F1130" s="45">
        <v>0.21779654016360089</v>
      </c>
      <c r="G1130" s="47">
        <v>33961.859939217204</v>
      </c>
      <c r="H1130" s="48">
        <v>12080.038466642314</v>
      </c>
      <c r="I1130" s="49">
        <v>0.35569425491602658</v>
      </c>
      <c r="J1130" s="35" t="s">
        <v>136</v>
      </c>
      <c r="K1130" s="42" t="s">
        <v>136</v>
      </c>
      <c r="L1130" s="46" t="s">
        <v>136</v>
      </c>
      <c r="M1130" s="50" t="s">
        <v>136</v>
      </c>
      <c r="N1130" s="50" t="s">
        <v>136</v>
      </c>
      <c r="O1130" s="46" t="s">
        <v>136</v>
      </c>
      <c r="P1130" s="46" t="s">
        <v>136</v>
      </c>
      <c r="Q1130" s="46" t="s">
        <v>136</v>
      </c>
      <c r="R1130" s="46" t="s">
        <v>136</v>
      </c>
      <c r="S1130" s="46" t="s">
        <v>136</v>
      </c>
      <c r="T1130" s="46" t="s">
        <v>136</v>
      </c>
      <c r="U1130" s="47" t="s">
        <v>136</v>
      </c>
      <c r="V1130" s="47" t="s">
        <v>136</v>
      </c>
      <c r="W1130" s="49" t="s">
        <v>136</v>
      </c>
      <c r="X1130" s="35" t="s">
        <v>136</v>
      </c>
      <c r="Y1130" s="44" t="s">
        <v>136</v>
      </c>
      <c r="Z1130" s="46" t="s">
        <v>136</v>
      </c>
      <c r="AA1130" s="46" t="s">
        <v>136</v>
      </c>
      <c r="AB1130" s="46" t="s">
        <v>136</v>
      </c>
      <c r="AC1130" s="47" t="s">
        <v>136</v>
      </c>
      <c r="AD1130" s="48" t="s">
        <v>136</v>
      </c>
      <c r="AE1130" s="49" t="s">
        <v>136</v>
      </c>
    </row>
    <row r="1131" spans="1:31" x14ac:dyDescent="0.25">
      <c r="A1131" t="s">
        <v>1379</v>
      </c>
      <c r="B1131" s="35">
        <v>23</v>
      </c>
      <c r="C1131" s="44" t="s">
        <v>181</v>
      </c>
      <c r="D1131" s="45">
        <v>0.81679338791467659</v>
      </c>
      <c r="E1131" s="46">
        <v>0.18320661208532346</v>
      </c>
      <c r="F1131" s="45">
        <v>0.1806121233152633</v>
      </c>
      <c r="G1131" s="47">
        <v>49633.931590227679</v>
      </c>
      <c r="H1131" s="48">
        <v>20113.484951000362</v>
      </c>
      <c r="I1131" s="49">
        <v>0.40523658526701245</v>
      </c>
      <c r="J1131" s="35" t="s">
        <v>136</v>
      </c>
      <c r="K1131" s="42" t="s">
        <v>136</v>
      </c>
      <c r="L1131" s="46" t="s">
        <v>136</v>
      </c>
      <c r="M1131" s="50" t="s">
        <v>136</v>
      </c>
      <c r="N1131" s="50" t="s">
        <v>136</v>
      </c>
      <c r="O1131" s="46" t="s">
        <v>136</v>
      </c>
      <c r="P1131" s="46" t="s">
        <v>136</v>
      </c>
      <c r="Q1131" s="46" t="s">
        <v>136</v>
      </c>
      <c r="R1131" s="46" t="s">
        <v>136</v>
      </c>
      <c r="S1131" s="46" t="s">
        <v>136</v>
      </c>
      <c r="T1131" s="46" t="s">
        <v>136</v>
      </c>
      <c r="U1131" s="47" t="s">
        <v>136</v>
      </c>
      <c r="V1131" s="47" t="s">
        <v>136</v>
      </c>
      <c r="W1131" s="49" t="s">
        <v>136</v>
      </c>
      <c r="X1131" s="35" t="s">
        <v>136</v>
      </c>
      <c r="Y1131" s="44" t="s">
        <v>136</v>
      </c>
      <c r="Z1131" s="46" t="s">
        <v>136</v>
      </c>
      <c r="AA1131" s="46" t="s">
        <v>136</v>
      </c>
      <c r="AB1131" s="46" t="s">
        <v>136</v>
      </c>
      <c r="AC1131" s="47" t="s">
        <v>136</v>
      </c>
      <c r="AD1131" s="48" t="s">
        <v>136</v>
      </c>
      <c r="AE1131" s="49" t="s">
        <v>136</v>
      </c>
    </row>
    <row r="1132" spans="1:31" x14ac:dyDescent="0.25">
      <c r="A1132" t="s">
        <v>1380</v>
      </c>
      <c r="B1132" s="35">
        <v>24</v>
      </c>
      <c r="C1132" s="44" t="s">
        <v>183</v>
      </c>
      <c r="D1132" s="45">
        <v>0.88431390402163168</v>
      </c>
      <c r="E1132" s="46">
        <v>0.11568609597836825</v>
      </c>
      <c r="F1132" s="45">
        <v>0.10512332185720523</v>
      </c>
      <c r="G1132" s="47">
        <v>248360.75115085201</v>
      </c>
      <c r="H1132" s="48">
        <v>149452.37164106712</v>
      </c>
      <c r="I1132" s="49">
        <v>0.6017551925919693</v>
      </c>
      <c r="J1132" s="35" t="s">
        <v>136</v>
      </c>
      <c r="K1132" s="42" t="s">
        <v>136</v>
      </c>
      <c r="L1132" s="46" t="s">
        <v>136</v>
      </c>
      <c r="M1132" s="50" t="s">
        <v>136</v>
      </c>
      <c r="N1132" s="50" t="s">
        <v>136</v>
      </c>
      <c r="O1132" s="46" t="s">
        <v>136</v>
      </c>
      <c r="P1132" s="46" t="s">
        <v>136</v>
      </c>
      <c r="Q1132" s="46" t="s">
        <v>136</v>
      </c>
      <c r="R1132" s="46" t="s">
        <v>136</v>
      </c>
      <c r="S1132" s="46" t="s">
        <v>136</v>
      </c>
      <c r="T1132" s="46" t="s">
        <v>136</v>
      </c>
      <c r="U1132" s="47" t="s">
        <v>136</v>
      </c>
      <c r="V1132" s="47" t="s">
        <v>136</v>
      </c>
      <c r="W1132" s="49" t="s">
        <v>136</v>
      </c>
      <c r="X1132" s="35" t="s">
        <v>136</v>
      </c>
      <c r="Y1132" s="44" t="s">
        <v>136</v>
      </c>
      <c r="Z1132" s="46" t="s">
        <v>136</v>
      </c>
      <c r="AA1132" s="46" t="s">
        <v>136</v>
      </c>
      <c r="AB1132" s="46" t="s">
        <v>136</v>
      </c>
      <c r="AC1132" s="47" t="s">
        <v>136</v>
      </c>
      <c r="AD1132" s="48" t="s">
        <v>136</v>
      </c>
      <c r="AE1132" s="49" t="s">
        <v>136</v>
      </c>
    </row>
    <row r="1133" spans="1:31" x14ac:dyDescent="0.25">
      <c r="A1133" t="s">
        <v>1381</v>
      </c>
      <c r="B1133" s="35">
        <v>25</v>
      </c>
      <c r="C1133" s="44" t="s">
        <v>185</v>
      </c>
      <c r="D1133" s="45">
        <v>0.69696473593108121</v>
      </c>
      <c r="E1133" s="46">
        <v>0.30303526406891862</v>
      </c>
      <c r="F1133" s="45">
        <v>0.28616388538285492</v>
      </c>
      <c r="G1133" s="47">
        <v>2</v>
      </c>
      <c r="H1133" s="48">
        <v>0</v>
      </c>
      <c r="I1133" s="49">
        <v>0</v>
      </c>
      <c r="J1133" s="35" t="s">
        <v>136</v>
      </c>
      <c r="K1133" s="42" t="s">
        <v>136</v>
      </c>
      <c r="L1133" s="46" t="s">
        <v>136</v>
      </c>
      <c r="M1133" s="50" t="s">
        <v>136</v>
      </c>
      <c r="N1133" s="50" t="s">
        <v>136</v>
      </c>
      <c r="O1133" s="46" t="s">
        <v>136</v>
      </c>
      <c r="P1133" s="46" t="s">
        <v>136</v>
      </c>
      <c r="Q1133" s="46" t="s">
        <v>136</v>
      </c>
      <c r="R1133" s="46" t="s">
        <v>136</v>
      </c>
      <c r="S1133" s="46" t="s">
        <v>136</v>
      </c>
      <c r="T1133" s="46" t="s">
        <v>136</v>
      </c>
      <c r="U1133" s="47" t="s">
        <v>136</v>
      </c>
      <c r="V1133" s="47" t="s">
        <v>136</v>
      </c>
      <c r="W1133" s="49" t="s">
        <v>136</v>
      </c>
      <c r="X1133" s="35" t="s">
        <v>136</v>
      </c>
      <c r="Y1133" s="44" t="s">
        <v>136</v>
      </c>
      <c r="Z1133" s="46" t="s">
        <v>136</v>
      </c>
      <c r="AA1133" s="46" t="s">
        <v>136</v>
      </c>
      <c r="AB1133" s="46" t="s">
        <v>136</v>
      </c>
      <c r="AC1133" s="47" t="s">
        <v>136</v>
      </c>
      <c r="AD1133" s="48" t="s">
        <v>136</v>
      </c>
      <c r="AE1133" s="49" t="s">
        <v>136</v>
      </c>
    </row>
    <row r="1134" spans="1:31" x14ac:dyDescent="0.25">
      <c r="A1134" t="s">
        <v>1382</v>
      </c>
      <c r="B1134" s="35">
        <v>26</v>
      </c>
      <c r="C1134" s="44" t="s">
        <v>186</v>
      </c>
      <c r="D1134" s="45">
        <v>0.98316314150930284</v>
      </c>
      <c r="E1134" s="46">
        <v>1.6836858490697104E-2</v>
      </c>
      <c r="F1134" s="45">
        <v>1.4203487571087463E-2</v>
      </c>
      <c r="G1134" s="47">
        <v>2</v>
      </c>
      <c r="H1134" s="48">
        <v>0</v>
      </c>
      <c r="I1134" s="49">
        <v>0</v>
      </c>
      <c r="J1134" s="35" t="s">
        <v>136</v>
      </c>
      <c r="K1134" s="42" t="s">
        <v>136</v>
      </c>
      <c r="L1134" s="46" t="s">
        <v>136</v>
      </c>
      <c r="M1134" s="50" t="s">
        <v>136</v>
      </c>
      <c r="N1134" s="50" t="s">
        <v>136</v>
      </c>
      <c r="O1134" s="46" t="s">
        <v>136</v>
      </c>
      <c r="P1134" s="46" t="s">
        <v>136</v>
      </c>
      <c r="Q1134" s="46" t="s">
        <v>136</v>
      </c>
      <c r="R1134" s="46" t="s">
        <v>136</v>
      </c>
      <c r="S1134" s="46" t="s">
        <v>136</v>
      </c>
      <c r="T1134" s="46" t="s">
        <v>136</v>
      </c>
      <c r="U1134" s="47" t="s">
        <v>136</v>
      </c>
      <c r="V1134" s="47" t="s">
        <v>136</v>
      </c>
      <c r="W1134" s="49" t="s">
        <v>136</v>
      </c>
      <c r="X1134" s="35" t="s">
        <v>136</v>
      </c>
      <c r="Y1134" s="44" t="s">
        <v>136</v>
      </c>
      <c r="Z1134" s="46" t="s">
        <v>136</v>
      </c>
      <c r="AA1134" s="46" t="s">
        <v>136</v>
      </c>
      <c r="AB1134" s="46" t="s">
        <v>136</v>
      </c>
      <c r="AC1134" s="47" t="s">
        <v>136</v>
      </c>
      <c r="AD1134" s="48" t="s">
        <v>136</v>
      </c>
      <c r="AE1134" s="49" t="s">
        <v>136</v>
      </c>
    </row>
    <row r="1135" spans="1:31" x14ac:dyDescent="0.25">
      <c r="A1135" t="s">
        <v>1383</v>
      </c>
      <c r="B1135" s="35">
        <v>27</v>
      </c>
      <c r="C1135" s="44" t="s">
        <v>187</v>
      </c>
      <c r="D1135" s="45">
        <v>0.79249355039780789</v>
      </c>
      <c r="E1135" s="46">
        <v>0.20750644960219222</v>
      </c>
      <c r="F1135" s="45">
        <v>0.16479302168087342</v>
      </c>
      <c r="G1135" s="47">
        <v>2</v>
      </c>
      <c r="H1135" s="48">
        <v>0</v>
      </c>
      <c r="I1135" s="49">
        <v>0</v>
      </c>
      <c r="J1135" s="35" t="s">
        <v>136</v>
      </c>
      <c r="K1135" s="42" t="s">
        <v>136</v>
      </c>
      <c r="L1135" s="46" t="s">
        <v>136</v>
      </c>
      <c r="M1135" s="50" t="s">
        <v>136</v>
      </c>
      <c r="N1135" s="50" t="s">
        <v>136</v>
      </c>
      <c r="O1135" s="46" t="s">
        <v>136</v>
      </c>
      <c r="P1135" s="46" t="s">
        <v>136</v>
      </c>
      <c r="Q1135" s="46" t="s">
        <v>136</v>
      </c>
      <c r="R1135" s="46" t="s">
        <v>136</v>
      </c>
      <c r="S1135" s="46" t="s">
        <v>136</v>
      </c>
      <c r="T1135" s="46" t="s">
        <v>136</v>
      </c>
      <c r="U1135" s="47" t="s">
        <v>136</v>
      </c>
      <c r="V1135" s="47" t="s">
        <v>136</v>
      </c>
      <c r="W1135" s="49" t="s">
        <v>136</v>
      </c>
      <c r="X1135" s="35" t="s">
        <v>136</v>
      </c>
      <c r="Y1135" s="44" t="s">
        <v>136</v>
      </c>
      <c r="Z1135" s="46" t="s">
        <v>136</v>
      </c>
      <c r="AA1135" s="46" t="s">
        <v>136</v>
      </c>
      <c r="AB1135" s="46" t="s">
        <v>136</v>
      </c>
      <c r="AC1135" s="47" t="s">
        <v>136</v>
      </c>
      <c r="AD1135" s="48" t="s">
        <v>136</v>
      </c>
      <c r="AE1135" s="49" t="s">
        <v>136</v>
      </c>
    </row>
    <row r="1136" spans="1:31" x14ac:dyDescent="0.25">
      <c r="A1136" t="s">
        <v>1384</v>
      </c>
      <c r="B1136" s="35">
        <v>28</v>
      </c>
      <c r="C1136" s="44" t="s">
        <v>13</v>
      </c>
      <c r="D1136" s="45">
        <v>0.98710731996820078</v>
      </c>
      <c r="E1136" s="46">
        <v>1.2892680031799062E-2</v>
      </c>
      <c r="F1136" s="45">
        <v>1.6782562975455799E-3</v>
      </c>
      <c r="G1136" s="47">
        <v>69872.472271185514</v>
      </c>
      <c r="H1136" s="48">
        <v>12394.487554679532</v>
      </c>
      <c r="I1136" s="49">
        <v>0.17738727644521682</v>
      </c>
      <c r="J1136" s="35" t="s">
        <v>136</v>
      </c>
      <c r="K1136" s="42" t="s">
        <v>136</v>
      </c>
      <c r="L1136" s="46" t="s">
        <v>136</v>
      </c>
      <c r="M1136" s="50" t="s">
        <v>136</v>
      </c>
      <c r="N1136" s="50" t="s">
        <v>136</v>
      </c>
      <c r="O1136" s="46" t="s">
        <v>136</v>
      </c>
      <c r="P1136" s="46" t="s">
        <v>136</v>
      </c>
      <c r="Q1136" s="46" t="s">
        <v>136</v>
      </c>
      <c r="R1136" s="46" t="s">
        <v>136</v>
      </c>
      <c r="S1136" s="46" t="s">
        <v>136</v>
      </c>
      <c r="T1136" s="46" t="s">
        <v>136</v>
      </c>
      <c r="U1136" s="47" t="s">
        <v>136</v>
      </c>
      <c r="V1136" s="47" t="s">
        <v>136</v>
      </c>
      <c r="W1136" s="49" t="s">
        <v>136</v>
      </c>
      <c r="X1136" s="35" t="s">
        <v>136</v>
      </c>
      <c r="Y1136" s="44" t="s">
        <v>136</v>
      </c>
      <c r="Z1136" s="46" t="s">
        <v>136</v>
      </c>
      <c r="AA1136" s="46" t="s">
        <v>136</v>
      </c>
      <c r="AB1136" s="46" t="s">
        <v>136</v>
      </c>
      <c r="AC1136" s="47" t="s">
        <v>136</v>
      </c>
      <c r="AD1136" s="48" t="s">
        <v>136</v>
      </c>
      <c r="AE1136" s="49" t="s">
        <v>136</v>
      </c>
    </row>
    <row r="1137" spans="1:31" x14ac:dyDescent="0.25">
      <c r="A1137" t="s">
        <v>1385</v>
      </c>
      <c r="B1137" s="35">
        <v>29</v>
      </c>
      <c r="C1137" s="44" t="s">
        <v>189</v>
      </c>
      <c r="D1137" s="45">
        <v>0.86989455237940638</v>
      </c>
      <c r="E1137" s="46">
        <v>0.13010544762059376</v>
      </c>
      <c r="F1137" s="45">
        <v>2.0540515655670062E-2</v>
      </c>
      <c r="G1137" s="47">
        <v>292931.68713071389</v>
      </c>
      <c r="H1137" s="48">
        <v>210926.0376010623</v>
      </c>
      <c r="I1137" s="49">
        <v>0.72005196729345811</v>
      </c>
      <c r="J1137" s="35" t="s">
        <v>136</v>
      </c>
      <c r="K1137" s="42" t="s">
        <v>136</v>
      </c>
      <c r="L1137" s="46" t="s">
        <v>136</v>
      </c>
      <c r="M1137" s="50" t="s">
        <v>136</v>
      </c>
      <c r="N1137" s="50" t="s">
        <v>136</v>
      </c>
      <c r="O1137" s="46" t="s">
        <v>136</v>
      </c>
      <c r="P1137" s="46" t="s">
        <v>136</v>
      </c>
      <c r="Q1137" s="46" t="s">
        <v>136</v>
      </c>
      <c r="R1137" s="46" t="s">
        <v>136</v>
      </c>
      <c r="S1137" s="46" t="s">
        <v>136</v>
      </c>
      <c r="T1137" s="46" t="s">
        <v>136</v>
      </c>
      <c r="U1137" s="47" t="s">
        <v>136</v>
      </c>
      <c r="V1137" s="47" t="s">
        <v>136</v>
      </c>
      <c r="W1137" s="49" t="s">
        <v>136</v>
      </c>
      <c r="X1137" s="35" t="s">
        <v>136</v>
      </c>
      <c r="Y1137" s="44" t="s">
        <v>136</v>
      </c>
      <c r="Z1137" s="46" t="s">
        <v>136</v>
      </c>
      <c r="AA1137" s="46" t="s">
        <v>136</v>
      </c>
      <c r="AB1137" s="46" t="s">
        <v>136</v>
      </c>
      <c r="AC1137" s="47" t="s">
        <v>136</v>
      </c>
      <c r="AD1137" s="48" t="s">
        <v>136</v>
      </c>
      <c r="AE1137" s="49" t="s">
        <v>136</v>
      </c>
    </row>
    <row r="1138" spans="1:31" x14ac:dyDescent="0.25">
      <c r="A1138" t="s">
        <v>1386</v>
      </c>
      <c r="B1138" s="35">
        <v>30</v>
      </c>
      <c r="C1138" s="44" t="s">
        <v>2227</v>
      </c>
      <c r="D1138" s="45">
        <v>0.89428260236751289</v>
      </c>
      <c r="E1138" s="46">
        <v>0.1057173976324871</v>
      </c>
      <c r="F1138" s="45">
        <v>6.3346878655382799E-2</v>
      </c>
      <c r="G1138" s="47">
        <v>59174.434479109274</v>
      </c>
      <c r="H1138" s="48">
        <v>39806.4659268818</v>
      </c>
      <c r="I1138" s="49">
        <v>0.67269702325477954</v>
      </c>
      <c r="J1138" s="35" t="s">
        <v>136</v>
      </c>
      <c r="K1138" s="42" t="s">
        <v>136</v>
      </c>
      <c r="L1138" s="46" t="s">
        <v>136</v>
      </c>
      <c r="M1138" s="50" t="s">
        <v>136</v>
      </c>
      <c r="N1138" s="50" t="s">
        <v>136</v>
      </c>
      <c r="O1138" s="46" t="s">
        <v>136</v>
      </c>
      <c r="P1138" s="46" t="s">
        <v>136</v>
      </c>
      <c r="Q1138" s="46" t="s">
        <v>136</v>
      </c>
      <c r="R1138" s="46" t="s">
        <v>136</v>
      </c>
      <c r="S1138" s="46" t="s">
        <v>136</v>
      </c>
      <c r="T1138" s="46" t="s">
        <v>136</v>
      </c>
      <c r="U1138" s="47" t="s">
        <v>136</v>
      </c>
      <c r="V1138" s="47" t="s">
        <v>136</v>
      </c>
      <c r="W1138" s="49" t="s">
        <v>136</v>
      </c>
      <c r="X1138" s="35" t="s">
        <v>136</v>
      </c>
      <c r="Y1138" s="44" t="s">
        <v>136</v>
      </c>
      <c r="Z1138" s="46" t="s">
        <v>136</v>
      </c>
      <c r="AA1138" s="46" t="s">
        <v>136</v>
      </c>
      <c r="AB1138" s="46" t="s">
        <v>136</v>
      </c>
      <c r="AC1138" s="47" t="s">
        <v>136</v>
      </c>
      <c r="AD1138" s="48" t="s">
        <v>136</v>
      </c>
      <c r="AE1138" s="49" t="s">
        <v>136</v>
      </c>
    </row>
    <row r="1139" spans="1:31" x14ac:dyDescent="0.25">
      <c r="A1139" t="s">
        <v>1387</v>
      </c>
      <c r="B1139" s="35">
        <v>31</v>
      </c>
      <c r="C1139" s="44" t="s">
        <v>193</v>
      </c>
      <c r="D1139" s="45">
        <v>0.97996474304352155</v>
      </c>
      <c r="E1139" s="46">
        <v>2.0035256956478346E-2</v>
      </c>
      <c r="F1139" s="45">
        <v>5.7955080510833437E-3</v>
      </c>
      <c r="G1139" s="47">
        <v>38975.161383358813</v>
      </c>
      <c r="H1139" s="48">
        <v>3743.7346960020236</v>
      </c>
      <c r="I1139" s="49">
        <v>9.6054373173179025E-2</v>
      </c>
      <c r="J1139" s="35" t="s">
        <v>136</v>
      </c>
      <c r="K1139" s="42" t="s">
        <v>136</v>
      </c>
      <c r="L1139" s="46" t="s">
        <v>136</v>
      </c>
      <c r="M1139" s="50" t="s">
        <v>136</v>
      </c>
      <c r="N1139" s="50" t="s">
        <v>136</v>
      </c>
      <c r="O1139" s="46" t="s">
        <v>136</v>
      </c>
      <c r="P1139" s="46" t="s">
        <v>136</v>
      </c>
      <c r="Q1139" s="46" t="s">
        <v>136</v>
      </c>
      <c r="R1139" s="46" t="s">
        <v>136</v>
      </c>
      <c r="S1139" s="46" t="s">
        <v>136</v>
      </c>
      <c r="T1139" s="46" t="s">
        <v>136</v>
      </c>
      <c r="U1139" s="47" t="s">
        <v>136</v>
      </c>
      <c r="V1139" s="47" t="s">
        <v>136</v>
      </c>
      <c r="W1139" s="49" t="s">
        <v>136</v>
      </c>
      <c r="X1139" s="35" t="s">
        <v>136</v>
      </c>
      <c r="Y1139" s="44" t="s">
        <v>136</v>
      </c>
      <c r="Z1139" s="46" t="s">
        <v>136</v>
      </c>
      <c r="AA1139" s="46" t="s">
        <v>136</v>
      </c>
      <c r="AB1139" s="46" t="s">
        <v>136</v>
      </c>
      <c r="AC1139" s="47" t="s">
        <v>136</v>
      </c>
      <c r="AD1139" s="48" t="s">
        <v>136</v>
      </c>
      <c r="AE1139" s="49" t="s">
        <v>136</v>
      </c>
    </row>
    <row r="1140" spans="1:31" x14ac:dyDescent="0.25">
      <c r="A1140" t="s">
        <v>1388</v>
      </c>
      <c r="B1140" s="35" t="s">
        <v>136</v>
      </c>
      <c r="C1140" s="44" t="s">
        <v>136</v>
      </c>
      <c r="D1140" s="45" t="s">
        <v>136</v>
      </c>
      <c r="E1140" s="46" t="s">
        <v>136</v>
      </c>
      <c r="F1140" s="45" t="s">
        <v>136</v>
      </c>
      <c r="G1140" s="47" t="s">
        <v>136</v>
      </c>
      <c r="H1140" s="48" t="s">
        <v>136</v>
      </c>
      <c r="I1140" s="49" t="s">
        <v>136</v>
      </c>
      <c r="J1140" s="35" t="s">
        <v>136</v>
      </c>
      <c r="K1140" s="42" t="s">
        <v>136</v>
      </c>
      <c r="L1140" s="46" t="s">
        <v>136</v>
      </c>
      <c r="M1140" s="50" t="s">
        <v>136</v>
      </c>
      <c r="N1140" s="50" t="s">
        <v>136</v>
      </c>
      <c r="O1140" s="46" t="s">
        <v>136</v>
      </c>
      <c r="P1140" s="46" t="s">
        <v>136</v>
      </c>
      <c r="Q1140" s="46" t="s">
        <v>136</v>
      </c>
      <c r="R1140" s="46" t="s">
        <v>136</v>
      </c>
      <c r="S1140" s="46" t="s">
        <v>136</v>
      </c>
      <c r="T1140" s="46" t="s">
        <v>136</v>
      </c>
      <c r="U1140" s="47" t="s">
        <v>136</v>
      </c>
      <c r="V1140" s="47" t="s">
        <v>136</v>
      </c>
      <c r="W1140" s="49" t="s">
        <v>136</v>
      </c>
      <c r="X1140" s="35" t="s">
        <v>136</v>
      </c>
      <c r="Y1140" s="44" t="s">
        <v>136</v>
      </c>
      <c r="Z1140" s="46" t="s">
        <v>136</v>
      </c>
      <c r="AA1140" s="46" t="s">
        <v>136</v>
      </c>
      <c r="AB1140" s="46" t="s">
        <v>136</v>
      </c>
      <c r="AC1140" s="47" t="s">
        <v>136</v>
      </c>
      <c r="AD1140" s="48" t="s">
        <v>136</v>
      </c>
      <c r="AE1140" s="49" t="s">
        <v>136</v>
      </c>
    </row>
    <row r="1141" spans="1:31" x14ac:dyDescent="0.25">
      <c r="A1141" t="s">
        <v>1389</v>
      </c>
      <c r="B1141" s="35" t="s">
        <v>136</v>
      </c>
      <c r="C1141" s="44" t="s">
        <v>136</v>
      </c>
      <c r="D1141" s="45" t="s">
        <v>136</v>
      </c>
      <c r="E1141" s="46" t="s">
        <v>136</v>
      </c>
      <c r="F1141" s="45" t="s">
        <v>136</v>
      </c>
      <c r="G1141" s="47" t="s">
        <v>136</v>
      </c>
      <c r="H1141" s="48" t="s">
        <v>136</v>
      </c>
      <c r="I1141" s="49" t="s">
        <v>136</v>
      </c>
      <c r="J1141" s="35" t="s">
        <v>136</v>
      </c>
      <c r="K1141" s="42" t="s">
        <v>136</v>
      </c>
      <c r="L1141" s="46" t="s">
        <v>136</v>
      </c>
      <c r="M1141" s="50" t="s">
        <v>136</v>
      </c>
      <c r="N1141" s="50" t="s">
        <v>136</v>
      </c>
      <c r="O1141" s="46" t="s">
        <v>136</v>
      </c>
      <c r="P1141" s="46" t="s">
        <v>136</v>
      </c>
      <c r="Q1141" s="46" t="s">
        <v>136</v>
      </c>
      <c r="R1141" s="46" t="s">
        <v>136</v>
      </c>
      <c r="S1141" s="46" t="s">
        <v>136</v>
      </c>
      <c r="T1141" s="46" t="s">
        <v>136</v>
      </c>
      <c r="U1141" s="47" t="s">
        <v>136</v>
      </c>
      <c r="V1141" s="47" t="s">
        <v>136</v>
      </c>
      <c r="W1141" s="49" t="s">
        <v>136</v>
      </c>
      <c r="X1141" s="35" t="s">
        <v>136</v>
      </c>
      <c r="Y1141" s="44" t="s">
        <v>136</v>
      </c>
      <c r="Z1141" s="46" t="s">
        <v>136</v>
      </c>
      <c r="AA1141" s="46" t="s">
        <v>136</v>
      </c>
      <c r="AB1141" s="46" t="s">
        <v>136</v>
      </c>
      <c r="AC1141" s="47" t="s">
        <v>136</v>
      </c>
      <c r="AD1141" s="48" t="s">
        <v>136</v>
      </c>
      <c r="AE1141" s="49" t="s">
        <v>136</v>
      </c>
    </row>
    <row r="1142" spans="1:31" x14ac:dyDescent="0.25">
      <c r="A1142" t="s">
        <v>1390</v>
      </c>
      <c r="B1142" s="35" t="s">
        <v>136</v>
      </c>
      <c r="C1142" s="44" t="s">
        <v>136</v>
      </c>
      <c r="D1142" s="45" t="s">
        <v>136</v>
      </c>
      <c r="E1142" s="46" t="s">
        <v>136</v>
      </c>
      <c r="F1142" s="45" t="s">
        <v>136</v>
      </c>
      <c r="G1142" s="47" t="s">
        <v>136</v>
      </c>
      <c r="H1142" s="48" t="s">
        <v>136</v>
      </c>
      <c r="I1142" s="49" t="s">
        <v>136</v>
      </c>
      <c r="J1142" s="35" t="s">
        <v>136</v>
      </c>
      <c r="K1142" s="42" t="s">
        <v>136</v>
      </c>
      <c r="L1142" s="46" t="s">
        <v>136</v>
      </c>
      <c r="M1142" s="50" t="s">
        <v>136</v>
      </c>
      <c r="N1142" s="50" t="s">
        <v>136</v>
      </c>
      <c r="O1142" s="46" t="s">
        <v>136</v>
      </c>
      <c r="P1142" s="46" t="s">
        <v>136</v>
      </c>
      <c r="Q1142" s="46" t="s">
        <v>136</v>
      </c>
      <c r="R1142" s="46" t="s">
        <v>136</v>
      </c>
      <c r="S1142" s="46" t="s">
        <v>136</v>
      </c>
      <c r="T1142" s="46" t="s">
        <v>136</v>
      </c>
      <c r="U1142" s="47" t="s">
        <v>136</v>
      </c>
      <c r="V1142" s="47" t="s">
        <v>136</v>
      </c>
      <c r="W1142" s="49" t="s">
        <v>136</v>
      </c>
      <c r="X1142" s="35" t="s">
        <v>136</v>
      </c>
      <c r="Y1142" s="44" t="s">
        <v>136</v>
      </c>
      <c r="Z1142" s="46" t="s">
        <v>136</v>
      </c>
      <c r="AA1142" s="46" t="s">
        <v>136</v>
      </c>
      <c r="AB1142" s="46" t="s">
        <v>136</v>
      </c>
      <c r="AC1142" s="47" t="s">
        <v>136</v>
      </c>
      <c r="AD1142" s="48" t="s">
        <v>136</v>
      </c>
      <c r="AE1142" s="49" t="s">
        <v>136</v>
      </c>
    </row>
    <row r="1143" spans="1:31" x14ac:dyDescent="0.25">
      <c r="A1143" t="s">
        <v>1391</v>
      </c>
      <c r="B1143" s="35" t="s">
        <v>136</v>
      </c>
      <c r="C1143" s="44" t="s">
        <v>136</v>
      </c>
      <c r="D1143" s="45" t="s">
        <v>136</v>
      </c>
      <c r="E1143" s="46" t="s">
        <v>136</v>
      </c>
      <c r="F1143" s="45" t="s">
        <v>136</v>
      </c>
      <c r="G1143" s="47" t="s">
        <v>136</v>
      </c>
      <c r="H1143" s="48" t="s">
        <v>136</v>
      </c>
      <c r="I1143" s="49" t="s">
        <v>136</v>
      </c>
      <c r="J1143" s="35" t="s">
        <v>136</v>
      </c>
      <c r="K1143" s="42" t="s">
        <v>136</v>
      </c>
      <c r="L1143" s="46" t="s">
        <v>136</v>
      </c>
      <c r="M1143" s="50" t="s">
        <v>136</v>
      </c>
      <c r="N1143" s="50" t="s">
        <v>136</v>
      </c>
      <c r="O1143" s="46" t="s">
        <v>136</v>
      </c>
      <c r="P1143" s="46" t="s">
        <v>136</v>
      </c>
      <c r="Q1143" s="46" t="s">
        <v>136</v>
      </c>
      <c r="R1143" s="46" t="s">
        <v>136</v>
      </c>
      <c r="S1143" s="46" t="s">
        <v>136</v>
      </c>
      <c r="T1143" s="46" t="s">
        <v>136</v>
      </c>
      <c r="U1143" s="47" t="s">
        <v>136</v>
      </c>
      <c r="V1143" s="47" t="s">
        <v>136</v>
      </c>
      <c r="W1143" s="49" t="s">
        <v>136</v>
      </c>
      <c r="X1143" s="35" t="s">
        <v>136</v>
      </c>
      <c r="Y1143" s="44" t="s">
        <v>136</v>
      </c>
      <c r="Z1143" s="46" t="s">
        <v>136</v>
      </c>
      <c r="AA1143" s="46" t="s">
        <v>136</v>
      </c>
      <c r="AB1143" s="46" t="s">
        <v>136</v>
      </c>
      <c r="AC1143" s="47" t="s">
        <v>136</v>
      </c>
      <c r="AD1143" s="48" t="s">
        <v>136</v>
      </c>
      <c r="AE1143" s="49" t="s">
        <v>136</v>
      </c>
    </row>
    <row r="1144" spans="1:31" x14ac:dyDescent="0.25">
      <c r="A1144" t="s">
        <v>1392</v>
      </c>
      <c r="B1144" s="35" t="s">
        <v>136</v>
      </c>
      <c r="C1144" s="44" t="s">
        <v>136</v>
      </c>
      <c r="D1144" s="45" t="s">
        <v>136</v>
      </c>
      <c r="E1144" s="46" t="s">
        <v>136</v>
      </c>
      <c r="F1144" s="45" t="s">
        <v>136</v>
      </c>
      <c r="G1144" s="47" t="s">
        <v>136</v>
      </c>
      <c r="H1144" s="48" t="s">
        <v>136</v>
      </c>
      <c r="I1144" s="49" t="s">
        <v>136</v>
      </c>
      <c r="J1144" s="35" t="s">
        <v>136</v>
      </c>
      <c r="K1144" s="42" t="s">
        <v>136</v>
      </c>
      <c r="L1144" s="46" t="s">
        <v>136</v>
      </c>
      <c r="M1144" s="50" t="s">
        <v>136</v>
      </c>
      <c r="N1144" s="50" t="s">
        <v>136</v>
      </c>
      <c r="O1144" s="46" t="s">
        <v>136</v>
      </c>
      <c r="P1144" s="46" t="s">
        <v>136</v>
      </c>
      <c r="Q1144" s="46" t="s">
        <v>136</v>
      </c>
      <c r="R1144" s="46" t="s">
        <v>136</v>
      </c>
      <c r="S1144" s="46" t="s">
        <v>136</v>
      </c>
      <c r="T1144" s="46" t="s">
        <v>136</v>
      </c>
      <c r="U1144" s="47" t="s">
        <v>136</v>
      </c>
      <c r="V1144" s="47" t="s">
        <v>136</v>
      </c>
      <c r="W1144" s="49" t="s">
        <v>136</v>
      </c>
      <c r="X1144" s="35" t="s">
        <v>136</v>
      </c>
      <c r="Y1144" s="44" t="s">
        <v>136</v>
      </c>
      <c r="Z1144" s="46" t="s">
        <v>136</v>
      </c>
      <c r="AA1144" s="46" t="s">
        <v>136</v>
      </c>
      <c r="AB1144" s="46" t="s">
        <v>136</v>
      </c>
      <c r="AC1144" s="47" t="s">
        <v>136</v>
      </c>
      <c r="AD1144" s="48" t="s">
        <v>136</v>
      </c>
      <c r="AE1144" s="49" t="s">
        <v>136</v>
      </c>
    </row>
    <row r="1145" spans="1:31" x14ac:dyDescent="0.25">
      <c r="A1145" t="s">
        <v>1393</v>
      </c>
      <c r="B1145" s="35" t="s">
        <v>136</v>
      </c>
      <c r="C1145" s="44" t="s">
        <v>136</v>
      </c>
      <c r="D1145" s="45" t="s">
        <v>136</v>
      </c>
      <c r="E1145" s="46" t="s">
        <v>136</v>
      </c>
      <c r="F1145" s="45" t="s">
        <v>136</v>
      </c>
      <c r="G1145" s="47" t="s">
        <v>136</v>
      </c>
      <c r="H1145" s="48" t="s">
        <v>136</v>
      </c>
      <c r="I1145" s="49" t="s">
        <v>136</v>
      </c>
      <c r="J1145" s="35" t="s">
        <v>136</v>
      </c>
      <c r="K1145" s="42" t="s">
        <v>136</v>
      </c>
      <c r="L1145" s="46" t="s">
        <v>136</v>
      </c>
      <c r="M1145" s="50" t="s">
        <v>136</v>
      </c>
      <c r="N1145" s="50" t="s">
        <v>136</v>
      </c>
      <c r="O1145" s="46" t="s">
        <v>136</v>
      </c>
      <c r="P1145" s="46" t="s">
        <v>136</v>
      </c>
      <c r="Q1145" s="46" t="s">
        <v>136</v>
      </c>
      <c r="R1145" s="46" t="s">
        <v>136</v>
      </c>
      <c r="S1145" s="46" t="s">
        <v>136</v>
      </c>
      <c r="T1145" s="46" t="s">
        <v>136</v>
      </c>
      <c r="U1145" s="47" t="s">
        <v>136</v>
      </c>
      <c r="V1145" s="47" t="s">
        <v>136</v>
      </c>
      <c r="W1145" s="49" t="s">
        <v>136</v>
      </c>
      <c r="X1145" s="35" t="s">
        <v>136</v>
      </c>
      <c r="Y1145" s="44" t="s">
        <v>136</v>
      </c>
      <c r="Z1145" s="46" t="s">
        <v>136</v>
      </c>
      <c r="AA1145" s="46" t="s">
        <v>136</v>
      </c>
      <c r="AB1145" s="46" t="s">
        <v>136</v>
      </c>
      <c r="AC1145" s="47" t="s">
        <v>136</v>
      </c>
      <c r="AD1145" s="48" t="s">
        <v>136</v>
      </c>
      <c r="AE1145" s="49" t="s">
        <v>136</v>
      </c>
    </row>
    <row r="1146" spans="1:31" x14ac:dyDescent="0.25">
      <c r="A1146" t="s">
        <v>1394</v>
      </c>
      <c r="B1146" s="35" t="s">
        <v>136</v>
      </c>
      <c r="C1146" s="44" t="s">
        <v>136</v>
      </c>
      <c r="D1146" s="45" t="s">
        <v>136</v>
      </c>
      <c r="E1146" s="46" t="s">
        <v>136</v>
      </c>
      <c r="F1146" s="45" t="s">
        <v>136</v>
      </c>
      <c r="G1146" s="47" t="s">
        <v>136</v>
      </c>
      <c r="H1146" s="48" t="s">
        <v>136</v>
      </c>
      <c r="I1146" s="49" t="s">
        <v>136</v>
      </c>
      <c r="J1146" s="35" t="s">
        <v>136</v>
      </c>
      <c r="K1146" s="42" t="s">
        <v>136</v>
      </c>
      <c r="L1146" s="46" t="s">
        <v>136</v>
      </c>
      <c r="M1146" s="50" t="s">
        <v>136</v>
      </c>
      <c r="N1146" s="50" t="s">
        <v>136</v>
      </c>
      <c r="O1146" s="46" t="s">
        <v>136</v>
      </c>
      <c r="P1146" s="46" t="s">
        <v>136</v>
      </c>
      <c r="Q1146" s="46" t="s">
        <v>136</v>
      </c>
      <c r="R1146" s="46" t="s">
        <v>136</v>
      </c>
      <c r="S1146" s="46" t="s">
        <v>136</v>
      </c>
      <c r="T1146" s="46" t="s">
        <v>136</v>
      </c>
      <c r="U1146" s="47" t="s">
        <v>136</v>
      </c>
      <c r="V1146" s="47" t="s">
        <v>136</v>
      </c>
      <c r="W1146" s="49" t="s">
        <v>136</v>
      </c>
      <c r="X1146" s="35" t="s">
        <v>136</v>
      </c>
      <c r="Y1146" s="44" t="s">
        <v>136</v>
      </c>
      <c r="Z1146" s="46" t="s">
        <v>136</v>
      </c>
      <c r="AA1146" s="46" t="s">
        <v>136</v>
      </c>
      <c r="AB1146" s="46" t="s">
        <v>136</v>
      </c>
      <c r="AC1146" s="47" t="s">
        <v>136</v>
      </c>
      <c r="AD1146" s="48" t="s">
        <v>136</v>
      </c>
      <c r="AE1146" s="49" t="s">
        <v>136</v>
      </c>
    </row>
    <row r="1147" spans="1:31" ht="15.75" thickBot="1" x14ac:dyDescent="0.3">
      <c r="A1147" t="s">
        <v>1395</v>
      </c>
      <c r="B1147" s="35" t="s">
        <v>136</v>
      </c>
      <c r="C1147" s="51" t="s">
        <v>136</v>
      </c>
      <c r="D1147" s="52" t="s">
        <v>136</v>
      </c>
      <c r="E1147" s="53" t="s">
        <v>136</v>
      </c>
      <c r="F1147" s="52" t="s">
        <v>136</v>
      </c>
      <c r="G1147" s="54" t="s">
        <v>136</v>
      </c>
      <c r="H1147" s="55" t="s">
        <v>136</v>
      </c>
      <c r="I1147" s="56" t="s">
        <v>136</v>
      </c>
      <c r="J1147" s="35" t="s">
        <v>136</v>
      </c>
      <c r="K1147" s="42" t="s">
        <v>136</v>
      </c>
      <c r="L1147" s="25" t="s">
        <v>136</v>
      </c>
      <c r="M1147" s="57" t="s">
        <v>136</v>
      </c>
      <c r="N1147" s="57" t="s">
        <v>136</v>
      </c>
      <c r="O1147" s="53" t="s">
        <v>136</v>
      </c>
      <c r="P1147" s="25" t="s">
        <v>136</v>
      </c>
      <c r="Q1147" s="25" t="s">
        <v>136</v>
      </c>
      <c r="R1147" s="53" t="s">
        <v>136</v>
      </c>
      <c r="S1147" s="46" t="s">
        <v>136</v>
      </c>
      <c r="T1147" s="25" t="s">
        <v>136</v>
      </c>
      <c r="U1147" s="54" t="s">
        <v>136</v>
      </c>
      <c r="V1147" s="54" t="s">
        <v>136</v>
      </c>
      <c r="W1147" s="56" t="s">
        <v>136</v>
      </c>
      <c r="X1147" s="35" t="s">
        <v>136</v>
      </c>
      <c r="Y1147" s="51" t="s">
        <v>136</v>
      </c>
      <c r="Z1147" s="53" t="s">
        <v>136</v>
      </c>
      <c r="AA1147" s="53" t="s">
        <v>136</v>
      </c>
      <c r="AB1147" s="53" t="s">
        <v>136</v>
      </c>
      <c r="AC1147" s="54" t="s">
        <v>136</v>
      </c>
      <c r="AD1147" s="55" t="s">
        <v>136</v>
      </c>
      <c r="AE1147" s="56" t="s">
        <v>136</v>
      </c>
    </row>
    <row r="1148" spans="1:31" x14ac:dyDescent="0.25">
      <c r="A1148" t="s">
        <v>1396</v>
      </c>
      <c r="B1148" s="293" t="s">
        <v>2237</v>
      </c>
      <c r="C1148" s="294"/>
      <c r="D1148" s="58">
        <v>0.60378941121823626</v>
      </c>
      <c r="E1148" s="58">
        <v>0.39621058878176374</v>
      </c>
      <c r="F1148" s="58">
        <v>0.31030399830037708</v>
      </c>
      <c r="G1148" s="59"/>
      <c r="H1148" s="60"/>
      <c r="I1148" s="61"/>
      <c r="J1148" s="62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 t="s">
        <v>136</v>
      </c>
      <c r="V1148" s="37" t="s">
        <v>136</v>
      </c>
      <c r="W1148" s="63" t="s">
        <v>136</v>
      </c>
      <c r="X1148" s="293" t="s">
        <v>2237</v>
      </c>
      <c r="Y1148" s="294">
        <v>0</v>
      </c>
      <c r="Z1148" s="58">
        <v>0.37716488373661528</v>
      </c>
      <c r="AA1148" s="58">
        <v>0.62283511626338484</v>
      </c>
      <c r="AB1148" s="58">
        <v>0.614286812296016</v>
      </c>
      <c r="AC1148" s="59"/>
      <c r="AD1148" s="60"/>
      <c r="AE1148" s="61"/>
    </row>
    <row r="1149" spans="1:31" ht="15.75" thickBot="1" x14ac:dyDescent="0.3">
      <c r="A1149" t="s">
        <v>1397</v>
      </c>
      <c r="B1149" s="295" t="s">
        <v>5</v>
      </c>
      <c r="C1149" s="296"/>
      <c r="D1149" s="25"/>
      <c r="E1149" s="25"/>
      <c r="F1149" s="25"/>
      <c r="G1149" s="26">
        <v>2727470.7099830103</v>
      </c>
      <c r="H1149" s="26">
        <v>1058011.9921184813</v>
      </c>
      <c r="I1149" s="27">
        <v>0.3879095706677898</v>
      </c>
      <c r="J1149" s="33" t="s">
        <v>5</v>
      </c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6">
        <v>2711723.0038154256</v>
      </c>
      <c r="V1149" s="26">
        <v>1278492.4586396168</v>
      </c>
      <c r="W1149" s="27">
        <v>0.47146867760488931</v>
      </c>
      <c r="X1149" s="295" t="s">
        <v>5</v>
      </c>
      <c r="Y1149" s="296">
        <v>0</v>
      </c>
      <c r="Z1149" s="25"/>
      <c r="AA1149" s="25"/>
      <c r="AB1149" s="25"/>
      <c r="AC1149" s="26">
        <v>3229550.0594953634</v>
      </c>
      <c r="AD1149" s="26">
        <v>2101383.6479381723</v>
      </c>
      <c r="AE1149" s="27">
        <v>0.65067381190137863</v>
      </c>
    </row>
    <row r="1150" spans="1:31" ht="15.75" thickBot="1" x14ac:dyDescent="0.3">
      <c r="A1150" t="s">
        <v>1398</v>
      </c>
      <c r="B1150" s="29" t="s">
        <v>2238</v>
      </c>
      <c r="C1150" s="30"/>
      <c r="D1150" s="30"/>
      <c r="E1150" s="30"/>
      <c r="F1150" s="30"/>
      <c r="G1150" s="31">
        <v>1.0450298664083628</v>
      </c>
      <c r="H1150" s="32">
        <v>0.86108645847049392</v>
      </c>
      <c r="I1150" s="64"/>
      <c r="J1150" s="29" t="s">
        <v>2240</v>
      </c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1">
        <v>0.88194304117635558</v>
      </c>
      <c r="V1150" s="32">
        <v>0.88964925567263309</v>
      </c>
      <c r="W1150" s="64"/>
      <c r="X1150" s="29" t="s">
        <v>2239</v>
      </c>
      <c r="Y1150" s="30"/>
      <c r="Z1150" s="30"/>
      <c r="AA1150" s="30"/>
      <c r="AB1150" s="30"/>
      <c r="AC1150" s="31">
        <v>1.0741760352400671</v>
      </c>
      <c r="AD1150" s="32">
        <v>1.0655409709578731</v>
      </c>
      <c r="AE1150" s="64"/>
    </row>
    <row r="1151" spans="1:31" ht="15.75" thickBot="1" x14ac:dyDescent="0.3">
      <c r="A1151" t="s">
        <v>1399</v>
      </c>
      <c r="B1151" s="358" t="s">
        <v>2231</v>
      </c>
      <c r="C1151" s="358"/>
      <c r="D1151" s="358"/>
      <c r="E1151" s="358"/>
      <c r="F1151" s="358"/>
      <c r="G1151" s="358"/>
      <c r="H1151" s="358"/>
      <c r="I1151" s="20"/>
      <c r="J1151" s="20"/>
      <c r="K1151" s="20"/>
      <c r="L1151" s="20" t="s">
        <v>2266</v>
      </c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</row>
    <row r="1152" spans="1:31" x14ac:dyDescent="0.25">
      <c r="A1152" t="s">
        <v>1400</v>
      </c>
      <c r="B1152" s="301" t="s">
        <v>6</v>
      </c>
      <c r="C1152" s="302"/>
      <c r="D1152" s="302"/>
      <c r="E1152" s="302"/>
      <c r="F1152" s="302"/>
      <c r="G1152" s="302"/>
      <c r="H1152" s="302"/>
      <c r="I1152" s="303"/>
      <c r="J1152" s="301" t="s">
        <v>73</v>
      </c>
      <c r="K1152" s="302"/>
      <c r="L1152" s="302"/>
      <c r="M1152" s="302"/>
      <c r="N1152" s="302"/>
      <c r="O1152" s="302"/>
      <c r="P1152" s="302"/>
      <c r="Q1152" s="302"/>
      <c r="R1152" s="302"/>
      <c r="S1152" s="302"/>
      <c r="T1152" s="302"/>
      <c r="U1152" s="302"/>
      <c r="V1152" s="302"/>
      <c r="W1152" s="303"/>
      <c r="X1152" s="301" t="s">
        <v>7</v>
      </c>
      <c r="Y1152" s="302"/>
      <c r="Z1152" s="302"/>
      <c r="AA1152" s="302"/>
      <c r="AB1152" s="302"/>
      <c r="AC1152" s="302"/>
      <c r="AD1152" s="302"/>
      <c r="AE1152" s="303"/>
    </row>
    <row r="1153" spans="1:31" ht="75" x14ac:dyDescent="0.25">
      <c r="A1153" t="s">
        <v>1401</v>
      </c>
      <c r="B1153" s="305"/>
      <c r="C1153" s="306"/>
      <c r="D1153" s="34" t="s">
        <v>2232</v>
      </c>
      <c r="E1153" s="34" t="s">
        <v>2233</v>
      </c>
      <c r="F1153" s="34" t="s">
        <v>2234</v>
      </c>
      <c r="G1153" s="269" t="s">
        <v>196</v>
      </c>
      <c r="H1153" s="34" t="s">
        <v>197</v>
      </c>
      <c r="I1153" s="21" t="s">
        <v>5</v>
      </c>
      <c r="J1153" s="305"/>
      <c r="K1153" s="306"/>
      <c r="L1153" s="307" t="s">
        <v>2232</v>
      </c>
      <c r="M1153" s="308"/>
      <c r="N1153" s="309"/>
      <c r="O1153" s="307" t="s">
        <v>2233</v>
      </c>
      <c r="P1153" s="308"/>
      <c r="Q1153" s="309"/>
      <c r="R1153" s="307" t="s">
        <v>2234</v>
      </c>
      <c r="S1153" s="308"/>
      <c r="T1153" s="309"/>
      <c r="U1153" s="269" t="s">
        <v>196</v>
      </c>
      <c r="V1153" s="34" t="s">
        <v>197</v>
      </c>
      <c r="W1153" s="21" t="s">
        <v>5</v>
      </c>
      <c r="X1153" s="305"/>
      <c r="Y1153" s="306"/>
      <c r="Z1153" s="34" t="s">
        <v>2232</v>
      </c>
      <c r="AA1153" s="34" t="s">
        <v>2233</v>
      </c>
      <c r="AB1153" s="34" t="s">
        <v>2234</v>
      </c>
      <c r="AC1153" s="269" t="s">
        <v>196</v>
      </c>
      <c r="AD1153" s="34" t="s">
        <v>197</v>
      </c>
      <c r="AE1153" s="21" t="s">
        <v>5</v>
      </c>
    </row>
    <row r="1154" spans="1:31" ht="15.75" thickBot="1" x14ac:dyDescent="0.3">
      <c r="A1154" t="s">
        <v>1402</v>
      </c>
      <c r="B1154" s="291" t="s">
        <v>2236</v>
      </c>
      <c r="C1154" s="292"/>
      <c r="D1154" s="22" t="s">
        <v>11</v>
      </c>
      <c r="E1154" s="22" t="s">
        <v>12</v>
      </c>
      <c r="F1154" s="22" t="s">
        <v>12</v>
      </c>
      <c r="G1154" s="23"/>
      <c r="H1154" s="23"/>
      <c r="I1154" s="24"/>
      <c r="J1154" s="297"/>
      <c r="K1154" s="298"/>
      <c r="L1154" s="298"/>
      <c r="M1154" s="298"/>
      <c r="N1154" s="298"/>
      <c r="O1154" s="298"/>
      <c r="P1154" s="298"/>
      <c r="Q1154" s="298"/>
      <c r="R1154" s="298"/>
      <c r="S1154" s="298"/>
      <c r="T1154" s="298"/>
      <c r="U1154" s="298"/>
      <c r="V1154" s="298"/>
      <c r="W1154" s="299"/>
      <c r="X1154" s="291" t="s">
        <v>2236</v>
      </c>
      <c r="Y1154" s="292"/>
      <c r="Z1154" s="22" t="s">
        <v>12</v>
      </c>
      <c r="AA1154" s="22" t="s">
        <v>11</v>
      </c>
      <c r="AB1154" s="22" t="s">
        <v>11</v>
      </c>
      <c r="AC1154" s="23"/>
      <c r="AD1154" s="23"/>
      <c r="AE1154" s="24"/>
    </row>
    <row r="1155" spans="1:31" x14ac:dyDescent="0.25">
      <c r="A1155" t="s">
        <v>1403</v>
      </c>
      <c r="B1155" s="35">
        <v>1</v>
      </c>
      <c r="C1155" s="36" t="s">
        <v>147</v>
      </c>
      <c r="D1155" s="37">
        <v>0.75404231271554767</v>
      </c>
      <c r="E1155" s="38">
        <v>0.24595768728445239</v>
      </c>
      <c r="F1155" s="37">
        <v>0.22822316328886622</v>
      </c>
      <c r="G1155" s="39">
        <v>47354.297838552644</v>
      </c>
      <c r="H1155" s="40">
        <v>25488.470353500001</v>
      </c>
      <c r="I1155" s="41">
        <v>0.53825041267424356</v>
      </c>
      <c r="J1155" s="35">
        <v>1</v>
      </c>
      <c r="K1155" s="42" t="s">
        <v>151</v>
      </c>
      <c r="L1155" s="38">
        <v>0.51360478771711493</v>
      </c>
      <c r="M1155" s="43" t="s">
        <v>137</v>
      </c>
      <c r="N1155" s="43" t="s">
        <v>137</v>
      </c>
      <c r="O1155" s="38">
        <v>0.48639521228288501</v>
      </c>
      <c r="P1155" s="38" t="s">
        <v>137</v>
      </c>
      <c r="Q1155" s="38" t="s">
        <v>137</v>
      </c>
      <c r="R1155" s="38">
        <v>0.42523209398242195</v>
      </c>
      <c r="S1155" s="38" t="s">
        <v>137</v>
      </c>
      <c r="T1155" s="38" t="s">
        <v>137</v>
      </c>
      <c r="U1155" s="39">
        <v>103672.8286658274</v>
      </c>
      <c r="V1155" s="39">
        <v>16736.469927000002</v>
      </c>
      <c r="W1155" s="41">
        <v>0.16143545172233417</v>
      </c>
      <c r="X1155" s="35">
        <v>1</v>
      </c>
      <c r="Y1155" s="36" t="s">
        <v>184</v>
      </c>
      <c r="Z1155" s="38">
        <v>0.35446785086357813</v>
      </c>
      <c r="AA1155" s="38">
        <v>0.64553214913642187</v>
      </c>
      <c r="AB1155" s="38">
        <v>0.6113142855370064</v>
      </c>
      <c r="AC1155" s="39">
        <v>25556.581995777575</v>
      </c>
      <c r="AD1155" s="40">
        <v>13279.776930202948</v>
      </c>
      <c r="AE1155" s="41">
        <v>0.51962257442708948</v>
      </c>
    </row>
    <row r="1156" spans="1:31" x14ac:dyDescent="0.25">
      <c r="A1156" t="s">
        <v>1404</v>
      </c>
      <c r="B1156" s="35">
        <v>2</v>
      </c>
      <c r="C1156" s="44" t="s">
        <v>148</v>
      </c>
      <c r="D1156" s="45">
        <v>0.66695713641944465</v>
      </c>
      <c r="E1156" s="46">
        <v>0.33304286358055529</v>
      </c>
      <c r="F1156" s="45">
        <v>0.14201114306141285</v>
      </c>
      <c r="G1156" s="47">
        <v>3391.5431561342398</v>
      </c>
      <c r="H1156" s="48">
        <v>1825.4995080000001</v>
      </c>
      <c r="I1156" s="49">
        <v>0.53825041403298757</v>
      </c>
      <c r="J1156" s="35">
        <v>2</v>
      </c>
      <c r="K1156" s="42" t="s">
        <v>152</v>
      </c>
      <c r="L1156" s="46">
        <v>0.47035121638415001</v>
      </c>
      <c r="M1156" s="50" t="s">
        <v>137</v>
      </c>
      <c r="N1156" s="50" t="s">
        <v>137</v>
      </c>
      <c r="O1156" s="46">
        <v>0.52964878361584999</v>
      </c>
      <c r="P1156" s="46" t="s">
        <v>137</v>
      </c>
      <c r="Q1156" s="46" t="s">
        <v>137</v>
      </c>
      <c r="R1156" s="46">
        <v>0.25875984678622554</v>
      </c>
      <c r="S1156" s="46" t="s">
        <v>1</v>
      </c>
      <c r="T1156" s="46" t="s">
        <v>137</v>
      </c>
      <c r="U1156" s="47">
        <v>80988.298782612546</v>
      </c>
      <c r="V1156" s="47">
        <v>20515.390763999974</v>
      </c>
      <c r="W1156" s="49">
        <v>0.25331302265117395</v>
      </c>
      <c r="X1156" s="35">
        <v>2</v>
      </c>
      <c r="Y1156" s="44" t="s">
        <v>143</v>
      </c>
      <c r="Z1156" s="46">
        <v>0.26137367225991648</v>
      </c>
      <c r="AA1156" s="46">
        <v>0.73862632774008352</v>
      </c>
      <c r="AB1156" s="46">
        <v>0.67258997295809253</v>
      </c>
      <c r="AC1156" s="47">
        <v>126619.57955745549</v>
      </c>
      <c r="AD1156" s="48">
        <v>99661.431999489214</v>
      </c>
      <c r="AE1156" s="49">
        <v>0.78709337329829288</v>
      </c>
    </row>
    <row r="1157" spans="1:31" x14ac:dyDescent="0.25">
      <c r="A1157" t="s">
        <v>1405</v>
      </c>
      <c r="B1157" s="35">
        <v>3</v>
      </c>
      <c r="C1157" s="44" t="s">
        <v>149</v>
      </c>
      <c r="D1157" s="45">
        <v>0.72479220122017463</v>
      </c>
      <c r="E1157" s="46">
        <v>0.27520779877982537</v>
      </c>
      <c r="F1157" s="45">
        <v>0.23349772628575799</v>
      </c>
      <c r="G1157" s="47">
        <v>5244.8145068938611</v>
      </c>
      <c r="H1157" s="48">
        <v>2823.023604</v>
      </c>
      <c r="I1157" s="49">
        <v>0.53825041863527801</v>
      </c>
      <c r="J1157" s="35">
        <v>3</v>
      </c>
      <c r="K1157" s="42" t="s">
        <v>163</v>
      </c>
      <c r="L1157" s="46">
        <v>0.44576675242495972</v>
      </c>
      <c r="M1157" s="50" t="s">
        <v>137</v>
      </c>
      <c r="N1157" s="50" t="s">
        <v>137</v>
      </c>
      <c r="O1157" s="46">
        <v>0.55423324757504022</v>
      </c>
      <c r="P1157" s="46" t="s">
        <v>137</v>
      </c>
      <c r="Q1157" s="46" t="s">
        <v>137</v>
      </c>
      <c r="R1157" s="46">
        <v>5.2636388058396433E-2</v>
      </c>
      <c r="S1157" s="46" t="s">
        <v>1</v>
      </c>
      <c r="T1157" s="46" t="s">
        <v>137</v>
      </c>
      <c r="U1157" s="47">
        <v>312095.00300547853</v>
      </c>
      <c r="V1157" s="47">
        <v>86950.686291484861</v>
      </c>
      <c r="W1157" s="49">
        <v>0.27860326328249008</v>
      </c>
      <c r="X1157" s="35">
        <v>3</v>
      </c>
      <c r="Y1157" s="44" t="s">
        <v>201</v>
      </c>
      <c r="Z1157" s="46">
        <v>3.255150548169327E-2</v>
      </c>
      <c r="AA1157" s="46">
        <v>0.96744849451830683</v>
      </c>
      <c r="AB1157" s="46">
        <v>0.96584516010003085</v>
      </c>
      <c r="AC1157" s="47">
        <v>132526.18975464435</v>
      </c>
      <c r="AD1157" s="48">
        <v>93403.45764600001</v>
      </c>
      <c r="AE1157" s="49">
        <v>0.70479244758281223</v>
      </c>
    </row>
    <row r="1158" spans="1:31" x14ac:dyDescent="0.25">
      <c r="A1158" t="s">
        <v>1406</v>
      </c>
      <c r="B1158" s="35">
        <v>4</v>
      </c>
      <c r="C1158" s="44" t="s">
        <v>150</v>
      </c>
      <c r="D1158" s="45">
        <v>0.99317034814452565</v>
      </c>
      <c r="E1158" s="46">
        <v>6.8296518554743328E-3</v>
      </c>
      <c r="F1158" s="45">
        <v>1.2867186401175413E-3</v>
      </c>
      <c r="G1158" s="47">
        <v>4302.3235803235993</v>
      </c>
      <c r="H1158" s="48">
        <v>2393.3545454999999</v>
      </c>
      <c r="I1158" s="49">
        <v>0.55629347742365387</v>
      </c>
      <c r="J1158" s="35">
        <v>4</v>
      </c>
      <c r="K1158" s="42" t="s">
        <v>165</v>
      </c>
      <c r="L1158" s="46">
        <v>0.49430437538990701</v>
      </c>
      <c r="M1158" s="50" t="s">
        <v>137</v>
      </c>
      <c r="N1158" s="50" t="s">
        <v>137</v>
      </c>
      <c r="O1158" s="46">
        <v>0.5056956246100931</v>
      </c>
      <c r="P1158" s="46" t="s">
        <v>137</v>
      </c>
      <c r="Q1158" s="46" t="s">
        <v>137</v>
      </c>
      <c r="R1158" s="46">
        <v>1.5127398285022279E-2</v>
      </c>
      <c r="S1158" s="46" t="s">
        <v>1</v>
      </c>
      <c r="T1158" s="46" t="s">
        <v>137</v>
      </c>
      <c r="U1158" s="47">
        <v>114490.22124717425</v>
      </c>
      <c r="V1158" s="47">
        <v>33123.103135500016</v>
      </c>
      <c r="W1158" s="49">
        <v>0.28930945171282507</v>
      </c>
      <c r="X1158" s="35">
        <v>4</v>
      </c>
      <c r="Y1158" s="44" t="s">
        <v>144</v>
      </c>
      <c r="Z1158" s="46">
        <v>5.4125132326548205E-2</v>
      </c>
      <c r="AA1158" s="46">
        <v>0.94587486767345164</v>
      </c>
      <c r="AB1158" s="46">
        <v>0.93638939825095258</v>
      </c>
      <c r="AC1158" s="47">
        <v>99773.725525944305</v>
      </c>
      <c r="AD1158" s="48">
        <v>70607.998228500015</v>
      </c>
      <c r="AE1158" s="49">
        <v>0.70768128438924249</v>
      </c>
    </row>
    <row r="1159" spans="1:31" x14ac:dyDescent="0.25">
      <c r="A1159" t="s">
        <v>1407</v>
      </c>
      <c r="B1159" s="35">
        <v>5</v>
      </c>
      <c r="C1159" s="44" t="s">
        <v>153</v>
      </c>
      <c r="D1159" s="45">
        <v>0.95703619689147834</v>
      </c>
      <c r="E1159" s="46">
        <v>4.2963803108521714E-2</v>
      </c>
      <c r="F1159" s="45">
        <v>2.0526440320645361E-2</v>
      </c>
      <c r="G1159" s="47">
        <v>5952.5680507052148</v>
      </c>
      <c r="H1159" s="48">
        <v>1643.4866417167957</v>
      </c>
      <c r="I1159" s="49">
        <v>0.27609707738193567</v>
      </c>
      <c r="J1159" s="35">
        <v>5</v>
      </c>
      <c r="K1159" s="42" t="s">
        <v>166</v>
      </c>
      <c r="L1159" s="46">
        <v>0.35207242550867263</v>
      </c>
      <c r="M1159" s="50" t="s">
        <v>137</v>
      </c>
      <c r="N1159" s="50" t="s">
        <v>135</v>
      </c>
      <c r="O1159" s="46">
        <v>0.64792757449132754</v>
      </c>
      <c r="P1159" s="46" t="s">
        <v>137</v>
      </c>
      <c r="Q1159" s="46" t="s">
        <v>135</v>
      </c>
      <c r="R1159" s="46">
        <v>0.10472704727450201</v>
      </c>
      <c r="S1159" s="46" t="s">
        <v>1</v>
      </c>
      <c r="T1159" s="46" t="s">
        <v>137</v>
      </c>
      <c r="U1159" s="47">
        <v>148282.29014005006</v>
      </c>
      <c r="V1159" s="47">
        <v>36454.032703047196</v>
      </c>
      <c r="W1159" s="49">
        <v>0.24584212092096092</v>
      </c>
      <c r="X1159" s="35">
        <v>5</v>
      </c>
      <c r="Y1159" s="44" t="s">
        <v>191</v>
      </c>
      <c r="Z1159" s="46">
        <v>9.1186132398852315E-2</v>
      </c>
      <c r="AA1159" s="46">
        <v>0.90881386760114768</v>
      </c>
      <c r="AB1159" s="46">
        <v>0.90708644614014489</v>
      </c>
      <c r="AC1159" s="47">
        <v>106532.95287417478</v>
      </c>
      <c r="AD1159" s="48">
        <v>54341.39864549999</v>
      </c>
      <c r="AE1159" s="49">
        <v>0.51009004424839499</v>
      </c>
    </row>
    <row r="1160" spans="1:31" x14ac:dyDescent="0.25">
      <c r="A1160" t="s">
        <v>1408</v>
      </c>
      <c r="B1160" s="35">
        <v>6</v>
      </c>
      <c r="C1160" s="44" t="s">
        <v>154</v>
      </c>
      <c r="D1160" s="45">
        <v>0.88466739442695663</v>
      </c>
      <c r="E1160" s="46">
        <v>0.11533260557304328</v>
      </c>
      <c r="F1160" s="45">
        <v>2.9844570285426308E-2</v>
      </c>
      <c r="G1160" s="47">
        <v>20548.5298110574</v>
      </c>
      <c r="H1160" s="48">
        <v>5673.3888849573805</v>
      </c>
      <c r="I1160" s="49">
        <v>0.27609707055073424</v>
      </c>
      <c r="J1160" s="35">
        <v>6</v>
      </c>
      <c r="K1160" s="42" t="s">
        <v>167</v>
      </c>
      <c r="L1160" s="46">
        <v>0.31814498251670337</v>
      </c>
      <c r="M1160" s="50" t="s">
        <v>137</v>
      </c>
      <c r="N1160" s="50" t="s">
        <v>135</v>
      </c>
      <c r="O1160" s="46">
        <v>0.68185501748329669</v>
      </c>
      <c r="P1160" s="46" t="s">
        <v>137</v>
      </c>
      <c r="Q1160" s="46" t="s">
        <v>135</v>
      </c>
      <c r="R1160" s="46">
        <v>1.3602755874256956E-2</v>
      </c>
      <c r="S1160" s="46" t="s">
        <v>1</v>
      </c>
      <c r="T1160" s="46" t="s">
        <v>137</v>
      </c>
      <c r="U1160" s="47">
        <v>106735.61394527149</v>
      </c>
      <c r="V1160" s="47">
        <v>26240.109630452778</v>
      </c>
      <c r="W1160" s="49">
        <v>0.24584212017469026</v>
      </c>
      <c r="X1160" s="35">
        <v>6</v>
      </c>
      <c r="Y1160" s="44" t="s">
        <v>192</v>
      </c>
      <c r="Z1160" s="46">
        <v>0.30047506835038418</v>
      </c>
      <c r="AA1160" s="46">
        <v>0.69952493164961571</v>
      </c>
      <c r="AB1160" s="46">
        <v>0.67708249106426699</v>
      </c>
      <c r="AC1160" s="47">
        <v>71441.735815454449</v>
      </c>
      <c r="AD1160" s="48">
        <v>35424.175297499998</v>
      </c>
      <c r="AE1160" s="49">
        <v>0.49584706884791224</v>
      </c>
    </row>
    <row r="1161" spans="1:31" x14ac:dyDescent="0.25">
      <c r="A1161" t="s">
        <v>1409</v>
      </c>
      <c r="B1161" s="35">
        <v>7</v>
      </c>
      <c r="C1161" s="44" t="s">
        <v>155</v>
      </c>
      <c r="D1161" s="45">
        <v>0.97607264792235227</v>
      </c>
      <c r="E1161" s="46">
        <v>2.3927352077647873E-2</v>
      </c>
      <c r="F1161" s="45">
        <v>1.1582678754233803E-2</v>
      </c>
      <c r="G1161" s="47">
        <v>10291.686798285213</v>
      </c>
      <c r="H1161" s="48">
        <v>2841.5046228258216</v>
      </c>
      <c r="I1161" s="49">
        <v>0.27609707509747278</v>
      </c>
      <c r="J1161" s="35">
        <v>7</v>
      </c>
      <c r="K1161" s="42" t="s">
        <v>139</v>
      </c>
      <c r="L1161" s="46">
        <v>5.6715090469343421E-2</v>
      </c>
      <c r="M1161" s="50" t="s">
        <v>137</v>
      </c>
      <c r="N1161" s="50" t="s">
        <v>135</v>
      </c>
      <c r="O1161" s="46">
        <v>0.94328490953065658</v>
      </c>
      <c r="P1161" s="46" t="s">
        <v>137</v>
      </c>
      <c r="Q1161" s="46" t="s">
        <v>135</v>
      </c>
      <c r="R1161" s="46">
        <v>1.8571287818802034E-3</v>
      </c>
      <c r="S1161" s="46" t="s">
        <v>1</v>
      </c>
      <c r="T1161" s="46" t="s">
        <v>137</v>
      </c>
      <c r="U1161" s="47">
        <v>189724.11569889335</v>
      </c>
      <c r="V1161" s="47">
        <v>63632.837598000078</v>
      </c>
      <c r="W1161" s="49">
        <v>0.33539667513322474</v>
      </c>
      <c r="X1161" s="35" t="s">
        <v>136</v>
      </c>
      <c r="Y1161" s="44" t="s">
        <v>136</v>
      </c>
      <c r="Z1161" s="46" t="s">
        <v>136</v>
      </c>
      <c r="AA1161" s="46" t="s">
        <v>136</v>
      </c>
      <c r="AB1161" s="46" t="s">
        <v>136</v>
      </c>
      <c r="AC1161" s="47" t="s">
        <v>136</v>
      </c>
      <c r="AD1161" s="48" t="s">
        <v>136</v>
      </c>
      <c r="AE1161" s="49" t="s">
        <v>136</v>
      </c>
    </row>
    <row r="1162" spans="1:31" x14ac:dyDescent="0.25">
      <c r="A1162" t="s">
        <v>1410</v>
      </c>
      <c r="B1162" s="35">
        <v>8</v>
      </c>
      <c r="C1162" s="44" t="s">
        <v>156</v>
      </c>
      <c r="D1162" s="45">
        <v>0.60126924897817935</v>
      </c>
      <c r="E1162" s="46">
        <v>0.39873075102182071</v>
      </c>
      <c r="F1162" s="45">
        <v>6.4678878167265377E-2</v>
      </c>
      <c r="G1162" s="47">
        <v>132849.04989832197</v>
      </c>
      <c r="H1162" s="48">
        <v>8764.2603930000296</v>
      </c>
      <c r="I1162" s="49">
        <v>6.5971569986446182E-2</v>
      </c>
      <c r="J1162" s="35">
        <v>8</v>
      </c>
      <c r="K1162" s="42" t="s">
        <v>2230</v>
      </c>
      <c r="L1162" s="46">
        <v>0.53853003199258298</v>
      </c>
      <c r="M1162" s="50" t="s">
        <v>137</v>
      </c>
      <c r="N1162" s="50" t="s">
        <v>137</v>
      </c>
      <c r="O1162" s="46">
        <v>0.46146996800741708</v>
      </c>
      <c r="P1162" s="46" t="s">
        <v>137</v>
      </c>
      <c r="Q1162" s="46" t="s">
        <v>137</v>
      </c>
      <c r="R1162" s="46">
        <v>0.25836209157393092</v>
      </c>
      <c r="S1162" s="46" t="s">
        <v>1</v>
      </c>
      <c r="T1162" s="46" t="s">
        <v>137</v>
      </c>
      <c r="U1162" s="47">
        <v>11937.556495917663</v>
      </c>
      <c r="V1162" s="47">
        <v>6803.0726841617225</v>
      </c>
      <c r="W1162" s="49">
        <v>0.56988820840246479</v>
      </c>
      <c r="X1162" s="35" t="s">
        <v>136</v>
      </c>
      <c r="Y1162" s="44" t="s">
        <v>136</v>
      </c>
      <c r="Z1162" s="46" t="s">
        <v>136</v>
      </c>
      <c r="AA1162" s="46" t="s">
        <v>136</v>
      </c>
      <c r="AB1162" s="46" t="s">
        <v>136</v>
      </c>
      <c r="AC1162" s="47" t="s">
        <v>136</v>
      </c>
      <c r="AD1162" s="48" t="s">
        <v>136</v>
      </c>
      <c r="AE1162" s="49" t="s">
        <v>136</v>
      </c>
    </row>
    <row r="1163" spans="1:31" x14ac:dyDescent="0.25">
      <c r="A1163" t="s">
        <v>1411</v>
      </c>
      <c r="B1163" s="35">
        <v>9</v>
      </c>
      <c r="C1163" s="44" t="s">
        <v>157</v>
      </c>
      <c r="D1163" s="45">
        <v>0.70584482699977402</v>
      </c>
      <c r="E1163" s="46">
        <v>0.29415517300022587</v>
      </c>
      <c r="F1163" s="45">
        <v>2.7059473649236981E-2</v>
      </c>
      <c r="G1163" s="47">
        <v>200888.11352066178</v>
      </c>
      <c r="H1163" s="48">
        <v>43036.133569673853</v>
      </c>
      <c r="I1163" s="49">
        <v>0.21422936785778265</v>
      </c>
      <c r="J1163" s="35">
        <v>9</v>
      </c>
      <c r="K1163" s="42" t="s">
        <v>174</v>
      </c>
      <c r="L1163" s="46">
        <v>0.56031638440321108</v>
      </c>
      <c r="M1163" s="50" t="s">
        <v>137</v>
      </c>
      <c r="N1163" s="50" t="s">
        <v>137</v>
      </c>
      <c r="O1163" s="46">
        <v>0.43968361559678881</v>
      </c>
      <c r="P1163" s="46" t="s">
        <v>137</v>
      </c>
      <c r="Q1163" s="46" t="s">
        <v>137</v>
      </c>
      <c r="R1163" s="46">
        <v>0.24290816224520245</v>
      </c>
      <c r="S1163" s="46" t="s">
        <v>1</v>
      </c>
      <c r="T1163" s="46" t="s">
        <v>137</v>
      </c>
      <c r="U1163" s="47">
        <v>79110.50249228644</v>
      </c>
      <c r="V1163" s="47">
        <v>46895.309051281904</v>
      </c>
      <c r="W1163" s="49">
        <v>0.59278234335389746</v>
      </c>
      <c r="X1163" s="35" t="s">
        <v>136</v>
      </c>
      <c r="Y1163" s="44" t="s">
        <v>136</v>
      </c>
      <c r="Z1163" s="46" t="s">
        <v>136</v>
      </c>
      <c r="AA1163" s="46" t="s">
        <v>136</v>
      </c>
      <c r="AB1163" s="46" t="s">
        <v>136</v>
      </c>
      <c r="AC1163" s="47" t="s">
        <v>136</v>
      </c>
      <c r="AD1163" s="48" t="s">
        <v>136</v>
      </c>
      <c r="AE1163" s="49" t="s">
        <v>136</v>
      </c>
    </row>
    <row r="1164" spans="1:31" x14ac:dyDescent="0.25">
      <c r="A1164" t="s">
        <v>1412</v>
      </c>
      <c r="B1164" s="35">
        <v>10</v>
      </c>
      <c r="C1164" s="44" t="s">
        <v>158</v>
      </c>
      <c r="D1164" s="45">
        <v>0.85359766199421394</v>
      </c>
      <c r="E1164" s="46">
        <v>0.14640233800578603</v>
      </c>
      <c r="F1164" s="45">
        <v>8.6860915763240676E-2</v>
      </c>
      <c r="G1164" s="47">
        <v>38437.216745913349</v>
      </c>
      <c r="H1164" s="48">
        <v>8234.3810638260493</v>
      </c>
      <c r="I1164" s="49">
        <v>0.21422937873620962</v>
      </c>
      <c r="J1164" s="35">
        <v>10</v>
      </c>
      <c r="K1164" s="42" t="s">
        <v>175</v>
      </c>
      <c r="L1164" s="46">
        <v>0.52969582374068447</v>
      </c>
      <c r="M1164" s="50" t="s">
        <v>137</v>
      </c>
      <c r="N1164" s="50" t="s">
        <v>137</v>
      </c>
      <c r="O1164" s="46">
        <v>0.47030417625931564</v>
      </c>
      <c r="P1164" s="46" t="s">
        <v>137</v>
      </c>
      <c r="Q1164" s="46" t="s">
        <v>137</v>
      </c>
      <c r="R1164" s="46">
        <v>0.25737878355757532</v>
      </c>
      <c r="S1164" s="46" t="s">
        <v>1</v>
      </c>
      <c r="T1164" s="46" t="s">
        <v>137</v>
      </c>
      <c r="U1164" s="47">
        <v>102405.3629083173</v>
      </c>
      <c r="V1164" s="47">
        <v>57425.859582056357</v>
      </c>
      <c r="W1164" s="49">
        <v>0.56077004124744201</v>
      </c>
      <c r="X1164" s="35" t="s">
        <v>136</v>
      </c>
      <c r="Y1164" s="44" t="s">
        <v>136</v>
      </c>
      <c r="Z1164" s="46" t="s">
        <v>136</v>
      </c>
      <c r="AA1164" s="46" t="s">
        <v>136</v>
      </c>
      <c r="AB1164" s="46" t="s">
        <v>136</v>
      </c>
      <c r="AC1164" s="47" t="s">
        <v>136</v>
      </c>
      <c r="AD1164" s="48" t="s">
        <v>136</v>
      </c>
      <c r="AE1164" s="49" t="s">
        <v>136</v>
      </c>
    </row>
    <row r="1165" spans="1:31" x14ac:dyDescent="0.25">
      <c r="A1165" t="s">
        <v>1413</v>
      </c>
      <c r="B1165" s="35">
        <v>11</v>
      </c>
      <c r="C1165" s="44" t="s">
        <v>159</v>
      </c>
      <c r="D1165" s="45">
        <v>0.68093402555631299</v>
      </c>
      <c r="E1165" s="46">
        <v>0.31906597444368689</v>
      </c>
      <c r="F1165" s="45">
        <v>1.185111092265176E-2</v>
      </c>
      <c r="G1165" s="47">
        <v>22422.064777759351</v>
      </c>
      <c r="H1165" s="48">
        <v>6435.9765002755121</v>
      </c>
      <c r="I1165" s="49">
        <v>0.28703763743736105</v>
      </c>
      <c r="J1165" s="35">
        <v>11</v>
      </c>
      <c r="K1165" s="42" t="s">
        <v>140</v>
      </c>
      <c r="L1165" s="46">
        <v>1.4078466614755283E-2</v>
      </c>
      <c r="M1165" s="50" t="s">
        <v>137</v>
      </c>
      <c r="N1165" s="50" t="s">
        <v>135</v>
      </c>
      <c r="O1165" s="46">
        <v>0.98592153338524458</v>
      </c>
      <c r="P1165" s="46" t="s">
        <v>137</v>
      </c>
      <c r="Q1165" s="46" t="s">
        <v>135</v>
      </c>
      <c r="R1165" s="46">
        <v>1.6213778499366998E-3</v>
      </c>
      <c r="S1165" s="46" t="s">
        <v>1</v>
      </c>
      <c r="T1165" s="46" t="s">
        <v>137</v>
      </c>
      <c r="U1165" s="47">
        <v>12937.011714028966</v>
      </c>
      <c r="V1165" s="47">
        <v>4577.8551566675496</v>
      </c>
      <c r="W1165" s="49">
        <v>0.35385723209195974</v>
      </c>
      <c r="X1165" s="35" t="s">
        <v>136</v>
      </c>
      <c r="Y1165" s="44" t="s">
        <v>136</v>
      </c>
      <c r="Z1165" s="46" t="s">
        <v>136</v>
      </c>
      <c r="AA1165" s="46" t="s">
        <v>136</v>
      </c>
      <c r="AB1165" s="46" t="s">
        <v>136</v>
      </c>
      <c r="AC1165" s="47" t="s">
        <v>136</v>
      </c>
      <c r="AD1165" s="48" t="s">
        <v>136</v>
      </c>
      <c r="AE1165" s="49" t="s">
        <v>136</v>
      </c>
    </row>
    <row r="1166" spans="1:31" x14ac:dyDescent="0.25">
      <c r="A1166" t="s">
        <v>1414</v>
      </c>
      <c r="B1166" s="35">
        <v>12</v>
      </c>
      <c r="C1166" s="44" t="s">
        <v>160</v>
      </c>
      <c r="D1166" s="45">
        <v>0.8869788319851194</v>
      </c>
      <c r="E1166" s="46">
        <v>0.11302116801488056</v>
      </c>
      <c r="F1166" s="45">
        <v>9.9320995071680903E-3</v>
      </c>
      <c r="G1166" s="47">
        <v>16179.69639093056</v>
      </c>
      <c r="H1166" s="48">
        <v>4644.1820607244881</v>
      </c>
      <c r="I1166" s="49">
        <v>0.28703765191340419</v>
      </c>
      <c r="J1166" s="35">
        <v>12</v>
      </c>
      <c r="K1166" s="42" t="s">
        <v>141</v>
      </c>
      <c r="L1166" s="46">
        <v>0.36096953451456032</v>
      </c>
      <c r="M1166" s="50" t="s">
        <v>137</v>
      </c>
      <c r="N1166" s="50" t="s">
        <v>135</v>
      </c>
      <c r="O1166" s="46">
        <v>0.63903046548543962</v>
      </c>
      <c r="P1166" s="46" t="s">
        <v>137</v>
      </c>
      <c r="Q1166" s="46" t="s">
        <v>135</v>
      </c>
      <c r="R1166" s="46">
        <v>8.8578766144788809E-2</v>
      </c>
      <c r="S1166" s="46" t="s">
        <v>1</v>
      </c>
      <c r="T1166" s="46" t="s">
        <v>137</v>
      </c>
      <c r="U1166" s="47">
        <v>13906.97610135897</v>
      </c>
      <c r="V1166" s="47">
        <v>4921.084058347963</v>
      </c>
      <c r="W1166" s="49">
        <v>0.35385723125439766</v>
      </c>
      <c r="X1166" s="35" t="s">
        <v>136</v>
      </c>
      <c r="Y1166" s="44" t="s">
        <v>136</v>
      </c>
      <c r="Z1166" s="46" t="s">
        <v>136</v>
      </c>
      <c r="AA1166" s="46" t="s">
        <v>136</v>
      </c>
      <c r="AB1166" s="46" t="s">
        <v>136</v>
      </c>
      <c r="AC1166" s="47" t="s">
        <v>136</v>
      </c>
      <c r="AD1166" s="48" t="s">
        <v>136</v>
      </c>
      <c r="AE1166" s="49" t="s">
        <v>136</v>
      </c>
    </row>
    <row r="1167" spans="1:31" x14ac:dyDescent="0.25">
      <c r="A1167" t="s">
        <v>1415</v>
      </c>
      <c r="B1167" s="35">
        <v>13</v>
      </c>
      <c r="C1167" s="44" t="s">
        <v>2228</v>
      </c>
      <c r="D1167" s="45">
        <v>0.80892241279552002</v>
      </c>
      <c r="E1167" s="46">
        <v>0.19107758720447993</v>
      </c>
      <c r="F1167" s="45">
        <v>4.7704479751533371E-3</v>
      </c>
      <c r="G1167" s="47">
        <v>149666.64654846935</v>
      </c>
      <c r="H1167" s="48">
        <v>31040.904638999989</v>
      </c>
      <c r="I1167" s="49">
        <v>0.20740028159144619</v>
      </c>
      <c r="J1167" s="35">
        <v>13</v>
      </c>
      <c r="K1167" s="42" t="s">
        <v>179</v>
      </c>
      <c r="L1167" s="46">
        <v>0.40146767408448741</v>
      </c>
      <c r="M1167" s="50" t="s">
        <v>137</v>
      </c>
      <c r="N1167" s="50" t="s">
        <v>137</v>
      </c>
      <c r="O1167" s="46">
        <v>0.59853232591551253</v>
      </c>
      <c r="P1167" s="46" t="s">
        <v>137</v>
      </c>
      <c r="Q1167" s="46" t="s">
        <v>137</v>
      </c>
      <c r="R1167" s="46">
        <v>0.55238125216365563</v>
      </c>
      <c r="S1167" s="46" t="s">
        <v>137</v>
      </c>
      <c r="T1167" s="46" t="s">
        <v>137</v>
      </c>
      <c r="U1167" s="47">
        <v>69508.467714514729</v>
      </c>
      <c r="V1167" s="47">
        <v>33446.519150999986</v>
      </c>
      <c r="W1167" s="49">
        <v>0.48118625328314779</v>
      </c>
      <c r="X1167" s="35" t="s">
        <v>136</v>
      </c>
      <c r="Y1167" s="44" t="s">
        <v>136</v>
      </c>
      <c r="Z1167" s="46" t="s">
        <v>136</v>
      </c>
      <c r="AA1167" s="46" t="s">
        <v>136</v>
      </c>
      <c r="AB1167" s="46" t="s">
        <v>136</v>
      </c>
      <c r="AC1167" s="47" t="s">
        <v>136</v>
      </c>
      <c r="AD1167" s="48" t="s">
        <v>136</v>
      </c>
      <c r="AE1167" s="49" t="s">
        <v>136</v>
      </c>
    </row>
    <row r="1168" spans="1:31" x14ac:dyDescent="0.25">
      <c r="A1168" t="s">
        <v>1416</v>
      </c>
      <c r="B1168" s="35">
        <v>14</v>
      </c>
      <c r="C1168" s="44" t="s">
        <v>162</v>
      </c>
      <c r="D1168" s="45">
        <v>0.79532271303804591</v>
      </c>
      <c r="E1168" s="46">
        <v>0.20467728696195406</v>
      </c>
      <c r="F1168" s="45">
        <v>1.3712158471176017E-2</v>
      </c>
      <c r="G1168" s="47">
        <v>94002.047683646466</v>
      </c>
      <c r="H1168" s="48">
        <v>29178.815308499972</v>
      </c>
      <c r="I1168" s="49">
        <v>0.31040616696668205</v>
      </c>
      <c r="J1168" s="35">
        <v>14</v>
      </c>
      <c r="K1168" s="42" t="s">
        <v>181</v>
      </c>
      <c r="L1168" s="46">
        <v>0.56833434047692322</v>
      </c>
      <c r="M1168" s="50" t="s">
        <v>137</v>
      </c>
      <c r="N1168" s="50" t="s">
        <v>137</v>
      </c>
      <c r="O1168" s="46">
        <v>0.43166565952307689</v>
      </c>
      <c r="P1168" s="46" t="s">
        <v>137</v>
      </c>
      <c r="Q1168" s="46" t="s">
        <v>137</v>
      </c>
      <c r="R1168" s="46">
        <v>0.30348227952110102</v>
      </c>
      <c r="S1168" s="46" t="s">
        <v>1</v>
      </c>
      <c r="T1168" s="46" t="s">
        <v>137</v>
      </c>
      <c r="U1168" s="47">
        <v>52781.724598834269</v>
      </c>
      <c r="V1168" s="47">
        <v>22981.591713782462</v>
      </c>
      <c r="W1168" s="49">
        <v>0.43540812446833216</v>
      </c>
      <c r="X1168" s="35" t="s">
        <v>136</v>
      </c>
      <c r="Y1168" s="44" t="s">
        <v>136</v>
      </c>
      <c r="Z1168" s="46" t="s">
        <v>136</v>
      </c>
      <c r="AA1168" s="46" t="s">
        <v>136</v>
      </c>
      <c r="AB1168" s="46" t="s">
        <v>136</v>
      </c>
      <c r="AC1168" s="47" t="s">
        <v>136</v>
      </c>
      <c r="AD1168" s="48" t="s">
        <v>136</v>
      </c>
      <c r="AE1168" s="49" t="s">
        <v>136</v>
      </c>
    </row>
    <row r="1169" spans="1:31" x14ac:dyDescent="0.25">
      <c r="A1169" t="s">
        <v>1417</v>
      </c>
      <c r="B1169" s="35">
        <v>15</v>
      </c>
      <c r="C1169" s="44" t="s">
        <v>164</v>
      </c>
      <c r="D1169" s="45">
        <v>0.61868837324714243</v>
      </c>
      <c r="E1169" s="46">
        <v>0.38131162675285757</v>
      </c>
      <c r="F1169" s="45">
        <v>3.0654314762862792E-2</v>
      </c>
      <c r="G1169" s="47">
        <v>81461.773888217314</v>
      </c>
      <c r="H1169" s="48">
        <v>22695.51627401523</v>
      </c>
      <c r="I1169" s="49">
        <v>0.27860326617927877</v>
      </c>
      <c r="J1169" s="35">
        <v>15</v>
      </c>
      <c r="K1169" s="42" t="s">
        <v>182</v>
      </c>
      <c r="L1169" s="46">
        <v>0.44933315291172615</v>
      </c>
      <c r="M1169" s="50" t="s">
        <v>137</v>
      </c>
      <c r="N1169" s="50" t="s">
        <v>137</v>
      </c>
      <c r="O1169" s="46">
        <v>0.55066684708827374</v>
      </c>
      <c r="P1169" s="46" t="s">
        <v>137</v>
      </c>
      <c r="Q1169" s="46" t="s">
        <v>137</v>
      </c>
      <c r="R1169" s="46">
        <v>8.7996804104752857E-2</v>
      </c>
      <c r="S1169" s="46" t="s">
        <v>1</v>
      </c>
      <c r="T1169" s="46" t="s">
        <v>137</v>
      </c>
      <c r="U1169" s="47">
        <v>21455.7671825738</v>
      </c>
      <c r="V1169" s="47">
        <v>9342.0153969913445</v>
      </c>
      <c r="W1169" s="49">
        <v>0.43540812675199297</v>
      </c>
      <c r="X1169" s="35" t="s">
        <v>136</v>
      </c>
      <c r="Y1169" s="44" t="s">
        <v>136</v>
      </c>
      <c r="Z1169" s="46" t="s">
        <v>136</v>
      </c>
      <c r="AA1169" s="46" t="s">
        <v>136</v>
      </c>
      <c r="AB1169" s="46" t="s">
        <v>136</v>
      </c>
      <c r="AC1169" s="47" t="s">
        <v>136</v>
      </c>
      <c r="AD1169" s="48" t="s">
        <v>136</v>
      </c>
      <c r="AE1169" s="49" t="s">
        <v>136</v>
      </c>
    </row>
    <row r="1170" spans="1:31" x14ac:dyDescent="0.25">
      <c r="A1170" t="s">
        <v>1418</v>
      </c>
      <c r="B1170" s="35">
        <v>16</v>
      </c>
      <c r="C1170" s="44" t="s">
        <v>168</v>
      </c>
      <c r="D1170" s="45">
        <v>0.82693499867396136</v>
      </c>
      <c r="E1170" s="46">
        <v>0.17306500132603853</v>
      </c>
      <c r="F1170" s="45">
        <v>7.6493738549658657E-2</v>
      </c>
      <c r="G1170" s="47">
        <v>21108.228677935778</v>
      </c>
      <c r="H1170" s="48">
        <v>5652.985018499995</v>
      </c>
      <c r="I1170" s="49">
        <v>0.26780954028648574</v>
      </c>
      <c r="J1170" s="35">
        <v>16</v>
      </c>
      <c r="K1170" s="42" t="s">
        <v>188</v>
      </c>
      <c r="L1170" s="46">
        <v>8.9071547639118842E-2</v>
      </c>
      <c r="M1170" s="50" t="s">
        <v>137</v>
      </c>
      <c r="N1170" s="50" t="s">
        <v>135</v>
      </c>
      <c r="O1170" s="46">
        <v>0.91092845236088116</v>
      </c>
      <c r="P1170" s="46" t="s">
        <v>137</v>
      </c>
      <c r="Q1170" s="46" t="s">
        <v>135</v>
      </c>
      <c r="R1170" s="46">
        <v>1.9945439081767999E-3</v>
      </c>
      <c r="S1170" s="46" t="s">
        <v>1</v>
      </c>
      <c r="T1170" s="46" t="s">
        <v>137</v>
      </c>
      <c r="U1170" s="47">
        <v>42942.028843470209</v>
      </c>
      <c r="V1170" s="47">
        <v>25454.48247077339</v>
      </c>
      <c r="W1170" s="49">
        <v>0.59276385295065104</v>
      </c>
      <c r="X1170" s="35" t="s">
        <v>136</v>
      </c>
      <c r="Y1170" s="44" t="s">
        <v>136</v>
      </c>
      <c r="Z1170" s="46" t="s">
        <v>136</v>
      </c>
      <c r="AA1170" s="46" t="s">
        <v>136</v>
      </c>
      <c r="AB1170" s="46" t="s">
        <v>136</v>
      </c>
      <c r="AC1170" s="47" t="s">
        <v>136</v>
      </c>
      <c r="AD1170" s="48" t="s">
        <v>136</v>
      </c>
      <c r="AE1170" s="49" t="s">
        <v>136</v>
      </c>
    </row>
    <row r="1171" spans="1:31" x14ac:dyDescent="0.25">
      <c r="A1171" t="s">
        <v>1419</v>
      </c>
      <c r="B1171" s="35">
        <v>17</v>
      </c>
      <c r="C1171" s="44" t="s">
        <v>169</v>
      </c>
      <c r="D1171" s="45">
        <v>0.84077488963012936</v>
      </c>
      <c r="E1171" s="46">
        <v>0.15922511036987066</v>
      </c>
      <c r="F1171" s="45">
        <v>5.2400005499561822E-2</v>
      </c>
      <c r="G1171" s="47">
        <v>3</v>
      </c>
      <c r="H1171" s="48">
        <v>2</v>
      </c>
      <c r="I1171" s="49">
        <v>0.66666666666666663</v>
      </c>
      <c r="J1171" s="35" t="s">
        <v>136</v>
      </c>
      <c r="K1171" s="42" t="s">
        <v>136</v>
      </c>
      <c r="L1171" s="46" t="s">
        <v>136</v>
      </c>
      <c r="M1171" s="50" t="s">
        <v>136</v>
      </c>
      <c r="N1171" s="50" t="s">
        <v>136</v>
      </c>
      <c r="O1171" s="46" t="s">
        <v>136</v>
      </c>
      <c r="P1171" s="46" t="s">
        <v>136</v>
      </c>
      <c r="Q1171" s="46" t="s">
        <v>136</v>
      </c>
      <c r="R1171" s="46" t="s">
        <v>136</v>
      </c>
      <c r="S1171" s="46" t="s">
        <v>136</v>
      </c>
      <c r="T1171" s="46" t="s">
        <v>136</v>
      </c>
      <c r="U1171" s="47" t="s">
        <v>136</v>
      </c>
      <c r="V1171" s="47" t="s">
        <v>136</v>
      </c>
      <c r="W1171" s="49" t="s">
        <v>136</v>
      </c>
      <c r="X1171" s="35" t="s">
        <v>136</v>
      </c>
      <c r="Y1171" s="44" t="s">
        <v>136</v>
      </c>
      <c r="Z1171" s="46" t="s">
        <v>136</v>
      </c>
      <c r="AA1171" s="46" t="s">
        <v>136</v>
      </c>
      <c r="AB1171" s="46" t="s">
        <v>136</v>
      </c>
      <c r="AC1171" s="47" t="s">
        <v>136</v>
      </c>
      <c r="AD1171" s="48" t="s">
        <v>136</v>
      </c>
      <c r="AE1171" s="49" t="s">
        <v>136</v>
      </c>
    </row>
    <row r="1172" spans="1:31" x14ac:dyDescent="0.25">
      <c r="A1172" t="s">
        <v>1420</v>
      </c>
      <c r="B1172" s="35">
        <v>18</v>
      </c>
      <c r="C1172" s="44" t="s">
        <v>170</v>
      </c>
      <c r="D1172" s="45">
        <v>0.80113219478348929</v>
      </c>
      <c r="E1172" s="46">
        <v>0.19886780521651065</v>
      </c>
      <c r="F1172" s="45">
        <v>0.19779419494323291</v>
      </c>
      <c r="G1172" s="47">
        <v>104005.53322166557</v>
      </c>
      <c r="H1172" s="48">
        <v>26265.220014000002</v>
      </c>
      <c r="I1172" s="49">
        <v>0.25253675646295953</v>
      </c>
      <c r="J1172" s="35" t="s">
        <v>136</v>
      </c>
      <c r="K1172" s="42" t="s">
        <v>136</v>
      </c>
      <c r="L1172" s="46" t="s">
        <v>136</v>
      </c>
      <c r="M1172" s="50" t="s">
        <v>136</v>
      </c>
      <c r="N1172" s="50" t="s">
        <v>136</v>
      </c>
      <c r="O1172" s="46" t="s">
        <v>136</v>
      </c>
      <c r="P1172" s="46" t="s">
        <v>136</v>
      </c>
      <c r="Q1172" s="46" t="s">
        <v>136</v>
      </c>
      <c r="R1172" s="46" t="s">
        <v>136</v>
      </c>
      <c r="S1172" s="46" t="s">
        <v>136</v>
      </c>
      <c r="T1172" s="46" t="s">
        <v>136</v>
      </c>
      <c r="U1172" s="47" t="s">
        <v>136</v>
      </c>
      <c r="V1172" s="47" t="s">
        <v>136</v>
      </c>
      <c r="W1172" s="49" t="s">
        <v>136</v>
      </c>
      <c r="X1172" s="35" t="s">
        <v>136</v>
      </c>
      <c r="Y1172" s="44" t="s">
        <v>136</v>
      </c>
      <c r="Z1172" s="46" t="s">
        <v>136</v>
      </c>
      <c r="AA1172" s="46" t="s">
        <v>136</v>
      </c>
      <c r="AB1172" s="46" t="s">
        <v>136</v>
      </c>
      <c r="AC1172" s="47" t="s">
        <v>136</v>
      </c>
      <c r="AD1172" s="48" t="s">
        <v>136</v>
      </c>
      <c r="AE1172" s="49" t="s">
        <v>136</v>
      </c>
    </row>
    <row r="1173" spans="1:31" x14ac:dyDescent="0.25">
      <c r="A1173" t="s">
        <v>1421</v>
      </c>
      <c r="B1173" s="35">
        <v>19</v>
      </c>
      <c r="C1173" s="44" t="s">
        <v>171</v>
      </c>
      <c r="D1173" s="45">
        <v>0.60124697252357528</v>
      </c>
      <c r="E1173" s="46">
        <v>0.3987530274764246</v>
      </c>
      <c r="F1173" s="45">
        <v>0.34948264806168539</v>
      </c>
      <c r="G1173" s="47">
        <v>19274.999726151094</v>
      </c>
      <c r="H1173" s="48">
        <v>4867.6457554554063</v>
      </c>
      <c r="I1173" s="49">
        <v>0.25253674835861573</v>
      </c>
      <c r="J1173" s="35" t="s">
        <v>136</v>
      </c>
      <c r="K1173" s="42" t="s">
        <v>136</v>
      </c>
      <c r="L1173" s="46" t="s">
        <v>136</v>
      </c>
      <c r="M1173" s="50" t="s">
        <v>136</v>
      </c>
      <c r="N1173" s="50" t="s">
        <v>136</v>
      </c>
      <c r="O1173" s="46" t="s">
        <v>136</v>
      </c>
      <c r="P1173" s="46" t="s">
        <v>136</v>
      </c>
      <c r="Q1173" s="46" t="s">
        <v>136</v>
      </c>
      <c r="R1173" s="46" t="s">
        <v>136</v>
      </c>
      <c r="S1173" s="46" t="s">
        <v>136</v>
      </c>
      <c r="T1173" s="46" t="s">
        <v>136</v>
      </c>
      <c r="U1173" s="47" t="s">
        <v>136</v>
      </c>
      <c r="V1173" s="47" t="s">
        <v>136</v>
      </c>
      <c r="W1173" s="49" t="s">
        <v>136</v>
      </c>
      <c r="X1173" s="35" t="s">
        <v>136</v>
      </c>
      <c r="Y1173" s="44" t="s">
        <v>136</v>
      </c>
      <c r="Z1173" s="46" t="s">
        <v>136</v>
      </c>
      <c r="AA1173" s="46" t="s">
        <v>136</v>
      </c>
      <c r="AB1173" s="46" t="s">
        <v>136</v>
      </c>
      <c r="AC1173" s="47" t="s">
        <v>136</v>
      </c>
      <c r="AD1173" s="48" t="s">
        <v>136</v>
      </c>
      <c r="AE1173" s="49" t="s">
        <v>136</v>
      </c>
    </row>
    <row r="1174" spans="1:31" x14ac:dyDescent="0.25">
      <c r="A1174" t="s">
        <v>1422</v>
      </c>
      <c r="B1174" s="35">
        <v>20</v>
      </c>
      <c r="C1174" s="44" t="s">
        <v>172</v>
      </c>
      <c r="D1174" s="45">
        <v>0.862283648840383</v>
      </c>
      <c r="E1174" s="46">
        <v>0.13771635115961711</v>
      </c>
      <c r="F1174" s="45">
        <v>7.069345351457075E-2</v>
      </c>
      <c r="G1174" s="47">
        <v>20158.544880604222</v>
      </c>
      <c r="H1174" s="48">
        <v>5090.7733900445837</v>
      </c>
      <c r="I1174" s="49">
        <v>0.25253674906578849</v>
      </c>
      <c r="J1174" s="35" t="s">
        <v>136</v>
      </c>
      <c r="K1174" s="42" t="s">
        <v>136</v>
      </c>
      <c r="L1174" s="46" t="s">
        <v>136</v>
      </c>
      <c r="M1174" s="50" t="s">
        <v>136</v>
      </c>
      <c r="N1174" s="50" t="s">
        <v>136</v>
      </c>
      <c r="O1174" s="46" t="s">
        <v>136</v>
      </c>
      <c r="P1174" s="46" t="s">
        <v>136</v>
      </c>
      <c r="Q1174" s="46" t="s">
        <v>136</v>
      </c>
      <c r="R1174" s="46" t="s">
        <v>136</v>
      </c>
      <c r="S1174" s="46" t="s">
        <v>136</v>
      </c>
      <c r="T1174" s="46" t="s">
        <v>136</v>
      </c>
      <c r="U1174" s="47" t="s">
        <v>136</v>
      </c>
      <c r="V1174" s="47" t="s">
        <v>136</v>
      </c>
      <c r="W1174" s="49" t="s">
        <v>136</v>
      </c>
      <c r="X1174" s="35" t="s">
        <v>136</v>
      </c>
      <c r="Y1174" s="44" t="s">
        <v>136</v>
      </c>
      <c r="Z1174" s="46" t="s">
        <v>136</v>
      </c>
      <c r="AA1174" s="46" t="s">
        <v>136</v>
      </c>
      <c r="AB1174" s="46" t="s">
        <v>136</v>
      </c>
      <c r="AC1174" s="47" t="s">
        <v>136</v>
      </c>
      <c r="AD1174" s="48" t="s">
        <v>136</v>
      </c>
      <c r="AE1174" s="49" t="s">
        <v>136</v>
      </c>
    </row>
    <row r="1175" spans="1:31" x14ac:dyDescent="0.25">
      <c r="A1175" t="s">
        <v>1423</v>
      </c>
      <c r="B1175" s="35">
        <v>21</v>
      </c>
      <c r="C1175" s="44" t="s">
        <v>2229</v>
      </c>
      <c r="D1175" s="45">
        <v>0.66706294873199867</v>
      </c>
      <c r="E1175" s="46">
        <v>0.33293705126800138</v>
      </c>
      <c r="F1175" s="45">
        <v>0.3161614495775929</v>
      </c>
      <c r="G1175" s="47">
        <v>65024.348200464083</v>
      </c>
      <c r="H1175" s="48">
        <v>23009.33596235752</v>
      </c>
      <c r="I1175" s="49">
        <v>0.35385723346925146</v>
      </c>
      <c r="J1175" s="35" t="s">
        <v>136</v>
      </c>
      <c r="K1175" s="42" t="s">
        <v>136</v>
      </c>
      <c r="L1175" s="46" t="s">
        <v>136</v>
      </c>
      <c r="M1175" s="50" t="s">
        <v>136</v>
      </c>
      <c r="N1175" s="50" t="s">
        <v>136</v>
      </c>
      <c r="O1175" s="46" t="s">
        <v>136</v>
      </c>
      <c r="P1175" s="46" t="s">
        <v>136</v>
      </c>
      <c r="Q1175" s="46" t="s">
        <v>136</v>
      </c>
      <c r="R1175" s="46" t="s">
        <v>136</v>
      </c>
      <c r="S1175" s="46" t="s">
        <v>136</v>
      </c>
      <c r="T1175" s="46" t="s">
        <v>136</v>
      </c>
      <c r="U1175" s="47" t="s">
        <v>136</v>
      </c>
      <c r="V1175" s="47" t="s">
        <v>136</v>
      </c>
      <c r="W1175" s="49" t="s">
        <v>136</v>
      </c>
      <c r="X1175" s="35" t="s">
        <v>136</v>
      </c>
      <c r="Y1175" s="44" t="s">
        <v>136</v>
      </c>
      <c r="Z1175" s="46" t="s">
        <v>136</v>
      </c>
      <c r="AA1175" s="46" t="s">
        <v>136</v>
      </c>
      <c r="AB1175" s="46" t="s">
        <v>136</v>
      </c>
      <c r="AC1175" s="47" t="s">
        <v>136</v>
      </c>
      <c r="AD1175" s="48" t="s">
        <v>136</v>
      </c>
      <c r="AE1175" s="49" t="s">
        <v>136</v>
      </c>
    </row>
    <row r="1176" spans="1:31" x14ac:dyDescent="0.25">
      <c r="A1176" t="s">
        <v>1424</v>
      </c>
      <c r="B1176" s="35">
        <v>22</v>
      </c>
      <c r="C1176" s="44" t="s">
        <v>177</v>
      </c>
      <c r="D1176" s="45">
        <v>0.86394146360188373</v>
      </c>
      <c r="E1176" s="46">
        <v>0.13605853639811635</v>
      </c>
      <c r="F1176" s="45">
        <v>9.4630248688745408E-2</v>
      </c>
      <c r="G1176" s="47">
        <v>37774.181374784566</v>
      </c>
      <c r="H1176" s="48">
        <v>13366.667314402732</v>
      </c>
      <c r="I1176" s="49">
        <v>0.35385723337807118</v>
      </c>
      <c r="J1176" s="35" t="s">
        <v>136</v>
      </c>
      <c r="K1176" s="42" t="s">
        <v>136</v>
      </c>
      <c r="L1176" s="46" t="s">
        <v>136</v>
      </c>
      <c r="M1176" s="50" t="s">
        <v>136</v>
      </c>
      <c r="N1176" s="50" t="s">
        <v>136</v>
      </c>
      <c r="O1176" s="46" t="s">
        <v>136</v>
      </c>
      <c r="P1176" s="46" t="s">
        <v>136</v>
      </c>
      <c r="Q1176" s="46" t="s">
        <v>136</v>
      </c>
      <c r="R1176" s="46" t="s">
        <v>136</v>
      </c>
      <c r="S1176" s="46" t="s">
        <v>136</v>
      </c>
      <c r="T1176" s="46" t="s">
        <v>136</v>
      </c>
      <c r="U1176" s="47" t="s">
        <v>136</v>
      </c>
      <c r="V1176" s="47" t="s">
        <v>136</v>
      </c>
      <c r="W1176" s="49" t="s">
        <v>136</v>
      </c>
      <c r="X1176" s="35" t="s">
        <v>136</v>
      </c>
      <c r="Y1176" s="44" t="s">
        <v>136</v>
      </c>
      <c r="Z1176" s="46" t="s">
        <v>136</v>
      </c>
      <c r="AA1176" s="46" t="s">
        <v>136</v>
      </c>
      <c r="AB1176" s="46" t="s">
        <v>136</v>
      </c>
      <c r="AC1176" s="47" t="s">
        <v>136</v>
      </c>
      <c r="AD1176" s="48" t="s">
        <v>136</v>
      </c>
      <c r="AE1176" s="49" t="s">
        <v>136</v>
      </c>
    </row>
    <row r="1177" spans="1:31" x14ac:dyDescent="0.25">
      <c r="A1177" t="s">
        <v>1425</v>
      </c>
      <c r="B1177" s="35">
        <v>23</v>
      </c>
      <c r="C1177" s="44" t="s">
        <v>178</v>
      </c>
      <c r="D1177" s="45">
        <v>0.90955095641450345</v>
      </c>
      <c r="E1177" s="46">
        <v>9.0449043585496547E-2</v>
      </c>
      <c r="F1177" s="45">
        <v>7.9579345905670229E-2</v>
      </c>
      <c r="G1177" s="47">
        <v>5157.3784764461052</v>
      </c>
      <c r="H1177" s="48">
        <v>1824.9756967242286</v>
      </c>
      <c r="I1177" s="49">
        <v>0.35385723678394843</v>
      </c>
      <c r="J1177" s="35" t="s">
        <v>136</v>
      </c>
      <c r="K1177" s="42" t="s">
        <v>136</v>
      </c>
      <c r="L1177" s="46" t="s">
        <v>136</v>
      </c>
      <c r="M1177" s="50" t="s">
        <v>136</v>
      </c>
      <c r="N1177" s="50" t="s">
        <v>136</v>
      </c>
      <c r="O1177" s="46" t="s">
        <v>136</v>
      </c>
      <c r="P1177" s="46" t="s">
        <v>136</v>
      </c>
      <c r="Q1177" s="46" t="s">
        <v>136</v>
      </c>
      <c r="R1177" s="46" t="s">
        <v>136</v>
      </c>
      <c r="S1177" s="46" t="s">
        <v>136</v>
      </c>
      <c r="T1177" s="46" t="s">
        <v>136</v>
      </c>
      <c r="U1177" s="47" t="s">
        <v>136</v>
      </c>
      <c r="V1177" s="47" t="s">
        <v>136</v>
      </c>
      <c r="W1177" s="49" t="s">
        <v>136</v>
      </c>
      <c r="X1177" s="35" t="s">
        <v>136</v>
      </c>
      <c r="Y1177" s="44" t="s">
        <v>136</v>
      </c>
      <c r="Z1177" s="46" t="s">
        <v>136</v>
      </c>
      <c r="AA1177" s="46" t="s">
        <v>136</v>
      </c>
      <c r="AB1177" s="46" t="s">
        <v>136</v>
      </c>
      <c r="AC1177" s="47" t="s">
        <v>136</v>
      </c>
      <c r="AD1177" s="48" t="s">
        <v>136</v>
      </c>
      <c r="AE1177" s="49" t="s">
        <v>136</v>
      </c>
    </row>
    <row r="1178" spans="1:31" x14ac:dyDescent="0.25">
      <c r="A1178" t="s">
        <v>1426</v>
      </c>
      <c r="B1178" s="35">
        <v>24</v>
      </c>
      <c r="C1178" s="44" t="s">
        <v>180</v>
      </c>
      <c r="D1178" s="45">
        <v>0.62455054728176163</v>
      </c>
      <c r="E1178" s="46">
        <v>0.37544945271823854</v>
      </c>
      <c r="F1178" s="45">
        <v>0.3523237514667682</v>
      </c>
      <c r="G1178" s="47">
        <v>24435.069796635296</v>
      </c>
      <c r="H1178" s="48">
        <v>10639.228046217548</v>
      </c>
      <c r="I1178" s="49">
        <v>0.43540812998547551</v>
      </c>
      <c r="J1178" s="35" t="s">
        <v>136</v>
      </c>
      <c r="K1178" s="42" t="s">
        <v>136</v>
      </c>
      <c r="L1178" s="46" t="s">
        <v>136</v>
      </c>
      <c r="M1178" s="50" t="s">
        <v>136</v>
      </c>
      <c r="N1178" s="50" t="s">
        <v>136</v>
      </c>
      <c r="O1178" s="46" t="s">
        <v>136</v>
      </c>
      <c r="P1178" s="46" t="s">
        <v>136</v>
      </c>
      <c r="Q1178" s="46" t="s">
        <v>136</v>
      </c>
      <c r="R1178" s="46" t="s">
        <v>136</v>
      </c>
      <c r="S1178" s="46" t="s">
        <v>136</v>
      </c>
      <c r="T1178" s="46" t="s">
        <v>136</v>
      </c>
      <c r="U1178" s="47" t="s">
        <v>136</v>
      </c>
      <c r="V1178" s="47" t="s">
        <v>136</v>
      </c>
      <c r="W1178" s="49" t="s">
        <v>136</v>
      </c>
      <c r="X1178" s="35" t="s">
        <v>136</v>
      </c>
      <c r="Y1178" s="44" t="s">
        <v>136</v>
      </c>
      <c r="Z1178" s="46" t="s">
        <v>136</v>
      </c>
      <c r="AA1178" s="46" t="s">
        <v>136</v>
      </c>
      <c r="AB1178" s="46" t="s">
        <v>136</v>
      </c>
      <c r="AC1178" s="47" t="s">
        <v>136</v>
      </c>
      <c r="AD1178" s="48" t="s">
        <v>136</v>
      </c>
      <c r="AE1178" s="49" t="s">
        <v>136</v>
      </c>
    </row>
    <row r="1179" spans="1:31" x14ac:dyDescent="0.25">
      <c r="A1179" t="s">
        <v>1427</v>
      </c>
      <c r="B1179" s="35">
        <v>25</v>
      </c>
      <c r="C1179" s="44" t="s">
        <v>142</v>
      </c>
      <c r="D1179" s="45">
        <v>0.61116442215351718</v>
      </c>
      <c r="E1179" s="46">
        <v>0.38883557784648271</v>
      </c>
      <c r="F1179" s="45">
        <v>0.3437390422751283</v>
      </c>
      <c r="G1179" s="47">
        <v>15002.625644802112</v>
      </c>
      <c r="H1179" s="48">
        <v>6532.2652580086606</v>
      </c>
      <c r="I1179" s="49">
        <v>0.43540813539341117</v>
      </c>
      <c r="J1179" s="35" t="s">
        <v>136</v>
      </c>
      <c r="K1179" s="42" t="s">
        <v>136</v>
      </c>
      <c r="L1179" s="46" t="s">
        <v>136</v>
      </c>
      <c r="M1179" s="50" t="s">
        <v>136</v>
      </c>
      <c r="N1179" s="50" t="s">
        <v>136</v>
      </c>
      <c r="O1179" s="46" t="s">
        <v>136</v>
      </c>
      <c r="P1179" s="46" t="s">
        <v>136</v>
      </c>
      <c r="Q1179" s="46" t="s">
        <v>136</v>
      </c>
      <c r="R1179" s="46" t="s">
        <v>136</v>
      </c>
      <c r="S1179" s="46" t="s">
        <v>136</v>
      </c>
      <c r="T1179" s="46" t="s">
        <v>136</v>
      </c>
      <c r="U1179" s="47" t="s">
        <v>136</v>
      </c>
      <c r="V1179" s="47" t="s">
        <v>136</v>
      </c>
      <c r="W1179" s="49" t="s">
        <v>136</v>
      </c>
      <c r="X1179" s="35" t="s">
        <v>136</v>
      </c>
      <c r="Y1179" s="44" t="s">
        <v>136</v>
      </c>
      <c r="Z1179" s="46" t="s">
        <v>136</v>
      </c>
      <c r="AA1179" s="46" t="s">
        <v>136</v>
      </c>
      <c r="AB1179" s="46" t="s">
        <v>136</v>
      </c>
      <c r="AC1179" s="47" t="s">
        <v>136</v>
      </c>
      <c r="AD1179" s="48" t="s">
        <v>136</v>
      </c>
      <c r="AE1179" s="49" t="s">
        <v>136</v>
      </c>
    </row>
    <row r="1180" spans="1:31" x14ac:dyDescent="0.25">
      <c r="A1180" t="s">
        <v>1428</v>
      </c>
      <c r="B1180" s="35">
        <v>26</v>
      </c>
      <c r="C1180" s="44" t="s">
        <v>183</v>
      </c>
      <c r="D1180" s="45">
        <v>0.74578577734491935</v>
      </c>
      <c r="E1180" s="46">
        <v>0.25421422265508054</v>
      </c>
      <c r="F1180" s="45">
        <v>0.24531485494704039</v>
      </c>
      <c r="G1180" s="47">
        <v>95310.827968347468</v>
      </c>
      <c r="H1180" s="48">
        <v>49525.657901810519</v>
      </c>
      <c r="I1180" s="49">
        <v>0.51962257549853508</v>
      </c>
      <c r="J1180" s="35" t="s">
        <v>136</v>
      </c>
      <c r="K1180" s="42" t="s">
        <v>136</v>
      </c>
      <c r="L1180" s="46" t="s">
        <v>136</v>
      </c>
      <c r="M1180" s="50" t="s">
        <v>136</v>
      </c>
      <c r="N1180" s="50" t="s">
        <v>136</v>
      </c>
      <c r="O1180" s="46" t="s">
        <v>136</v>
      </c>
      <c r="P1180" s="46" t="s">
        <v>136</v>
      </c>
      <c r="Q1180" s="46" t="s">
        <v>136</v>
      </c>
      <c r="R1180" s="46" t="s">
        <v>136</v>
      </c>
      <c r="S1180" s="46" t="s">
        <v>136</v>
      </c>
      <c r="T1180" s="46" t="s">
        <v>136</v>
      </c>
      <c r="U1180" s="47" t="s">
        <v>136</v>
      </c>
      <c r="V1180" s="47" t="s">
        <v>136</v>
      </c>
      <c r="W1180" s="49" t="s">
        <v>136</v>
      </c>
      <c r="X1180" s="35" t="s">
        <v>136</v>
      </c>
      <c r="Y1180" s="44" t="s">
        <v>136</v>
      </c>
      <c r="Z1180" s="46" t="s">
        <v>136</v>
      </c>
      <c r="AA1180" s="46" t="s">
        <v>136</v>
      </c>
      <c r="AB1180" s="46" t="s">
        <v>136</v>
      </c>
      <c r="AC1180" s="47" t="s">
        <v>136</v>
      </c>
      <c r="AD1180" s="48" t="s">
        <v>136</v>
      </c>
      <c r="AE1180" s="49" t="s">
        <v>136</v>
      </c>
    </row>
    <row r="1181" spans="1:31" x14ac:dyDescent="0.25">
      <c r="A1181" t="s">
        <v>1429</v>
      </c>
      <c r="B1181" s="35">
        <v>27</v>
      </c>
      <c r="C1181" s="44" t="s">
        <v>185</v>
      </c>
      <c r="D1181" s="45">
        <v>0.65777306544650638</v>
      </c>
      <c r="E1181" s="46">
        <v>0.34222693455349368</v>
      </c>
      <c r="F1181" s="45">
        <v>0.30936905015326882</v>
      </c>
      <c r="G1181" s="47">
        <v>17326.758486872863</v>
      </c>
      <c r="H1181" s="48">
        <v>9003.3748439865467</v>
      </c>
      <c r="I1181" s="49">
        <v>0.5196225739977679</v>
      </c>
      <c r="J1181" s="35" t="s">
        <v>136</v>
      </c>
      <c r="K1181" s="42" t="s">
        <v>136</v>
      </c>
      <c r="L1181" s="46" t="s">
        <v>136</v>
      </c>
      <c r="M1181" s="50" t="s">
        <v>136</v>
      </c>
      <c r="N1181" s="50" t="s">
        <v>136</v>
      </c>
      <c r="O1181" s="46" t="s">
        <v>136</v>
      </c>
      <c r="P1181" s="46" t="s">
        <v>136</v>
      </c>
      <c r="Q1181" s="46" t="s">
        <v>136</v>
      </c>
      <c r="R1181" s="46" t="s">
        <v>136</v>
      </c>
      <c r="S1181" s="46" t="s">
        <v>136</v>
      </c>
      <c r="T1181" s="46" t="s">
        <v>136</v>
      </c>
      <c r="U1181" s="47" t="s">
        <v>136</v>
      </c>
      <c r="V1181" s="47" t="s">
        <v>136</v>
      </c>
      <c r="W1181" s="49" t="s">
        <v>136</v>
      </c>
      <c r="X1181" s="35" t="s">
        <v>136</v>
      </c>
      <c r="Y1181" s="44" t="s">
        <v>136</v>
      </c>
      <c r="Z1181" s="46" t="s">
        <v>136</v>
      </c>
      <c r="AA1181" s="46" t="s">
        <v>136</v>
      </c>
      <c r="AB1181" s="46" t="s">
        <v>136</v>
      </c>
      <c r="AC1181" s="47" t="s">
        <v>136</v>
      </c>
      <c r="AD1181" s="48" t="s">
        <v>136</v>
      </c>
      <c r="AE1181" s="49" t="s">
        <v>136</v>
      </c>
    </row>
    <row r="1182" spans="1:31" x14ac:dyDescent="0.25">
      <c r="A1182" t="s">
        <v>1430</v>
      </c>
      <c r="B1182" s="35">
        <v>28</v>
      </c>
      <c r="C1182" s="44" t="s">
        <v>186</v>
      </c>
      <c r="D1182" s="45">
        <v>0.80905909579923574</v>
      </c>
      <c r="E1182" s="46">
        <v>0.19094090420076443</v>
      </c>
      <c r="F1182" s="45">
        <v>4.7909320735016532E-2</v>
      </c>
      <c r="G1182" s="47">
        <v>18373.793253049873</v>
      </c>
      <c r="H1182" s="48">
        <v>10891.320541856747</v>
      </c>
      <c r="I1182" s="49">
        <v>0.59276385620856442</v>
      </c>
      <c r="J1182" s="35" t="s">
        <v>136</v>
      </c>
      <c r="K1182" s="42" t="s">
        <v>136</v>
      </c>
      <c r="L1182" s="46" t="s">
        <v>136</v>
      </c>
      <c r="M1182" s="50" t="s">
        <v>136</v>
      </c>
      <c r="N1182" s="50" t="s">
        <v>136</v>
      </c>
      <c r="O1182" s="46" t="s">
        <v>136</v>
      </c>
      <c r="P1182" s="46" t="s">
        <v>136</v>
      </c>
      <c r="Q1182" s="46" t="s">
        <v>136</v>
      </c>
      <c r="R1182" s="46" t="s">
        <v>136</v>
      </c>
      <c r="S1182" s="46" t="s">
        <v>136</v>
      </c>
      <c r="T1182" s="46" t="s">
        <v>136</v>
      </c>
      <c r="U1182" s="47" t="s">
        <v>136</v>
      </c>
      <c r="V1182" s="47" t="s">
        <v>136</v>
      </c>
      <c r="W1182" s="49" t="s">
        <v>136</v>
      </c>
      <c r="X1182" s="35" t="s">
        <v>136</v>
      </c>
      <c r="Y1182" s="44" t="s">
        <v>136</v>
      </c>
      <c r="Z1182" s="46" t="s">
        <v>136</v>
      </c>
      <c r="AA1182" s="46" t="s">
        <v>136</v>
      </c>
      <c r="AB1182" s="46" t="s">
        <v>136</v>
      </c>
      <c r="AC1182" s="47" t="s">
        <v>136</v>
      </c>
      <c r="AD1182" s="48" t="s">
        <v>136</v>
      </c>
      <c r="AE1182" s="49" t="s">
        <v>136</v>
      </c>
    </row>
    <row r="1183" spans="1:31" x14ac:dyDescent="0.25">
      <c r="A1183" t="s">
        <v>1431</v>
      </c>
      <c r="B1183" s="35">
        <v>29</v>
      </c>
      <c r="C1183" s="44" t="s">
        <v>187</v>
      </c>
      <c r="D1183" s="45">
        <v>0.76969910789047546</v>
      </c>
      <c r="E1183" s="46">
        <v>0.23030089210952456</v>
      </c>
      <c r="F1183" s="45">
        <v>2.1276003993710817E-2</v>
      </c>
      <c r="G1183" s="47">
        <v>30644.448431529294</v>
      </c>
      <c r="H1183" s="48">
        <v>18164.921431252795</v>
      </c>
      <c r="I1183" s="49">
        <v>0.59276385645640695</v>
      </c>
      <c r="J1183" s="35" t="s">
        <v>136</v>
      </c>
      <c r="K1183" s="42" t="s">
        <v>136</v>
      </c>
      <c r="L1183" s="46" t="s">
        <v>136</v>
      </c>
      <c r="M1183" s="50" t="s">
        <v>136</v>
      </c>
      <c r="N1183" s="50" t="s">
        <v>136</v>
      </c>
      <c r="O1183" s="46" t="s">
        <v>136</v>
      </c>
      <c r="P1183" s="46" t="s">
        <v>136</v>
      </c>
      <c r="Q1183" s="46" t="s">
        <v>136</v>
      </c>
      <c r="R1183" s="46" t="s">
        <v>136</v>
      </c>
      <c r="S1183" s="46" t="s">
        <v>136</v>
      </c>
      <c r="T1183" s="46" t="s">
        <v>136</v>
      </c>
      <c r="U1183" s="47" t="s">
        <v>136</v>
      </c>
      <c r="V1183" s="47" t="s">
        <v>136</v>
      </c>
      <c r="W1183" s="49" t="s">
        <v>136</v>
      </c>
      <c r="X1183" s="35" t="s">
        <v>136</v>
      </c>
      <c r="Y1183" s="44" t="s">
        <v>136</v>
      </c>
      <c r="Z1183" s="46" t="s">
        <v>136</v>
      </c>
      <c r="AA1183" s="46" t="s">
        <v>136</v>
      </c>
      <c r="AB1183" s="46" t="s">
        <v>136</v>
      </c>
      <c r="AC1183" s="47" t="s">
        <v>136</v>
      </c>
      <c r="AD1183" s="48" t="s">
        <v>136</v>
      </c>
      <c r="AE1183" s="49" t="s">
        <v>136</v>
      </c>
    </row>
    <row r="1184" spans="1:31" x14ac:dyDescent="0.25">
      <c r="A1184" t="s">
        <v>1432</v>
      </c>
      <c r="B1184" s="35">
        <v>30</v>
      </c>
      <c r="C1184" s="44" t="s">
        <v>13</v>
      </c>
      <c r="D1184" s="45">
        <v>0.85382854552987508</v>
      </c>
      <c r="E1184" s="46">
        <v>0.14617145447012489</v>
      </c>
      <c r="F1184" s="45">
        <v>1.3474882450072834E-2</v>
      </c>
      <c r="G1184" s="47">
        <v>2312.5228811299871</v>
      </c>
      <c r="H1184" s="48">
        <v>1370.7799599699499</v>
      </c>
      <c r="I1184" s="49">
        <v>0.59276384729224141</v>
      </c>
      <c r="J1184" s="35" t="s">
        <v>136</v>
      </c>
      <c r="K1184" s="42" t="s">
        <v>136</v>
      </c>
      <c r="L1184" s="46" t="s">
        <v>136</v>
      </c>
      <c r="M1184" s="50" t="s">
        <v>136</v>
      </c>
      <c r="N1184" s="50" t="s">
        <v>136</v>
      </c>
      <c r="O1184" s="46" t="s">
        <v>136</v>
      </c>
      <c r="P1184" s="46" t="s">
        <v>136</v>
      </c>
      <c r="Q1184" s="46" t="s">
        <v>136</v>
      </c>
      <c r="R1184" s="46" t="s">
        <v>136</v>
      </c>
      <c r="S1184" s="46" t="s">
        <v>136</v>
      </c>
      <c r="T1184" s="46" t="s">
        <v>136</v>
      </c>
      <c r="U1184" s="47" t="s">
        <v>136</v>
      </c>
      <c r="V1184" s="47" t="s">
        <v>136</v>
      </c>
      <c r="W1184" s="49" t="s">
        <v>136</v>
      </c>
      <c r="X1184" s="35" t="s">
        <v>136</v>
      </c>
      <c r="Y1184" s="44" t="s">
        <v>136</v>
      </c>
      <c r="Z1184" s="46" t="s">
        <v>136</v>
      </c>
      <c r="AA1184" s="46" t="s">
        <v>136</v>
      </c>
      <c r="AB1184" s="46" t="s">
        <v>136</v>
      </c>
      <c r="AC1184" s="47" t="s">
        <v>136</v>
      </c>
      <c r="AD1184" s="48" t="s">
        <v>136</v>
      </c>
      <c r="AE1184" s="49" t="s">
        <v>136</v>
      </c>
    </row>
    <row r="1185" spans="1:31" x14ac:dyDescent="0.25">
      <c r="A1185" t="s">
        <v>1433</v>
      </c>
      <c r="B1185" s="35">
        <v>31</v>
      </c>
      <c r="C1185" s="44" t="s">
        <v>189</v>
      </c>
      <c r="D1185" s="45">
        <v>0.61902687712929105</v>
      </c>
      <c r="E1185" s="46">
        <v>0.380973122870709</v>
      </c>
      <c r="F1185" s="45">
        <v>8.2308752308998007E-2</v>
      </c>
      <c r="G1185" s="47">
        <v>19138.875976554129</v>
      </c>
      <c r="H1185" s="48">
        <v>11344.833917647127</v>
      </c>
      <c r="I1185" s="49">
        <v>0.59276385570108669</v>
      </c>
      <c r="J1185" s="35" t="s">
        <v>136</v>
      </c>
      <c r="K1185" s="42" t="s">
        <v>136</v>
      </c>
      <c r="L1185" s="46" t="s">
        <v>136</v>
      </c>
      <c r="M1185" s="50" t="s">
        <v>136</v>
      </c>
      <c r="N1185" s="50" t="s">
        <v>136</v>
      </c>
      <c r="O1185" s="46" t="s">
        <v>136</v>
      </c>
      <c r="P1185" s="46" t="s">
        <v>136</v>
      </c>
      <c r="Q1185" s="46" t="s">
        <v>136</v>
      </c>
      <c r="R1185" s="46" t="s">
        <v>136</v>
      </c>
      <c r="S1185" s="46" t="s">
        <v>136</v>
      </c>
      <c r="T1185" s="46" t="s">
        <v>136</v>
      </c>
      <c r="U1185" s="47" t="s">
        <v>136</v>
      </c>
      <c r="V1185" s="47" t="s">
        <v>136</v>
      </c>
      <c r="W1185" s="49" t="s">
        <v>136</v>
      </c>
      <c r="X1185" s="35" t="s">
        <v>136</v>
      </c>
      <c r="Y1185" s="44" t="s">
        <v>136</v>
      </c>
      <c r="Z1185" s="46" t="s">
        <v>136</v>
      </c>
      <c r="AA1185" s="46" t="s">
        <v>136</v>
      </c>
      <c r="AB1185" s="46" t="s">
        <v>136</v>
      </c>
      <c r="AC1185" s="47" t="s">
        <v>136</v>
      </c>
      <c r="AD1185" s="48" t="s">
        <v>136</v>
      </c>
      <c r="AE1185" s="49" t="s">
        <v>136</v>
      </c>
    </row>
    <row r="1186" spans="1:31" x14ac:dyDescent="0.25">
      <c r="A1186" t="s">
        <v>1434</v>
      </c>
      <c r="B1186" s="35">
        <v>32</v>
      </c>
      <c r="C1186" s="44" t="s">
        <v>2227</v>
      </c>
      <c r="D1186" s="45">
        <v>0.85285391082853856</v>
      </c>
      <c r="E1186" s="46">
        <v>0.14714608917146133</v>
      </c>
      <c r="F1186" s="45">
        <v>8.3880390160523011E-2</v>
      </c>
      <c r="G1186" s="47">
        <v>50389.381759247211</v>
      </c>
      <c r="H1186" s="48">
        <v>30605.844142010777</v>
      </c>
      <c r="I1186" s="49">
        <v>0.60738677621092552</v>
      </c>
      <c r="J1186" s="35" t="s">
        <v>136</v>
      </c>
      <c r="K1186" s="42" t="s">
        <v>136</v>
      </c>
      <c r="L1186" s="46" t="s">
        <v>136</v>
      </c>
      <c r="M1186" s="50" t="s">
        <v>136</v>
      </c>
      <c r="N1186" s="50" t="s">
        <v>136</v>
      </c>
      <c r="O1186" s="46" t="s">
        <v>136</v>
      </c>
      <c r="P1186" s="46" t="s">
        <v>136</v>
      </c>
      <c r="Q1186" s="46" t="s">
        <v>136</v>
      </c>
      <c r="R1186" s="46" t="s">
        <v>136</v>
      </c>
      <c r="S1186" s="46" t="s">
        <v>136</v>
      </c>
      <c r="T1186" s="46" t="s">
        <v>136</v>
      </c>
      <c r="U1186" s="47" t="s">
        <v>136</v>
      </c>
      <c r="V1186" s="47" t="s">
        <v>136</v>
      </c>
      <c r="W1186" s="49" t="s">
        <v>136</v>
      </c>
      <c r="X1186" s="35" t="s">
        <v>136</v>
      </c>
      <c r="Y1186" s="44" t="s">
        <v>136</v>
      </c>
      <c r="Z1186" s="46" t="s">
        <v>136</v>
      </c>
      <c r="AA1186" s="46" t="s">
        <v>136</v>
      </c>
      <c r="AB1186" s="46" t="s">
        <v>136</v>
      </c>
      <c r="AC1186" s="47" t="s">
        <v>136</v>
      </c>
      <c r="AD1186" s="48" t="s">
        <v>136</v>
      </c>
      <c r="AE1186" s="49" t="s">
        <v>136</v>
      </c>
    </row>
    <row r="1187" spans="1:31" x14ac:dyDescent="0.25">
      <c r="A1187" t="s">
        <v>1435</v>
      </c>
      <c r="B1187" s="35">
        <v>33</v>
      </c>
      <c r="C1187" s="44" t="s">
        <v>193</v>
      </c>
      <c r="D1187" s="45">
        <v>0.91346426633996125</v>
      </c>
      <c r="E1187" s="46">
        <v>8.6535733660038777E-2</v>
      </c>
      <c r="F1187" s="45">
        <v>8.3917157425994912E-2</v>
      </c>
      <c r="G1187" s="47">
        <v>2</v>
      </c>
      <c r="H1187" s="48">
        <v>1</v>
      </c>
      <c r="I1187" s="49">
        <v>0.5</v>
      </c>
      <c r="J1187" s="35" t="s">
        <v>136</v>
      </c>
      <c r="K1187" s="42" t="s">
        <v>136</v>
      </c>
      <c r="L1187" s="46" t="s">
        <v>136</v>
      </c>
      <c r="M1187" s="50" t="s">
        <v>136</v>
      </c>
      <c r="N1187" s="50" t="s">
        <v>136</v>
      </c>
      <c r="O1187" s="46" t="s">
        <v>136</v>
      </c>
      <c r="P1187" s="46" t="s">
        <v>136</v>
      </c>
      <c r="Q1187" s="46" t="s">
        <v>136</v>
      </c>
      <c r="R1187" s="46" t="s">
        <v>136</v>
      </c>
      <c r="S1187" s="46" t="s">
        <v>136</v>
      </c>
      <c r="T1187" s="46" t="s">
        <v>136</v>
      </c>
      <c r="U1187" s="47" t="s">
        <v>136</v>
      </c>
      <c r="V1187" s="47" t="s">
        <v>136</v>
      </c>
      <c r="W1187" s="49" t="s">
        <v>136</v>
      </c>
      <c r="X1187" s="35" t="s">
        <v>136</v>
      </c>
      <c r="Y1187" s="44" t="s">
        <v>136</v>
      </c>
      <c r="Z1187" s="46" t="s">
        <v>136</v>
      </c>
      <c r="AA1187" s="46" t="s">
        <v>136</v>
      </c>
      <c r="AB1187" s="46" t="s">
        <v>136</v>
      </c>
      <c r="AC1187" s="47" t="s">
        <v>136</v>
      </c>
      <c r="AD1187" s="48" t="s">
        <v>136</v>
      </c>
      <c r="AE1187" s="49" t="s">
        <v>136</v>
      </c>
    </row>
    <row r="1188" spans="1:31" x14ac:dyDescent="0.25">
      <c r="A1188" t="s">
        <v>1436</v>
      </c>
      <c r="B1188" s="35" t="s">
        <v>136</v>
      </c>
      <c r="C1188" s="44" t="s">
        <v>136</v>
      </c>
      <c r="D1188" s="45" t="s">
        <v>136</v>
      </c>
      <c r="E1188" s="46" t="s">
        <v>136</v>
      </c>
      <c r="F1188" s="45" t="s">
        <v>136</v>
      </c>
      <c r="G1188" s="47" t="s">
        <v>136</v>
      </c>
      <c r="H1188" s="48" t="s">
        <v>136</v>
      </c>
      <c r="I1188" s="49" t="s">
        <v>136</v>
      </c>
      <c r="J1188" s="35" t="s">
        <v>136</v>
      </c>
      <c r="K1188" s="42" t="s">
        <v>136</v>
      </c>
      <c r="L1188" s="46" t="s">
        <v>136</v>
      </c>
      <c r="M1188" s="50" t="s">
        <v>136</v>
      </c>
      <c r="N1188" s="50" t="s">
        <v>136</v>
      </c>
      <c r="O1188" s="46" t="s">
        <v>136</v>
      </c>
      <c r="P1188" s="46" t="s">
        <v>136</v>
      </c>
      <c r="Q1188" s="46" t="s">
        <v>136</v>
      </c>
      <c r="R1188" s="46" t="s">
        <v>136</v>
      </c>
      <c r="S1188" s="46" t="s">
        <v>136</v>
      </c>
      <c r="T1188" s="46" t="s">
        <v>136</v>
      </c>
      <c r="U1188" s="47" t="s">
        <v>136</v>
      </c>
      <c r="V1188" s="47" t="s">
        <v>136</v>
      </c>
      <c r="W1188" s="49" t="s">
        <v>136</v>
      </c>
      <c r="X1188" s="35" t="s">
        <v>136</v>
      </c>
      <c r="Y1188" s="44" t="s">
        <v>136</v>
      </c>
      <c r="Z1188" s="46" t="s">
        <v>136</v>
      </c>
      <c r="AA1188" s="46" t="s">
        <v>136</v>
      </c>
      <c r="AB1188" s="46" t="s">
        <v>136</v>
      </c>
      <c r="AC1188" s="47" t="s">
        <v>136</v>
      </c>
      <c r="AD1188" s="48" t="s">
        <v>136</v>
      </c>
      <c r="AE1188" s="49" t="s">
        <v>136</v>
      </c>
    </row>
    <row r="1189" spans="1:31" x14ac:dyDescent="0.25">
      <c r="A1189" t="s">
        <v>1437</v>
      </c>
      <c r="B1189" s="35" t="s">
        <v>136</v>
      </c>
      <c r="C1189" s="44" t="s">
        <v>136</v>
      </c>
      <c r="D1189" s="45" t="s">
        <v>136</v>
      </c>
      <c r="E1189" s="46" t="s">
        <v>136</v>
      </c>
      <c r="F1189" s="45" t="s">
        <v>136</v>
      </c>
      <c r="G1189" s="47" t="s">
        <v>136</v>
      </c>
      <c r="H1189" s="48" t="s">
        <v>136</v>
      </c>
      <c r="I1189" s="49" t="s">
        <v>136</v>
      </c>
      <c r="J1189" s="35" t="s">
        <v>136</v>
      </c>
      <c r="K1189" s="42" t="s">
        <v>136</v>
      </c>
      <c r="L1189" s="46" t="s">
        <v>136</v>
      </c>
      <c r="M1189" s="50" t="s">
        <v>136</v>
      </c>
      <c r="N1189" s="50" t="s">
        <v>136</v>
      </c>
      <c r="O1189" s="46" t="s">
        <v>136</v>
      </c>
      <c r="P1189" s="46" t="s">
        <v>136</v>
      </c>
      <c r="Q1189" s="46" t="s">
        <v>136</v>
      </c>
      <c r="R1189" s="46" t="s">
        <v>136</v>
      </c>
      <c r="S1189" s="46" t="s">
        <v>136</v>
      </c>
      <c r="T1189" s="46" t="s">
        <v>136</v>
      </c>
      <c r="U1189" s="47" t="s">
        <v>136</v>
      </c>
      <c r="V1189" s="47" t="s">
        <v>136</v>
      </c>
      <c r="W1189" s="49" t="s">
        <v>136</v>
      </c>
      <c r="X1189" s="35" t="s">
        <v>136</v>
      </c>
      <c r="Y1189" s="44" t="s">
        <v>136</v>
      </c>
      <c r="Z1189" s="46" t="s">
        <v>136</v>
      </c>
      <c r="AA1189" s="46" t="s">
        <v>136</v>
      </c>
      <c r="AB1189" s="46" t="s">
        <v>136</v>
      </c>
      <c r="AC1189" s="47" t="s">
        <v>136</v>
      </c>
      <c r="AD1189" s="48" t="s">
        <v>136</v>
      </c>
      <c r="AE1189" s="49" t="s">
        <v>136</v>
      </c>
    </row>
    <row r="1190" spans="1:31" x14ac:dyDescent="0.25">
      <c r="A1190" t="s">
        <v>1438</v>
      </c>
      <c r="B1190" s="35" t="s">
        <v>136</v>
      </c>
      <c r="C1190" s="44" t="s">
        <v>136</v>
      </c>
      <c r="D1190" s="45" t="s">
        <v>136</v>
      </c>
      <c r="E1190" s="46" t="s">
        <v>136</v>
      </c>
      <c r="F1190" s="45" t="s">
        <v>136</v>
      </c>
      <c r="G1190" s="47" t="s">
        <v>136</v>
      </c>
      <c r="H1190" s="48" t="s">
        <v>136</v>
      </c>
      <c r="I1190" s="49" t="s">
        <v>136</v>
      </c>
      <c r="J1190" s="35" t="s">
        <v>136</v>
      </c>
      <c r="K1190" s="42" t="s">
        <v>136</v>
      </c>
      <c r="L1190" s="46" t="s">
        <v>136</v>
      </c>
      <c r="M1190" s="50" t="s">
        <v>136</v>
      </c>
      <c r="N1190" s="50" t="s">
        <v>136</v>
      </c>
      <c r="O1190" s="46" t="s">
        <v>136</v>
      </c>
      <c r="P1190" s="46" t="s">
        <v>136</v>
      </c>
      <c r="Q1190" s="46" t="s">
        <v>136</v>
      </c>
      <c r="R1190" s="46" t="s">
        <v>136</v>
      </c>
      <c r="S1190" s="46" t="s">
        <v>136</v>
      </c>
      <c r="T1190" s="46" t="s">
        <v>136</v>
      </c>
      <c r="U1190" s="47" t="s">
        <v>136</v>
      </c>
      <c r="V1190" s="47" t="s">
        <v>136</v>
      </c>
      <c r="W1190" s="49" t="s">
        <v>136</v>
      </c>
      <c r="X1190" s="35" t="s">
        <v>136</v>
      </c>
      <c r="Y1190" s="44" t="s">
        <v>136</v>
      </c>
      <c r="Z1190" s="46" t="s">
        <v>136</v>
      </c>
      <c r="AA1190" s="46" t="s">
        <v>136</v>
      </c>
      <c r="AB1190" s="46" t="s">
        <v>136</v>
      </c>
      <c r="AC1190" s="47" t="s">
        <v>136</v>
      </c>
      <c r="AD1190" s="48" t="s">
        <v>136</v>
      </c>
      <c r="AE1190" s="49" t="s">
        <v>136</v>
      </c>
    </row>
    <row r="1191" spans="1:31" x14ac:dyDescent="0.25">
      <c r="A1191" t="s">
        <v>1439</v>
      </c>
      <c r="B1191" s="35" t="s">
        <v>136</v>
      </c>
      <c r="C1191" s="44" t="s">
        <v>136</v>
      </c>
      <c r="D1191" s="45" t="s">
        <v>136</v>
      </c>
      <c r="E1191" s="46" t="s">
        <v>136</v>
      </c>
      <c r="F1191" s="45" t="s">
        <v>136</v>
      </c>
      <c r="G1191" s="47" t="s">
        <v>136</v>
      </c>
      <c r="H1191" s="48" t="s">
        <v>136</v>
      </c>
      <c r="I1191" s="49" t="s">
        <v>136</v>
      </c>
      <c r="J1191" s="35" t="s">
        <v>136</v>
      </c>
      <c r="K1191" s="42" t="s">
        <v>136</v>
      </c>
      <c r="L1191" s="46" t="s">
        <v>136</v>
      </c>
      <c r="M1191" s="50" t="s">
        <v>136</v>
      </c>
      <c r="N1191" s="50" t="s">
        <v>136</v>
      </c>
      <c r="O1191" s="46" t="s">
        <v>136</v>
      </c>
      <c r="P1191" s="46" t="s">
        <v>136</v>
      </c>
      <c r="Q1191" s="46" t="s">
        <v>136</v>
      </c>
      <c r="R1191" s="46" t="s">
        <v>136</v>
      </c>
      <c r="S1191" s="46" t="s">
        <v>136</v>
      </c>
      <c r="T1191" s="46" t="s">
        <v>136</v>
      </c>
      <c r="U1191" s="47" t="s">
        <v>136</v>
      </c>
      <c r="V1191" s="47" t="s">
        <v>136</v>
      </c>
      <c r="W1191" s="49" t="s">
        <v>136</v>
      </c>
      <c r="X1191" s="35" t="s">
        <v>136</v>
      </c>
      <c r="Y1191" s="44" t="s">
        <v>136</v>
      </c>
      <c r="Z1191" s="46" t="s">
        <v>136</v>
      </c>
      <c r="AA1191" s="46" t="s">
        <v>136</v>
      </c>
      <c r="AB1191" s="46" t="s">
        <v>136</v>
      </c>
      <c r="AC1191" s="47" t="s">
        <v>136</v>
      </c>
      <c r="AD1191" s="48" t="s">
        <v>136</v>
      </c>
      <c r="AE1191" s="49" t="s">
        <v>136</v>
      </c>
    </row>
    <row r="1192" spans="1:31" x14ac:dyDescent="0.25">
      <c r="A1192" t="s">
        <v>1440</v>
      </c>
      <c r="B1192" s="35" t="s">
        <v>136</v>
      </c>
      <c r="C1192" s="44" t="s">
        <v>136</v>
      </c>
      <c r="D1192" s="45" t="s">
        <v>136</v>
      </c>
      <c r="E1192" s="46" t="s">
        <v>136</v>
      </c>
      <c r="F1192" s="45" t="s">
        <v>136</v>
      </c>
      <c r="G1192" s="47" t="s">
        <v>136</v>
      </c>
      <c r="H1192" s="48" t="s">
        <v>136</v>
      </c>
      <c r="I1192" s="49" t="s">
        <v>136</v>
      </c>
      <c r="J1192" s="35" t="s">
        <v>136</v>
      </c>
      <c r="K1192" s="42" t="s">
        <v>136</v>
      </c>
      <c r="L1192" s="46" t="s">
        <v>136</v>
      </c>
      <c r="M1192" s="50" t="s">
        <v>136</v>
      </c>
      <c r="N1192" s="50" t="s">
        <v>136</v>
      </c>
      <c r="O1192" s="46" t="s">
        <v>136</v>
      </c>
      <c r="P1192" s="46" t="s">
        <v>136</v>
      </c>
      <c r="Q1192" s="46" t="s">
        <v>136</v>
      </c>
      <c r="R1192" s="46" t="s">
        <v>136</v>
      </c>
      <c r="S1192" s="46" t="s">
        <v>136</v>
      </c>
      <c r="T1192" s="46" t="s">
        <v>136</v>
      </c>
      <c r="U1192" s="47" t="s">
        <v>136</v>
      </c>
      <c r="V1192" s="47" t="s">
        <v>136</v>
      </c>
      <c r="W1192" s="49" t="s">
        <v>136</v>
      </c>
      <c r="X1192" s="35" t="s">
        <v>136</v>
      </c>
      <c r="Y1192" s="44" t="s">
        <v>136</v>
      </c>
      <c r="Z1192" s="46" t="s">
        <v>136</v>
      </c>
      <c r="AA1192" s="46" t="s">
        <v>136</v>
      </c>
      <c r="AB1192" s="46" t="s">
        <v>136</v>
      </c>
      <c r="AC1192" s="47" t="s">
        <v>136</v>
      </c>
      <c r="AD1192" s="48" t="s">
        <v>136</v>
      </c>
      <c r="AE1192" s="49" t="s">
        <v>136</v>
      </c>
    </row>
    <row r="1193" spans="1:31" ht="15.75" thickBot="1" x14ac:dyDescent="0.3">
      <c r="A1193" t="s">
        <v>1441</v>
      </c>
      <c r="B1193" s="35" t="s">
        <v>136</v>
      </c>
      <c r="C1193" s="51" t="s">
        <v>136</v>
      </c>
      <c r="D1193" s="52" t="s">
        <v>136</v>
      </c>
      <c r="E1193" s="53" t="s">
        <v>136</v>
      </c>
      <c r="F1193" s="52" t="s">
        <v>136</v>
      </c>
      <c r="G1193" s="54" t="s">
        <v>136</v>
      </c>
      <c r="H1193" s="55" t="s">
        <v>136</v>
      </c>
      <c r="I1193" s="56" t="s">
        <v>136</v>
      </c>
      <c r="J1193" s="35" t="s">
        <v>136</v>
      </c>
      <c r="K1193" s="42" t="s">
        <v>136</v>
      </c>
      <c r="L1193" s="25" t="s">
        <v>136</v>
      </c>
      <c r="M1193" s="57" t="s">
        <v>136</v>
      </c>
      <c r="N1193" s="57" t="s">
        <v>136</v>
      </c>
      <c r="O1193" s="53" t="s">
        <v>136</v>
      </c>
      <c r="P1193" s="25" t="s">
        <v>136</v>
      </c>
      <c r="Q1193" s="25" t="s">
        <v>136</v>
      </c>
      <c r="R1193" s="53" t="s">
        <v>136</v>
      </c>
      <c r="S1193" s="46" t="s">
        <v>136</v>
      </c>
      <c r="T1193" s="25" t="s">
        <v>136</v>
      </c>
      <c r="U1193" s="54" t="s">
        <v>136</v>
      </c>
      <c r="V1193" s="54" t="s">
        <v>136</v>
      </c>
      <c r="W1193" s="56" t="s">
        <v>136</v>
      </c>
      <c r="X1193" s="35" t="s">
        <v>136</v>
      </c>
      <c r="Y1193" s="51" t="s">
        <v>136</v>
      </c>
      <c r="Z1193" s="53" t="s">
        <v>136</v>
      </c>
      <c r="AA1193" s="53" t="s">
        <v>136</v>
      </c>
      <c r="AB1193" s="53" t="s">
        <v>136</v>
      </c>
      <c r="AC1193" s="54" t="s">
        <v>136</v>
      </c>
      <c r="AD1193" s="55" t="s">
        <v>136</v>
      </c>
      <c r="AE1193" s="56" t="s">
        <v>136</v>
      </c>
    </row>
    <row r="1194" spans="1:31" x14ac:dyDescent="0.25">
      <c r="A1194" t="s">
        <v>1442</v>
      </c>
      <c r="B1194" s="293" t="s">
        <v>2237</v>
      </c>
      <c r="C1194" s="294"/>
      <c r="D1194" s="58">
        <v>0.60124697252357528</v>
      </c>
      <c r="E1194" s="58">
        <v>0.3987530274764246</v>
      </c>
      <c r="F1194" s="58">
        <v>0.3523237514667682</v>
      </c>
      <c r="G1194" s="59"/>
      <c r="H1194" s="60"/>
      <c r="I1194" s="61"/>
      <c r="J1194" s="62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 t="s">
        <v>136</v>
      </c>
      <c r="V1194" s="37" t="s">
        <v>136</v>
      </c>
      <c r="W1194" s="63" t="s">
        <v>136</v>
      </c>
      <c r="X1194" s="293" t="s">
        <v>2237</v>
      </c>
      <c r="Y1194" s="294">
        <v>0</v>
      </c>
      <c r="Z1194" s="58">
        <v>0.35446785086357813</v>
      </c>
      <c r="AA1194" s="58">
        <v>0.64553214913642187</v>
      </c>
      <c r="AB1194" s="58">
        <v>0.6113142855370064</v>
      </c>
      <c r="AC1194" s="59"/>
      <c r="AD1194" s="60"/>
      <c r="AE1194" s="61"/>
    </row>
    <row r="1195" spans="1:31" ht="15.75" thickBot="1" x14ac:dyDescent="0.3">
      <c r="A1195" t="s">
        <v>1443</v>
      </c>
      <c r="B1195" s="295" t="s">
        <v>5</v>
      </c>
      <c r="C1195" s="296"/>
      <c r="D1195" s="25"/>
      <c r="E1195" s="25"/>
      <c r="F1195" s="25"/>
      <c r="G1195" s="26">
        <v>1378434.8919520918</v>
      </c>
      <c r="H1195" s="26">
        <v>424877.72716376022</v>
      </c>
      <c r="I1195" s="27">
        <v>0.30823198806442215</v>
      </c>
      <c r="J1195" s="33" t="s">
        <v>5</v>
      </c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6">
        <v>1462973.76953661</v>
      </c>
      <c r="V1195" s="26">
        <v>495500.41931454756</v>
      </c>
      <c r="W1195" s="27">
        <v>0.33869398729650152</v>
      </c>
      <c r="X1195" s="295" t="s">
        <v>5</v>
      </c>
      <c r="Y1195" s="296">
        <v>0</v>
      </c>
      <c r="Z1195" s="25"/>
      <c r="AA1195" s="25"/>
      <c r="AB1195" s="25"/>
      <c r="AC1195" s="26">
        <v>562450.76552345091</v>
      </c>
      <c r="AD1195" s="26">
        <v>366718.2387471922</v>
      </c>
      <c r="AE1195" s="27">
        <v>0.6520006038322339</v>
      </c>
    </row>
    <row r="1196" spans="1:31" ht="15.75" thickBot="1" x14ac:dyDescent="0.3">
      <c r="A1196" t="s">
        <v>1444</v>
      </c>
      <c r="B1196" s="29" t="s">
        <v>2238</v>
      </c>
      <c r="C1196" s="30"/>
      <c r="D1196" s="30"/>
      <c r="E1196" s="30"/>
      <c r="F1196" s="30"/>
      <c r="G1196" s="31">
        <v>3.141041474476082</v>
      </c>
      <c r="H1196" s="32">
        <v>2.4689677233844942</v>
      </c>
      <c r="I1196" s="64"/>
      <c r="J1196" s="29" t="s">
        <v>2240</v>
      </c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1">
        <v>2.7089424301584177</v>
      </c>
      <c r="V1196" s="32">
        <v>2.4702465659409114</v>
      </c>
      <c r="W1196" s="64"/>
      <c r="X1196" s="29" t="s">
        <v>2239</v>
      </c>
      <c r="Y1196" s="30"/>
      <c r="Z1196" s="30"/>
      <c r="AA1196" s="30"/>
      <c r="AB1196" s="30"/>
      <c r="AC1196" s="31">
        <v>2.8539081216295474</v>
      </c>
      <c r="AD1196" s="32">
        <v>2.782694308486346</v>
      </c>
      <c r="AE1196" s="64"/>
    </row>
    <row r="1197" spans="1:31" ht="15.75" thickBot="1" x14ac:dyDescent="0.3">
      <c r="A1197" t="s">
        <v>1445</v>
      </c>
      <c r="B1197" s="358" t="s">
        <v>2231</v>
      </c>
      <c r="C1197" s="358"/>
      <c r="D1197" s="358"/>
      <c r="E1197" s="358"/>
      <c r="F1197" s="358"/>
      <c r="G1197" s="358"/>
      <c r="H1197" s="358"/>
      <c r="I1197" s="20"/>
      <c r="J1197" s="20"/>
      <c r="K1197" s="20"/>
      <c r="L1197" s="20" t="s">
        <v>2267</v>
      </c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</row>
    <row r="1198" spans="1:31" x14ac:dyDescent="0.25">
      <c r="A1198" t="s">
        <v>1446</v>
      </c>
      <c r="B1198" s="301" t="s">
        <v>6</v>
      </c>
      <c r="C1198" s="302"/>
      <c r="D1198" s="302"/>
      <c r="E1198" s="302"/>
      <c r="F1198" s="302"/>
      <c r="G1198" s="302"/>
      <c r="H1198" s="302"/>
      <c r="I1198" s="303"/>
      <c r="J1198" s="301" t="s">
        <v>73</v>
      </c>
      <c r="K1198" s="302"/>
      <c r="L1198" s="302"/>
      <c r="M1198" s="302"/>
      <c r="N1198" s="302"/>
      <c r="O1198" s="302"/>
      <c r="P1198" s="302"/>
      <c r="Q1198" s="302"/>
      <c r="R1198" s="302"/>
      <c r="S1198" s="302"/>
      <c r="T1198" s="302"/>
      <c r="U1198" s="302"/>
      <c r="V1198" s="302"/>
      <c r="W1198" s="303"/>
      <c r="X1198" s="301" t="s">
        <v>7</v>
      </c>
      <c r="Y1198" s="302"/>
      <c r="Z1198" s="302"/>
      <c r="AA1198" s="302"/>
      <c r="AB1198" s="302"/>
      <c r="AC1198" s="302"/>
      <c r="AD1198" s="302"/>
      <c r="AE1198" s="303"/>
    </row>
    <row r="1199" spans="1:31" ht="75" x14ac:dyDescent="0.25">
      <c r="A1199" t="s">
        <v>1447</v>
      </c>
      <c r="B1199" s="305"/>
      <c r="C1199" s="306"/>
      <c r="D1199" s="34" t="s">
        <v>2232</v>
      </c>
      <c r="E1199" s="34" t="s">
        <v>2233</v>
      </c>
      <c r="F1199" s="34" t="s">
        <v>2234</v>
      </c>
      <c r="G1199" s="269" t="s">
        <v>196</v>
      </c>
      <c r="H1199" s="34" t="s">
        <v>197</v>
      </c>
      <c r="I1199" s="21" t="s">
        <v>5</v>
      </c>
      <c r="J1199" s="305"/>
      <c r="K1199" s="306"/>
      <c r="L1199" s="307" t="s">
        <v>2232</v>
      </c>
      <c r="M1199" s="308"/>
      <c r="N1199" s="309"/>
      <c r="O1199" s="307" t="s">
        <v>2233</v>
      </c>
      <c r="P1199" s="308"/>
      <c r="Q1199" s="309"/>
      <c r="R1199" s="307" t="s">
        <v>2234</v>
      </c>
      <c r="S1199" s="308"/>
      <c r="T1199" s="309"/>
      <c r="U1199" s="269" t="s">
        <v>196</v>
      </c>
      <c r="V1199" s="34" t="s">
        <v>197</v>
      </c>
      <c r="W1199" s="21" t="s">
        <v>5</v>
      </c>
      <c r="X1199" s="305"/>
      <c r="Y1199" s="306"/>
      <c r="Z1199" s="34" t="s">
        <v>2232</v>
      </c>
      <c r="AA1199" s="34" t="s">
        <v>2233</v>
      </c>
      <c r="AB1199" s="34" t="s">
        <v>2234</v>
      </c>
      <c r="AC1199" s="269" t="s">
        <v>196</v>
      </c>
      <c r="AD1199" s="34" t="s">
        <v>197</v>
      </c>
      <c r="AE1199" s="21" t="s">
        <v>5</v>
      </c>
    </row>
    <row r="1200" spans="1:31" ht="15.75" thickBot="1" x14ac:dyDescent="0.3">
      <c r="A1200" t="s">
        <v>1448</v>
      </c>
      <c r="B1200" s="291" t="s">
        <v>2236</v>
      </c>
      <c r="C1200" s="292"/>
      <c r="D1200" s="22" t="s">
        <v>11</v>
      </c>
      <c r="E1200" s="22" t="s">
        <v>12</v>
      </c>
      <c r="F1200" s="22" t="s">
        <v>12</v>
      </c>
      <c r="G1200" s="23"/>
      <c r="H1200" s="23"/>
      <c r="I1200" s="24"/>
      <c r="J1200" s="297"/>
      <c r="K1200" s="298"/>
      <c r="L1200" s="298"/>
      <c r="M1200" s="298"/>
      <c r="N1200" s="298"/>
      <c r="O1200" s="298"/>
      <c r="P1200" s="298"/>
      <c r="Q1200" s="298"/>
      <c r="R1200" s="298"/>
      <c r="S1200" s="298"/>
      <c r="T1200" s="298"/>
      <c r="U1200" s="298"/>
      <c r="V1200" s="298"/>
      <c r="W1200" s="299"/>
      <c r="X1200" s="291" t="s">
        <v>2236</v>
      </c>
      <c r="Y1200" s="292"/>
      <c r="Z1200" s="22" t="s">
        <v>12</v>
      </c>
      <c r="AA1200" s="22" t="s">
        <v>11</v>
      </c>
      <c r="AB1200" s="22" t="s">
        <v>11</v>
      </c>
      <c r="AC1200" s="23"/>
      <c r="AD1200" s="23"/>
      <c r="AE1200" s="24"/>
    </row>
    <row r="1201" spans="1:31" x14ac:dyDescent="0.25">
      <c r="A1201" t="s">
        <v>1449</v>
      </c>
      <c r="B1201" s="35">
        <v>1</v>
      </c>
      <c r="C1201" s="36" t="s">
        <v>149</v>
      </c>
      <c r="D1201" s="37">
        <v>0.76938773405094374</v>
      </c>
      <c r="E1201" s="38">
        <v>0.23061226594905634</v>
      </c>
      <c r="F1201" s="37">
        <v>5.5710203891224871E-2</v>
      </c>
      <c r="G1201" s="39">
        <v>63.965057928423768</v>
      </c>
      <c r="H1201" s="40">
        <v>29.942209279643912</v>
      </c>
      <c r="I1201" s="41">
        <v>0.46810258990383363</v>
      </c>
      <c r="J1201" s="35">
        <v>1</v>
      </c>
      <c r="K1201" s="42" t="s">
        <v>147</v>
      </c>
      <c r="L1201" s="38">
        <v>0.32810490300293005</v>
      </c>
      <c r="M1201" s="43" t="s">
        <v>137</v>
      </c>
      <c r="N1201" s="43" t="s">
        <v>135</v>
      </c>
      <c r="O1201" s="38">
        <v>0.67189509699706995</v>
      </c>
      <c r="P1201" s="38" t="s">
        <v>137</v>
      </c>
      <c r="Q1201" s="38" t="s">
        <v>135</v>
      </c>
      <c r="R1201" s="38">
        <v>0.28917442857816766</v>
      </c>
      <c r="S1201" s="38" t="s">
        <v>1</v>
      </c>
      <c r="T1201" s="38" t="s">
        <v>137</v>
      </c>
      <c r="U1201" s="39">
        <v>3466.37705917529</v>
      </c>
      <c r="V1201" s="39">
        <v>1264.8703930153092</v>
      </c>
      <c r="W1201" s="41">
        <v>0.36489694324143818</v>
      </c>
      <c r="X1201" s="35">
        <v>1</v>
      </c>
      <c r="Y1201" s="36" t="s">
        <v>151</v>
      </c>
      <c r="Z1201" s="38">
        <v>9.8659148187261361E-2</v>
      </c>
      <c r="AA1201" s="38">
        <v>0.90134085181273849</v>
      </c>
      <c r="AB1201" s="38">
        <v>0.6264784626658596</v>
      </c>
      <c r="AC1201" s="39">
        <v>5759.5199901976594</v>
      </c>
      <c r="AD1201" s="40">
        <v>2003.2886779873802</v>
      </c>
      <c r="AE1201" s="41">
        <v>0.34782215903353952</v>
      </c>
    </row>
    <row r="1202" spans="1:31" x14ac:dyDescent="0.25">
      <c r="A1202" t="s">
        <v>1450</v>
      </c>
      <c r="B1202" s="35">
        <v>2</v>
      </c>
      <c r="C1202" s="44" t="s">
        <v>150</v>
      </c>
      <c r="D1202" s="45">
        <v>0.80637061666683496</v>
      </c>
      <c r="E1202" s="46">
        <v>0.19362938333316498</v>
      </c>
      <c r="F1202" s="45">
        <v>4.7657921676599341E-3</v>
      </c>
      <c r="G1202" s="47">
        <v>300.56184676311534</v>
      </c>
      <c r="H1202" s="48">
        <v>163.92253048796465</v>
      </c>
      <c r="I1202" s="49">
        <v>0.54538702185030974</v>
      </c>
      <c r="J1202" s="35">
        <v>2</v>
      </c>
      <c r="K1202" s="42" t="s">
        <v>148</v>
      </c>
      <c r="L1202" s="46">
        <v>0.45969584098681976</v>
      </c>
      <c r="M1202" s="50" t="s">
        <v>137</v>
      </c>
      <c r="N1202" s="50" t="s">
        <v>137</v>
      </c>
      <c r="O1202" s="46">
        <v>0.54030415901318007</v>
      </c>
      <c r="P1202" s="46" t="s">
        <v>137</v>
      </c>
      <c r="Q1202" s="46" t="s">
        <v>137</v>
      </c>
      <c r="R1202" s="46">
        <v>0.22333727396721068</v>
      </c>
      <c r="S1202" s="46" t="s">
        <v>1</v>
      </c>
      <c r="T1202" s="46" t="s">
        <v>137</v>
      </c>
      <c r="U1202" s="47">
        <v>468.19537167276417</v>
      </c>
      <c r="V1202" s="47">
        <v>209.83811774031722</v>
      </c>
      <c r="W1202" s="49">
        <v>0.44818494678964788</v>
      </c>
      <c r="X1202" s="35">
        <v>2</v>
      </c>
      <c r="Y1202" s="44" t="s">
        <v>158</v>
      </c>
      <c r="Z1202" s="46">
        <v>0.18873749909831708</v>
      </c>
      <c r="AA1202" s="46">
        <v>0.81126250090168295</v>
      </c>
      <c r="AB1202" s="46">
        <v>0.87183051359579522</v>
      </c>
      <c r="AC1202" s="47">
        <v>186.16187699717995</v>
      </c>
      <c r="AD1202" s="48">
        <v>142.22694475216122</v>
      </c>
      <c r="AE1202" s="49">
        <v>0.76399608258309371</v>
      </c>
    </row>
    <row r="1203" spans="1:31" x14ac:dyDescent="0.25">
      <c r="A1203" t="s">
        <v>1451</v>
      </c>
      <c r="B1203" s="35">
        <v>3</v>
      </c>
      <c r="C1203" s="44" t="s">
        <v>155</v>
      </c>
      <c r="D1203" s="45">
        <v>0.77558401093936002</v>
      </c>
      <c r="E1203" s="46">
        <v>0.22441598906064003</v>
      </c>
      <c r="F1203" s="45">
        <v>0.15370171531394505</v>
      </c>
      <c r="G1203" s="47">
        <v>324.27754571718413</v>
      </c>
      <c r="H1203" s="48">
        <v>188.22981795603496</v>
      </c>
      <c r="I1203" s="49">
        <v>0.58045899397609846</v>
      </c>
      <c r="J1203" s="35">
        <v>3</v>
      </c>
      <c r="K1203" s="42" t="s">
        <v>152</v>
      </c>
      <c r="L1203" s="46">
        <v>0.15027358117774373</v>
      </c>
      <c r="M1203" s="50" t="s">
        <v>137</v>
      </c>
      <c r="N1203" s="50" t="s">
        <v>135</v>
      </c>
      <c r="O1203" s="46">
        <v>0.84972641882225608</v>
      </c>
      <c r="P1203" s="46" t="s">
        <v>137</v>
      </c>
      <c r="Q1203" s="46" t="s">
        <v>135</v>
      </c>
      <c r="R1203" s="46">
        <v>0.54045488556608878</v>
      </c>
      <c r="S1203" s="46" t="s">
        <v>137</v>
      </c>
      <c r="T1203" s="46" t="s">
        <v>137</v>
      </c>
      <c r="U1203" s="47">
        <v>1159.5420779054239</v>
      </c>
      <c r="V1203" s="47">
        <v>670.23562610653676</v>
      </c>
      <c r="W1203" s="49">
        <v>0.57801751128966228</v>
      </c>
      <c r="X1203" s="35">
        <v>3</v>
      </c>
      <c r="Y1203" s="44" t="s">
        <v>175</v>
      </c>
      <c r="Z1203" s="46">
        <v>0.15191770404494026</v>
      </c>
      <c r="AA1203" s="46">
        <v>0.8480822959550598</v>
      </c>
      <c r="AB1203" s="46">
        <v>0.77787194653322511</v>
      </c>
      <c r="AC1203" s="47">
        <v>4306.8618732120121</v>
      </c>
      <c r="AD1203" s="48">
        <v>3354.9563173857077</v>
      </c>
      <c r="AE1203" s="49">
        <v>0.77897931629825334</v>
      </c>
    </row>
    <row r="1204" spans="1:31" x14ac:dyDescent="0.25">
      <c r="A1204" t="s">
        <v>1452</v>
      </c>
      <c r="B1204" s="35">
        <v>4</v>
      </c>
      <c r="C1204" s="44" t="s">
        <v>169</v>
      </c>
      <c r="D1204" s="45">
        <v>0.77856635427303511</v>
      </c>
      <c r="E1204" s="46">
        <v>0.22143364572696494</v>
      </c>
      <c r="F1204" s="45">
        <v>7.4807319207242456E-2</v>
      </c>
      <c r="G1204" s="47">
        <v>653.07228003624755</v>
      </c>
      <c r="H1204" s="48">
        <v>304.87769771926537</v>
      </c>
      <c r="I1204" s="49">
        <v>0.46683607165556579</v>
      </c>
      <c r="J1204" s="35">
        <v>4</v>
      </c>
      <c r="K1204" s="42" t="s">
        <v>153</v>
      </c>
      <c r="L1204" s="46">
        <v>0.40324860875442609</v>
      </c>
      <c r="M1204" s="50" t="s">
        <v>137</v>
      </c>
      <c r="N1204" s="50" t="s">
        <v>137</v>
      </c>
      <c r="O1204" s="46">
        <v>0.59675139124557386</v>
      </c>
      <c r="P1204" s="46" t="s">
        <v>137</v>
      </c>
      <c r="Q1204" s="46" t="s">
        <v>137</v>
      </c>
      <c r="R1204" s="46">
        <v>8.7092597502387542E-2</v>
      </c>
      <c r="S1204" s="46" t="s">
        <v>1</v>
      </c>
      <c r="T1204" s="46" t="s">
        <v>137</v>
      </c>
      <c r="U1204" s="47">
        <v>1387.4534876935072</v>
      </c>
      <c r="V1204" s="47">
        <v>580.61108210366399</v>
      </c>
      <c r="W1204" s="49">
        <v>0.41847246574648617</v>
      </c>
      <c r="X1204" s="35">
        <v>4</v>
      </c>
      <c r="Y1204" s="44" t="s">
        <v>179</v>
      </c>
      <c r="Z1204" s="46">
        <v>0.18846838682721373</v>
      </c>
      <c r="AA1204" s="46">
        <v>0.81153161317278621</v>
      </c>
      <c r="AB1204" s="46">
        <v>0.60412114363238012</v>
      </c>
      <c r="AC1204" s="47">
        <v>911.0352032015237</v>
      </c>
      <c r="AD1204" s="48">
        <v>606.65639364876984</v>
      </c>
      <c r="AE1204" s="49">
        <v>0.66589786159402187</v>
      </c>
    </row>
    <row r="1205" spans="1:31" x14ac:dyDescent="0.25">
      <c r="A1205" t="s">
        <v>1453</v>
      </c>
      <c r="B1205" s="35">
        <v>5</v>
      </c>
      <c r="C1205" s="44" t="s">
        <v>178</v>
      </c>
      <c r="D1205" s="45">
        <v>0.67845823134650107</v>
      </c>
      <c r="E1205" s="46">
        <v>0.32154176865349898</v>
      </c>
      <c r="F1205" s="45">
        <v>0.17742726600982595</v>
      </c>
      <c r="G1205" s="47">
        <v>164.85529871881948</v>
      </c>
      <c r="H1205" s="48">
        <v>112.47574737763502</v>
      </c>
      <c r="I1205" s="49">
        <v>0.68226953122978418</v>
      </c>
      <c r="J1205" s="35">
        <v>5</v>
      </c>
      <c r="K1205" s="42" t="s">
        <v>154</v>
      </c>
      <c r="L1205" s="46">
        <v>0.45047832166816476</v>
      </c>
      <c r="M1205" s="50" t="s">
        <v>137</v>
      </c>
      <c r="N1205" s="50" t="s">
        <v>137</v>
      </c>
      <c r="O1205" s="46">
        <v>0.54952167833183518</v>
      </c>
      <c r="P1205" s="46" t="s">
        <v>137</v>
      </c>
      <c r="Q1205" s="46" t="s">
        <v>137</v>
      </c>
      <c r="R1205" s="46">
        <v>8.2819620928128057E-2</v>
      </c>
      <c r="S1205" s="46" t="s">
        <v>1</v>
      </c>
      <c r="T1205" s="46" t="s">
        <v>137</v>
      </c>
      <c r="U1205" s="47">
        <v>527.68677946767616</v>
      </c>
      <c r="V1205" s="47">
        <v>222.05844028547503</v>
      </c>
      <c r="W1205" s="49">
        <v>0.42081486390370593</v>
      </c>
      <c r="X1205" s="35">
        <v>5</v>
      </c>
      <c r="Y1205" s="44" t="s">
        <v>185</v>
      </c>
      <c r="Z1205" s="46">
        <v>0.25798799861016436</v>
      </c>
      <c r="AA1205" s="46">
        <v>0.74201200138983558</v>
      </c>
      <c r="AB1205" s="46">
        <v>0.72864131844207736</v>
      </c>
      <c r="AC1205" s="47">
        <v>105.35678828783534</v>
      </c>
      <c r="AD1205" s="48">
        <v>49.518651763708093</v>
      </c>
      <c r="AE1205" s="49">
        <v>0.47000912393440519</v>
      </c>
    </row>
    <row r="1206" spans="1:31" x14ac:dyDescent="0.25">
      <c r="A1206" t="s">
        <v>1454</v>
      </c>
      <c r="B1206" s="35">
        <v>6</v>
      </c>
      <c r="C1206" s="44" t="s">
        <v>181</v>
      </c>
      <c r="D1206" s="45">
        <v>0.61808712961623358</v>
      </c>
      <c r="E1206" s="46">
        <v>0.38191287038376637</v>
      </c>
      <c r="F1206" s="45">
        <v>0.1607283503030687</v>
      </c>
      <c r="G1206" s="47">
        <v>192.27893041579955</v>
      </c>
      <c r="H1206" s="48">
        <v>92.721576225820982</v>
      </c>
      <c r="I1206" s="49">
        <v>0.48222431872963056</v>
      </c>
      <c r="J1206" s="35">
        <v>6</v>
      </c>
      <c r="K1206" s="42" t="s">
        <v>156</v>
      </c>
      <c r="L1206" s="46">
        <v>0.18596279052667397</v>
      </c>
      <c r="M1206" s="50" t="s">
        <v>137</v>
      </c>
      <c r="N1206" s="50" t="s">
        <v>135</v>
      </c>
      <c r="O1206" s="46">
        <v>0.81403720947332592</v>
      </c>
      <c r="P1206" s="46" t="s">
        <v>137</v>
      </c>
      <c r="Q1206" s="46" t="s">
        <v>135</v>
      </c>
      <c r="R1206" s="46">
        <v>0.1699831245196905</v>
      </c>
      <c r="S1206" s="46" t="s">
        <v>1</v>
      </c>
      <c r="T1206" s="46" t="s">
        <v>137</v>
      </c>
      <c r="U1206" s="47">
        <v>8337.7247799322249</v>
      </c>
      <c r="V1206" s="47">
        <v>406.03302034737141</v>
      </c>
      <c r="W1206" s="49">
        <v>4.8698299723761322E-2</v>
      </c>
      <c r="X1206" s="35">
        <v>6</v>
      </c>
      <c r="Y1206" s="44" t="s">
        <v>143</v>
      </c>
      <c r="Z1206" s="46">
        <v>0.31829540419308083</v>
      </c>
      <c r="AA1206" s="46">
        <v>0.68170459580691922</v>
      </c>
      <c r="AB1206" s="46">
        <v>0.62050147448444659</v>
      </c>
      <c r="AC1206" s="47">
        <v>3886.8709273966215</v>
      </c>
      <c r="AD1206" s="48">
        <v>2852.780363065508</v>
      </c>
      <c r="AE1206" s="49">
        <v>0.73395294476018669</v>
      </c>
    </row>
    <row r="1207" spans="1:31" x14ac:dyDescent="0.25">
      <c r="A1207" t="s">
        <v>1455</v>
      </c>
      <c r="B1207" s="35">
        <v>7</v>
      </c>
      <c r="C1207" s="44" t="s">
        <v>183</v>
      </c>
      <c r="D1207" s="45">
        <v>0.66373741587143031</v>
      </c>
      <c r="E1207" s="46">
        <v>0.33626258412856985</v>
      </c>
      <c r="F1207" s="45">
        <v>0.29397375413909715</v>
      </c>
      <c r="G1207" s="47">
        <v>1091.4306068100298</v>
      </c>
      <c r="H1207" s="48">
        <v>666.63028208952903</v>
      </c>
      <c r="I1207" s="49">
        <v>0.61078576863252665</v>
      </c>
      <c r="J1207" s="35">
        <v>7</v>
      </c>
      <c r="K1207" s="42" t="s">
        <v>157</v>
      </c>
      <c r="L1207" s="46">
        <v>0.42225899292445396</v>
      </c>
      <c r="M1207" s="50" t="s">
        <v>137</v>
      </c>
      <c r="N1207" s="50" t="s">
        <v>137</v>
      </c>
      <c r="O1207" s="46">
        <v>0.57774100707554599</v>
      </c>
      <c r="P1207" s="46" t="s">
        <v>137</v>
      </c>
      <c r="Q1207" s="46" t="s">
        <v>137</v>
      </c>
      <c r="R1207" s="46">
        <v>7.5742465097803094E-2</v>
      </c>
      <c r="S1207" s="46" t="s">
        <v>1</v>
      </c>
      <c r="T1207" s="46" t="s">
        <v>137</v>
      </c>
      <c r="U1207" s="47">
        <v>2781.066756017693</v>
      </c>
      <c r="V1207" s="47">
        <v>677.52802370615927</v>
      </c>
      <c r="W1207" s="49">
        <v>0.24362163268469519</v>
      </c>
      <c r="X1207" s="35">
        <v>7</v>
      </c>
      <c r="Y1207" s="44" t="s">
        <v>201</v>
      </c>
      <c r="Z1207" s="46">
        <v>1.9375264063205767E-2</v>
      </c>
      <c r="AA1207" s="46">
        <v>0.98062473593679422</v>
      </c>
      <c r="AB1207" s="46">
        <v>0.95860273435538623</v>
      </c>
      <c r="AC1207" s="47">
        <v>3698.9172603316456</v>
      </c>
      <c r="AD1207" s="48">
        <v>2602.1841718040496</v>
      </c>
      <c r="AE1207" s="49">
        <v>0.70349888593364673</v>
      </c>
    </row>
    <row r="1208" spans="1:31" x14ac:dyDescent="0.25">
      <c r="A1208" t="s">
        <v>1456</v>
      </c>
      <c r="B1208" s="35">
        <v>8</v>
      </c>
      <c r="C1208" s="44" t="s">
        <v>186</v>
      </c>
      <c r="D1208" s="45">
        <v>0.73007633444205289</v>
      </c>
      <c r="E1208" s="46">
        <v>0.26992366555794722</v>
      </c>
      <c r="F1208" s="45">
        <v>0.12298817928367978</v>
      </c>
      <c r="G1208" s="47">
        <v>1180.9836719761786</v>
      </c>
      <c r="H1208" s="48">
        <v>776.54875069559898</v>
      </c>
      <c r="I1208" s="49">
        <v>0.65754401955123953</v>
      </c>
      <c r="J1208" s="35">
        <v>8</v>
      </c>
      <c r="K1208" s="42" t="s">
        <v>159</v>
      </c>
      <c r="L1208" s="46">
        <v>0.37457548707799321</v>
      </c>
      <c r="M1208" s="50" t="s">
        <v>137</v>
      </c>
      <c r="N1208" s="50" t="s">
        <v>135</v>
      </c>
      <c r="O1208" s="46">
        <v>0.62542451292200685</v>
      </c>
      <c r="P1208" s="46" t="s">
        <v>137</v>
      </c>
      <c r="Q1208" s="46" t="s">
        <v>135</v>
      </c>
      <c r="R1208" s="46">
        <v>0.11175161997720677</v>
      </c>
      <c r="S1208" s="46" t="s">
        <v>1</v>
      </c>
      <c r="T1208" s="46" t="s">
        <v>137</v>
      </c>
      <c r="U1208" s="47">
        <v>1153.2454057877026</v>
      </c>
      <c r="V1208" s="47">
        <v>514.88868348553842</v>
      </c>
      <c r="W1208" s="49">
        <v>0.44646931251709898</v>
      </c>
      <c r="X1208" s="35">
        <v>8</v>
      </c>
      <c r="Y1208" s="44" t="s">
        <v>144</v>
      </c>
      <c r="Z1208" s="46">
        <v>4.0100697992363425E-2</v>
      </c>
      <c r="AA1208" s="46">
        <v>0.95989930200763662</v>
      </c>
      <c r="AB1208" s="46">
        <v>0.90775521024503547</v>
      </c>
      <c r="AC1208" s="47">
        <v>2485.3116271571175</v>
      </c>
      <c r="AD1208" s="48">
        <v>1994.9699893268657</v>
      </c>
      <c r="AE1208" s="49">
        <v>0.80270416294187596</v>
      </c>
    </row>
    <row r="1209" spans="1:31" x14ac:dyDescent="0.25">
      <c r="A1209" t="s">
        <v>1457</v>
      </c>
      <c r="B1209" s="35">
        <v>9</v>
      </c>
      <c r="C1209" s="44" t="s">
        <v>187</v>
      </c>
      <c r="D1209" s="45">
        <v>0.61620124749217131</v>
      </c>
      <c r="E1209" s="46">
        <v>0.38379875250782863</v>
      </c>
      <c r="F1209" s="45">
        <v>0.16840254437520649</v>
      </c>
      <c r="G1209" s="47">
        <v>513.71130761447228</v>
      </c>
      <c r="H1209" s="48">
        <v>338.76455608192282</v>
      </c>
      <c r="I1209" s="49">
        <v>0.65944539483673836</v>
      </c>
      <c r="J1209" s="35">
        <v>9</v>
      </c>
      <c r="K1209" s="42" t="s">
        <v>160</v>
      </c>
      <c r="L1209" s="46">
        <v>0.28199667318394994</v>
      </c>
      <c r="M1209" s="50" t="s">
        <v>137</v>
      </c>
      <c r="N1209" s="50" t="s">
        <v>135</v>
      </c>
      <c r="O1209" s="46">
        <v>0.71800332681605006</v>
      </c>
      <c r="P1209" s="46" t="s">
        <v>137</v>
      </c>
      <c r="Q1209" s="46" t="s">
        <v>135</v>
      </c>
      <c r="R1209" s="46">
        <v>0.18632024515525691</v>
      </c>
      <c r="S1209" s="46" t="s">
        <v>1</v>
      </c>
      <c r="T1209" s="46" t="s">
        <v>137</v>
      </c>
      <c r="U1209" s="47">
        <v>757.78833506485682</v>
      </c>
      <c r="V1209" s="47">
        <v>339.5168546805221</v>
      </c>
      <c r="W1209" s="49">
        <v>0.44803652810446581</v>
      </c>
      <c r="X1209" s="35">
        <v>9</v>
      </c>
      <c r="Y1209" s="44" t="s">
        <v>191</v>
      </c>
      <c r="Z1209" s="46">
        <v>4.8364551463165026E-2</v>
      </c>
      <c r="AA1209" s="46">
        <v>0.95163544853683479</v>
      </c>
      <c r="AB1209" s="46">
        <v>0.93644486015334361</v>
      </c>
      <c r="AC1209" s="47">
        <v>2231.7451018023348</v>
      </c>
      <c r="AD1209" s="48">
        <v>1519.1244809402451</v>
      </c>
      <c r="AE1209" s="49">
        <v>0.68068906243522864</v>
      </c>
    </row>
    <row r="1210" spans="1:31" x14ac:dyDescent="0.25">
      <c r="A1210" t="s">
        <v>1458</v>
      </c>
      <c r="B1210" s="35">
        <v>10</v>
      </c>
      <c r="C1210" s="44" t="s">
        <v>13</v>
      </c>
      <c r="D1210" s="45">
        <v>0.7795372227959747</v>
      </c>
      <c r="E1210" s="46">
        <v>0.22046277720402543</v>
      </c>
      <c r="F1210" s="45">
        <v>2.0658101027739954E-2</v>
      </c>
      <c r="G1210" s="47">
        <v>544.23017996067279</v>
      </c>
      <c r="H1210" s="48">
        <v>320.95559571091684</v>
      </c>
      <c r="I1210" s="49">
        <v>0.58974236918303535</v>
      </c>
      <c r="J1210" s="35">
        <v>10</v>
      </c>
      <c r="K1210" s="42" t="s">
        <v>2228</v>
      </c>
      <c r="L1210" s="46">
        <v>0.45435041568553097</v>
      </c>
      <c r="M1210" s="50" t="s">
        <v>137</v>
      </c>
      <c r="N1210" s="50" t="s">
        <v>137</v>
      </c>
      <c r="O1210" s="46">
        <v>0.54564958431446897</v>
      </c>
      <c r="P1210" s="46" t="s">
        <v>137</v>
      </c>
      <c r="Q1210" s="46" t="s">
        <v>137</v>
      </c>
      <c r="R1210" s="46">
        <v>1.8912762469324086E-2</v>
      </c>
      <c r="S1210" s="46" t="s">
        <v>1</v>
      </c>
      <c r="T1210" s="46" t="s">
        <v>137</v>
      </c>
      <c r="U1210" s="47">
        <v>147.56066210885925</v>
      </c>
      <c r="V1210" s="47">
        <v>55.310996518006355</v>
      </c>
      <c r="W1210" s="49">
        <v>0.37483564879372816</v>
      </c>
      <c r="X1210" s="35">
        <v>10</v>
      </c>
      <c r="Y1210" s="44" t="s">
        <v>193</v>
      </c>
      <c r="Z1210" s="46">
        <v>2.5447630415205993E-2</v>
      </c>
      <c r="AA1210" s="46">
        <v>0.97455236958479408</v>
      </c>
      <c r="AB1210" s="46">
        <v>0.97453536598025126</v>
      </c>
      <c r="AC1210" s="47">
        <v>39.52513300912311</v>
      </c>
      <c r="AD1210" s="48">
        <v>38.52513300912311</v>
      </c>
      <c r="AE1210" s="49">
        <v>0.97469964238275475</v>
      </c>
    </row>
    <row r="1211" spans="1:31" x14ac:dyDescent="0.25">
      <c r="A1211" t="s">
        <v>1459</v>
      </c>
      <c r="B1211" s="35" t="s">
        <v>136</v>
      </c>
      <c r="C1211" s="44" t="s">
        <v>136</v>
      </c>
      <c r="D1211" s="45" t="s">
        <v>136</v>
      </c>
      <c r="E1211" s="46" t="s">
        <v>136</v>
      </c>
      <c r="F1211" s="45" t="s">
        <v>136</v>
      </c>
      <c r="G1211" s="47" t="s">
        <v>136</v>
      </c>
      <c r="H1211" s="48" t="s">
        <v>136</v>
      </c>
      <c r="I1211" s="49" t="s">
        <v>136</v>
      </c>
      <c r="J1211" s="35">
        <v>11</v>
      </c>
      <c r="K1211" s="42" t="s">
        <v>162</v>
      </c>
      <c r="L1211" s="46">
        <v>0.49414981517370815</v>
      </c>
      <c r="M1211" s="50" t="s">
        <v>137</v>
      </c>
      <c r="N1211" s="50" t="s">
        <v>137</v>
      </c>
      <c r="O1211" s="46">
        <v>0.50585018482629185</v>
      </c>
      <c r="P1211" s="46" t="s">
        <v>137</v>
      </c>
      <c r="Q1211" s="46" t="s">
        <v>137</v>
      </c>
      <c r="R1211" s="46">
        <v>0.10297301368887513</v>
      </c>
      <c r="S1211" s="46" t="s">
        <v>1</v>
      </c>
      <c r="T1211" s="46" t="s">
        <v>137</v>
      </c>
      <c r="U1211" s="47">
        <v>895.3564766648658</v>
      </c>
      <c r="V1211" s="47">
        <v>399.06970861973986</v>
      </c>
      <c r="W1211" s="49">
        <v>0.44571041704667613</v>
      </c>
      <c r="X1211" s="35" t="s">
        <v>136</v>
      </c>
      <c r="Y1211" s="44" t="s">
        <v>136</v>
      </c>
      <c r="Z1211" s="46" t="s">
        <v>136</v>
      </c>
      <c r="AA1211" s="46" t="s">
        <v>136</v>
      </c>
      <c r="AB1211" s="46" t="s">
        <v>136</v>
      </c>
      <c r="AC1211" s="47" t="s">
        <v>136</v>
      </c>
      <c r="AD1211" s="48" t="s">
        <v>136</v>
      </c>
      <c r="AE1211" s="49" t="s">
        <v>136</v>
      </c>
    </row>
    <row r="1212" spans="1:31" x14ac:dyDescent="0.25">
      <c r="A1212" t="s">
        <v>1460</v>
      </c>
      <c r="B1212" s="35" t="s">
        <v>136</v>
      </c>
      <c r="C1212" s="44" t="s">
        <v>136</v>
      </c>
      <c r="D1212" s="45" t="s">
        <v>136</v>
      </c>
      <c r="E1212" s="46" t="s">
        <v>136</v>
      </c>
      <c r="F1212" s="45" t="s">
        <v>136</v>
      </c>
      <c r="G1212" s="47" t="s">
        <v>136</v>
      </c>
      <c r="H1212" s="48" t="s">
        <v>136</v>
      </c>
      <c r="I1212" s="49" t="s">
        <v>136</v>
      </c>
      <c r="J1212" s="35">
        <v>12</v>
      </c>
      <c r="K1212" s="42" t="s">
        <v>163</v>
      </c>
      <c r="L1212" s="46">
        <v>0.33427405136162769</v>
      </c>
      <c r="M1212" s="50" t="s">
        <v>137</v>
      </c>
      <c r="N1212" s="50" t="s">
        <v>135</v>
      </c>
      <c r="O1212" s="46">
        <v>0.66572594863837242</v>
      </c>
      <c r="P1212" s="46" t="s">
        <v>137</v>
      </c>
      <c r="Q1212" s="46" t="s">
        <v>135</v>
      </c>
      <c r="R1212" s="46">
        <v>0.13344409704895707</v>
      </c>
      <c r="S1212" s="46" t="s">
        <v>1</v>
      </c>
      <c r="T1212" s="46" t="s">
        <v>137</v>
      </c>
      <c r="U1212" s="47">
        <v>302.23927175129717</v>
      </c>
      <c r="V1212" s="47">
        <v>170.70822703416417</v>
      </c>
      <c r="W1212" s="49">
        <v>0.56481153506296955</v>
      </c>
      <c r="X1212" s="35" t="s">
        <v>136</v>
      </c>
      <c r="Y1212" s="44" t="s">
        <v>136</v>
      </c>
      <c r="Z1212" s="46" t="s">
        <v>136</v>
      </c>
      <c r="AA1212" s="46" t="s">
        <v>136</v>
      </c>
      <c r="AB1212" s="46" t="s">
        <v>136</v>
      </c>
      <c r="AC1212" s="47" t="s">
        <v>136</v>
      </c>
      <c r="AD1212" s="48" t="s">
        <v>136</v>
      </c>
      <c r="AE1212" s="49" t="s">
        <v>136</v>
      </c>
    </row>
    <row r="1213" spans="1:31" x14ac:dyDescent="0.25">
      <c r="A1213" t="s">
        <v>1461</v>
      </c>
      <c r="B1213" s="35" t="s">
        <v>136</v>
      </c>
      <c r="C1213" s="44" t="s">
        <v>136</v>
      </c>
      <c r="D1213" s="45" t="s">
        <v>136</v>
      </c>
      <c r="E1213" s="46" t="s">
        <v>136</v>
      </c>
      <c r="F1213" s="45" t="s">
        <v>136</v>
      </c>
      <c r="G1213" s="47" t="s">
        <v>136</v>
      </c>
      <c r="H1213" s="48" t="s">
        <v>136</v>
      </c>
      <c r="I1213" s="49" t="s">
        <v>136</v>
      </c>
      <c r="J1213" s="35">
        <v>13</v>
      </c>
      <c r="K1213" s="42" t="s">
        <v>164</v>
      </c>
      <c r="L1213" s="46">
        <v>0.3662838613849102</v>
      </c>
      <c r="M1213" s="50" t="s">
        <v>137</v>
      </c>
      <c r="N1213" s="50" t="s">
        <v>135</v>
      </c>
      <c r="O1213" s="46">
        <v>0.63371613861508991</v>
      </c>
      <c r="P1213" s="46" t="s">
        <v>137</v>
      </c>
      <c r="Q1213" s="46" t="s">
        <v>135</v>
      </c>
      <c r="R1213" s="46">
        <v>0.47770373435025981</v>
      </c>
      <c r="S1213" s="46" t="s">
        <v>137</v>
      </c>
      <c r="T1213" s="46" t="s">
        <v>137</v>
      </c>
      <c r="U1213" s="47">
        <v>426.11905458644924</v>
      </c>
      <c r="V1213" s="47">
        <v>157.99280131015317</v>
      </c>
      <c r="W1213" s="49">
        <v>0.37077150061615061</v>
      </c>
      <c r="X1213" s="35" t="s">
        <v>136</v>
      </c>
      <c r="Y1213" s="44" t="s">
        <v>136</v>
      </c>
      <c r="Z1213" s="46" t="s">
        <v>136</v>
      </c>
      <c r="AA1213" s="46" t="s">
        <v>136</v>
      </c>
      <c r="AB1213" s="46" t="s">
        <v>136</v>
      </c>
      <c r="AC1213" s="47" t="s">
        <v>136</v>
      </c>
      <c r="AD1213" s="48" t="s">
        <v>136</v>
      </c>
      <c r="AE1213" s="49" t="s">
        <v>136</v>
      </c>
    </row>
    <row r="1214" spans="1:31" x14ac:dyDescent="0.25">
      <c r="A1214" t="s">
        <v>1462</v>
      </c>
      <c r="B1214" s="35" t="s">
        <v>136</v>
      </c>
      <c r="C1214" s="44" t="s">
        <v>136</v>
      </c>
      <c r="D1214" s="45" t="s">
        <v>136</v>
      </c>
      <c r="E1214" s="46" t="s">
        <v>136</v>
      </c>
      <c r="F1214" s="45" t="s">
        <v>136</v>
      </c>
      <c r="G1214" s="47" t="s">
        <v>136</v>
      </c>
      <c r="H1214" s="48" t="s">
        <v>136</v>
      </c>
      <c r="I1214" s="49" t="s">
        <v>136</v>
      </c>
      <c r="J1214" s="35">
        <v>14</v>
      </c>
      <c r="K1214" s="42" t="s">
        <v>165</v>
      </c>
      <c r="L1214" s="46">
        <v>0.2723635431063044</v>
      </c>
      <c r="M1214" s="50" t="s">
        <v>137</v>
      </c>
      <c r="N1214" s="50" t="s">
        <v>135</v>
      </c>
      <c r="O1214" s="46">
        <v>0.72763645689369572</v>
      </c>
      <c r="P1214" s="46" t="s">
        <v>137</v>
      </c>
      <c r="Q1214" s="46" t="s">
        <v>135</v>
      </c>
      <c r="R1214" s="46">
        <v>0.11593918633459753</v>
      </c>
      <c r="S1214" s="46" t="s">
        <v>1</v>
      </c>
      <c r="T1214" s="46" t="s">
        <v>137</v>
      </c>
      <c r="U1214" s="47">
        <v>554.65289159455097</v>
      </c>
      <c r="V1214" s="47">
        <v>274.6190420245951</v>
      </c>
      <c r="W1214" s="49">
        <v>0.49511874216521801</v>
      </c>
      <c r="X1214" s="35" t="s">
        <v>136</v>
      </c>
      <c r="Y1214" s="44" t="s">
        <v>136</v>
      </c>
      <c r="Z1214" s="46" t="s">
        <v>136</v>
      </c>
      <c r="AA1214" s="46" t="s">
        <v>136</v>
      </c>
      <c r="AB1214" s="46" t="s">
        <v>136</v>
      </c>
      <c r="AC1214" s="47" t="s">
        <v>136</v>
      </c>
      <c r="AD1214" s="48" t="s">
        <v>136</v>
      </c>
      <c r="AE1214" s="49" t="s">
        <v>136</v>
      </c>
    </row>
    <row r="1215" spans="1:31" x14ac:dyDescent="0.25">
      <c r="A1215" t="s">
        <v>1463</v>
      </c>
      <c r="B1215" s="35" t="s">
        <v>136</v>
      </c>
      <c r="C1215" s="44" t="s">
        <v>136</v>
      </c>
      <c r="D1215" s="45" t="s">
        <v>136</v>
      </c>
      <c r="E1215" s="46" t="s">
        <v>136</v>
      </c>
      <c r="F1215" s="45" t="s">
        <v>136</v>
      </c>
      <c r="G1215" s="47" t="s">
        <v>136</v>
      </c>
      <c r="H1215" s="48" t="s">
        <v>136</v>
      </c>
      <c r="I1215" s="49" t="s">
        <v>136</v>
      </c>
      <c r="J1215" s="35">
        <v>15</v>
      </c>
      <c r="K1215" s="42" t="s">
        <v>166</v>
      </c>
      <c r="L1215" s="46">
        <v>0.28526981385292188</v>
      </c>
      <c r="M1215" s="50" t="s">
        <v>137</v>
      </c>
      <c r="N1215" s="50" t="s">
        <v>135</v>
      </c>
      <c r="O1215" s="46">
        <v>0.71473018614707806</v>
      </c>
      <c r="P1215" s="46" t="s">
        <v>137</v>
      </c>
      <c r="Q1215" s="46" t="s">
        <v>135</v>
      </c>
      <c r="R1215" s="46">
        <v>0.41093857052641047</v>
      </c>
      <c r="S1215" s="46" t="s">
        <v>137</v>
      </c>
      <c r="T1215" s="46" t="s">
        <v>137</v>
      </c>
      <c r="U1215" s="47">
        <v>289.64599326680991</v>
      </c>
      <c r="V1215" s="47">
        <v>116.09617381130366</v>
      </c>
      <c r="W1215" s="49">
        <v>0.40082092109025191</v>
      </c>
      <c r="X1215" s="35" t="s">
        <v>136</v>
      </c>
      <c r="Y1215" s="44" t="s">
        <v>136</v>
      </c>
      <c r="Z1215" s="46" t="s">
        <v>136</v>
      </c>
      <c r="AA1215" s="46" t="s">
        <v>136</v>
      </c>
      <c r="AB1215" s="46" t="s">
        <v>136</v>
      </c>
      <c r="AC1215" s="47" t="s">
        <v>136</v>
      </c>
      <c r="AD1215" s="48" t="s">
        <v>136</v>
      </c>
      <c r="AE1215" s="49" t="s">
        <v>136</v>
      </c>
    </row>
    <row r="1216" spans="1:31" x14ac:dyDescent="0.25">
      <c r="A1216" t="s">
        <v>1464</v>
      </c>
      <c r="B1216" s="35" t="s">
        <v>136</v>
      </c>
      <c r="C1216" s="44" t="s">
        <v>136</v>
      </c>
      <c r="D1216" s="45" t="s">
        <v>136</v>
      </c>
      <c r="E1216" s="46" t="s">
        <v>136</v>
      </c>
      <c r="F1216" s="45" t="s">
        <v>136</v>
      </c>
      <c r="G1216" s="47" t="s">
        <v>136</v>
      </c>
      <c r="H1216" s="48" t="s">
        <v>136</v>
      </c>
      <c r="I1216" s="49" t="s">
        <v>136</v>
      </c>
      <c r="J1216" s="35">
        <v>16</v>
      </c>
      <c r="K1216" s="42" t="s">
        <v>167</v>
      </c>
      <c r="L1216" s="46">
        <v>0.36048730781685273</v>
      </c>
      <c r="M1216" s="50" t="s">
        <v>137</v>
      </c>
      <c r="N1216" s="50" t="s">
        <v>135</v>
      </c>
      <c r="O1216" s="46">
        <v>0.63951269218314732</v>
      </c>
      <c r="P1216" s="46" t="s">
        <v>137</v>
      </c>
      <c r="Q1216" s="46" t="s">
        <v>135</v>
      </c>
      <c r="R1216" s="46">
        <v>0.10132967976725669</v>
      </c>
      <c r="S1216" s="46" t="s">
        <v>1</v>
      </c>
      <c r="T1216" s="46" t="s">
        <v>137</v>
      </c>
      <c r="U1216" s="47">
        <v>233.66052803194899</v>
      </c>
      <c r="V1216" s="47">
        <v>138.39974685190299</v>
      </c>
      <c r="W1216" s="49">
        <v>0.59231119615110706</v>
      </c>
      <c r="X1216" s="35" t="s">
        <v>136</v>
      </c>
      <c r="Y1216" s="44" t="s">
        <v>136</v>
      </c>
      <c r="Z1216" s="46" t="s">
        <v>136</v>
      </c>
      <c r="AA1216" s="46" t="s">
        <v>136</v>
      </c>
      <c r="AB1216" s="46" t="s">
        <v>136</v>
      </c>
      <c r="AC1216" s="47" t="s">
        <v>136</v>
      </c>
      <c r="AD1216" s="48" t="s">
        <v>136</v>
      </c>
      <c r="AE1216" s="49" t="s">
        <v>136</v>
      </c>
    </row>
    <row r="1217" spans="1:31" x14ac:dyDescent="0.25">
      <c r="A1217" t="s">
        <v>1465</v>
      </c>
      <c r="B1217" s="35" t="s">
        <v>136</v>
      </c>
      <c r="C1217" s="44" t="s">
        <v>136</v>
      </c>
      <c r="D1217" s="45" t="s">
        <v>136</v>
      </c>
      <c r="E1217" s="46" t="s">
        <v>136</v>
      </c>
      <c r="F1217" s="45" t="s">
        <v>136</v>
      </c>
      <c r="G1217" s="47" t="s">
        <v>136</v>
      </c>
      <c r="H1217" s="48" t="s">
        <v>136</v>
      </c>
      <c r="I1217" s="49" t="s">
        <v>136</v>
      </c>
      <c r="J1217" s="35">
        <v>17</v>
      </c>
      <c r="K1217" s="42" t="s">
        <v>168</v>
      </c>
      <c r="L1217" s="46">
        <v>0.19661425236616581</v>
      </c>
      <c r="M1217" s="50" t="s">
        <v>137</v>
      </c>
      <c r="N1217" s="50" t="s">
        <v>135</v>
      </c>
      <c r="O1217" s="46">
        <v>0.8033857476338343</v>
      </c>
      <c r="P1217" s="46" t="s">
        <v>137</v>
      </c>
      <c r="Q1217" s="46" t="s">
        <v>135</v>
      </c>
      <c r="R1217" s="46">
        <v>0.1601547248079665</v>
      </c>
      <c r="S1217" s="46" t="s">
        <v>1</v>
      </c>
      <c r="T1217" s="46" t="s">
        <v>137</v>
      </c>
      <c r="U1217" s="47">
        <v>2267.7528118336932</v>
      </c>
      <c r="V1217" s="47">
        <v>1065.2222663209459</v>
      </c>
      <c r="W1217" s="49">
        <v>0.4697259157886845</v>
      </c>
      <c r="X1217" s="35" t="s">
        <v>136</v>
      </c>
      <c r="Y1217" s="44" t="s">
        <v>136</v>
      </c>
      <c r="Z1217" s="46" t="s">
        <v>136</v>
      </c>
      <c r="AA1217" s="46" t="s">
        <v>136</v>
      </c>
      <c r="AB1217" s="46" t="s">
        <v>136</v>
      </c>
      <c r="AC1217" s="47" t="s">
        <v>136</v>
      </c>
      <c r="AD1217" s="48" t="s">
        <v>136</v>
      </c>
      <c r="AE1217" s="49" t="s">
        <v>136</v>
      </c>
    </row>
    <row r="1218" spans="1:31" x14ac:dyDescent="0.25">
      <c r="A1218" t="s">
        <v>1466</v>
      </c>
      <c r="B1218" s="35" t="s">
        <v>136</v>
      </c>
      <c r="C1218" s="44" t="s">
        <v>136</v>
      </c>
      <c r="D1218" s="45" t="s">
        <v>136</v>
      </c>
      <c r="E1218" s="46" t="s">
        <v>136</v>
      </c>
      <c r="F1218" s="45" t="s">
        <v>136</v>
      </c>
      <c r="G1218" s="47" t="s">
        <v>136</v>
      </c>
      <c r="H1218" s="48" t="s">
        <v>136</v>
      </c>
      <c r="I1218" s="49" t="s">
        <v>136</v>
      </c>
      <c r="J1218" s="35">
        <v>18</v>
      </c>
      <c r="K1218" s="42" t="s">
        <v>170</v>
      </c>
      <c r="L1218" s="46">
        <v>0.58042819475759888</v>
      </c>
      <c r="M1218" s="50" t="s">
        <v>137</v>
      </c>
      <c r="N1218" s="50" t="s">
        <v>137</v>
      </c>
      <c r="O1218" s="46">
        <v>0.41957180524240101</v>
      </c>
      <c r="P1218" s="46" t="s">
        <v>137</v>
      </c>
      <c r="Q1218" s="46" t="s">
        <v>137</v>
      </c>
      <c r="R1218" s="46">
        <v>0.37645270755225063</v>
      </c>
      <c r="S1218" s="46" t="s">
        <v>1</v>
      </c>
      <c r="T1218" s="46" t="s">
        <v>137</v>
      </c>
      <c r="U1218" s="47">
        <v>2661.4764156137076</v>
      </c>
      <c r="V1218" s="47">
        <v>1057.1534818297473</v>
      </c>
      <c r="W1218" s="49">
        <v>0.39720565458626439</v>
      </c>
      <c r="X1218" s="35" t="s">
        <v>136</v>
      </c>
      <c r="Y1218" s="44" t="s">
        <v>136</v>
      </c>
      <c r="Z1218" s="46" t="s">
        <v>136</v>
      </c>
      <c r="AA1218" s="46" t="s">
        <v>136</v>
      </c>
      <c r="AB1218" s="46" t="s">
        <v>136</v>
      </c>
      <c r="AC1218" s="47" t="s">
        <v>136</v>
      </c>
      <c r="AD1218" s="48" t="s">
        <v>136</v>
      </c>
      <c r="AE1218" s="49" t="s">
        <v>136</v>
      </c>
    </row>
    <row r="1219" spans="1:31" x14ac:dyDescent="0.25">
      <c r="A1219" t="s">
        <v>1467</v>
      </c>
      <c r="B1219" s="35" t="s">
        <v>136</v>
      </c>
      <c r="C1219" s="44" t="s">
        <v>136</v>
      </c>
      <c r="D1219" s="45" t="s">
        <v>136</v>
      </c>
      <c r="E1219" s="46" t="s">
        <v>136</v>
      </c>
      <c r="F1219" s="45" t="s">
        <v>136</v>
      </c>
      <c r="G1219" s="47" t="s">
        <v>136</v>
      </c>
      <c r="H1219" s="48" t="s">
        <v>136</v>
      </c>
      <c r="I1219" s="49" t="s">
        <v>136</v>
      </c>
      <c r="J1219" s="35">
        <v>19</v>
      </c>
      <c r="K1219" s="42" t="s">
        <v>171</v>
      </c>
      <c r="L1219" s="46">
        <v>0.24385784463632995</v>
      </c>
      <c r="M1219" s="50" t="s">
        <v>137</v>
      </c>
      <c r="N1219" s="50" t="s">
        <v>135</v>
      </c>
      <c r="O1219" s="46">
        <v>0.75614215536367002</v>
      </c>
      <c r="P1219" s="46" t="s">
        <v>137</v>
      </c>
      <c r="Q1219" s="46" t="s">
        <v>135</v>
      </c>
      <c r="R1219" s="46">
        <v>0.5048791324735058</v>
      </c>
      <c r="S1219" s="46" t="s">
        <v>137</v>
      </c>
      <c r="T1219" s="46" t="s">
        <v>137</v>
      </c>
      <c r="U1219" s="47">
        <v>215.32982267033049</v>
      </c>
      <c r="V1219" s="47">
        <v>137.94800856995332</v>
      </c>
      <c r="W1219" s="49">
        <v>0.64063587133098343</v>
      </c>
      <c r="X1219" s="35" t="s">
        <v>136</v>
      </c>
      <c r="Y1219" s="44" t="s">
        <v>136</v>
      </c>
      <c r="Z1219" s="46" t="s">
        <v>136</v>
      </c>
      <c r="AA1219" s="46" t="s">
        <v>136</v>
      </c>
      <c r="AB1219" s="46" t="s">
        <v>136</v>
      </c>
      <c r="AC1219" s="47" t="s">
        <v>136</v>
      </c>
      <c r="AD1219" s="48" t="s">
        <v>136</v>
      </c>
      <c r="AE1219" s="49" t="s">
        <v>136</v>
      </c>
    </row>
    <row r="1220" spans="1:31" x14ac:dyDescent="0.25">
      <c r="A1220" t="s">
        <v>1468</v>
      </c>
      <c r="B1220" s="35" t="s">
        <v>136</v>
      </c>
      <c r="C1220" s="44" t="s">
        <v>136</v>
      </c>
      <c r="D1220" s="45" t="s">
        <v>136</v>
      </c>
      <c r="E1220" s="46" t="s">
        <v>136</v>
      </c>
      <c r="F1220" s="45" t="s">
        <v>136</v>
      </c>
      <c r="G1220" s="47" t="s">
        <v>136</v>
      </c>
      <c r="H1220" s="48" t="s">
        <v>136</v>
      </c>
      <c r="I1220" s="49" t="s">
        <v>136</v>
      </c>
      <c r="J1220" s="35">
        <v>20</v>
      </c>
      <c r="K1220" s="42" t="s">
        <v>172</v>
      </c>
      <c r="L1220" s="46">
        <v>0.32595353968568291</v>
      </c>
      <c r="M1220" s="50" t="s">
        <v>137</v>
      </c>
      <c r="N1220" s="50" t="s">
        <v>135</v>
      </c>
      <c r="O1220" s="46">
        <v>0.67404646031431703</v>
      </c>
      <c r="P1220" s="46" t="s">
        <v>137</v>
      </c>
      <c r="Q1220" s="46" t="s">
        <v>135</v>
      </c>
      <c r="R1220" s="46">
        <v>0.13967710822602394</v>
      </c>
      <c r="S1220" s="46" t="s">
        <v>1</v>
      </c>
      <c r="T1220" s="46" t="s">
        <v>137</v>
      </c>
      <c r="U1220" s="47">
        <v>589.55371358111665</v>
      </c>
      <c r="V1220" s="47">
        <v>285.03957116571672</v>
      </c>
      <c r="W1220" s="49">
        <v>0.48348363278776657</v>
      </c>
      <c r="X1220" s="35" t="s">
        <v>136</v>
      </c>
      <c r="Y1220" s="44" t="s">
        <v>136</v>
      </c>
      <c r="Z1220" s="46" t="s">
        <v>136</v>
      </c>
      <c r="AA1220" s="46" t="s">
        <v>136</v>
      </c>
      <c r="AB1220" s="46" t="s">
        <v>136</v>
      </c>
      <c r="AC1220" s="47" t="s">
        <v>136</v>
      </c>
      <c r="AD1220" s="48" t="s">
        <v>136</v>
      </c>
      <c r="AE1220" s="49" t="s">
        <v>136</v>
      </c>
    </row>
    <row r="1221" spans="1:31" x14ac:dyDescent="0.25">
      <c r="A1221" t="s">
        <v>1469</v>
      </c>
      <c r="B1221" s="35" t="s">
        <v>136</v>
      </c>
      <c r="C1221" s="44" t="s">
        <v>136</v>
      </c>
      <c r="D1221" s="45" t="s">
        <v>136</v>
      </c>
      <c r="E1221" s="46" t="s">
        <v>136</v>
      </c>
      <c r="F1221" s="45" t="s">
        <v>136</v>
      </c>
      <c r="G1221" s="47" t="s">
        <v>136</v>
      </c>
      <c r="H1221" s="48" t="s">
        <v>136</v>
      </c>
      <c r="I1221" s="49" t="s">
        <v>136</v>
      </c>
      <c r="J1221" s="35">
        <v>21</v>
      </c>
      <c r="K1221" s="42" t="s">
        <v>139</v>
      </c>
      <c r="L1221" s="46">
        <v>0.30185244516717236</v>
      </c>
      <c r="M1221" s="50" t="s">
        <v>137</v>
      </c>
      <c r="N1221" s="50" t="s">
        <v>135</v>
      </c>
      <c r="O1221" s="46">
        <v>0.69814755483282775</v>
      </c>
      <c r="P1221" s="46" t="s">
        <v>137</v>
      </c>
      <c r="Q1221" s="46" t="s">
        <v>135</v>
      </c>
      <c r="R1221" s="46">
        <v>6.7942070370948293E-2</v>
      </c>
      <c r="S1221" s="46" t="s">
        <v>1</v>
      </c>
      <c r="T1221" s="46" t="s">
        <v>137</v>
      </c>
      <c r="U1221" s="47">
        <v>5970.1547741811628</v>
      </c>
      <c r="V1221" s="47">
        <v>3283.5755078758561</v>
      </c>
      <c r="W1221" s="49">
        <v>0.5499983889992559</v>
      </c>
      <c r="X1221" s="35" t="s">
        <v>136</v>
      </c>
      <c r="Y1221" s="44" t="s">
        <v>136</v>
      </c>
      <c r="Z1221" s="46" t="s">
        <v>136</v>
      </c>
      <c r="AA1221" s="46" t="s">
        <v>136</v>
      </c>
      <c r="AB1221" s="46" t="s">
        <v>136</v>
      </c>
      <c r="AC1221" s="47" t="s">
        <v>136</v>
      </c>
      <c r="AD1221" s="48" t="s">
        <v>136</v>
      </c>
      <c r="AE1221" s="49" t="s">
        <v>136</v>
      </c>
    </row>
    <row r="1222" spans="1:31" x14ac:dyDescent="0.25">
      <c r="A1222" t="s">
        <v>1470</v>
      </c>
      <c r="B1222" s="35" t="s">
        <v>136</v>
      </c>
      <c r="C1222" s="44" t="s">
        <v>136</v>
      </c>
      <c r="D1222" s="45" t="s">
        <v>136</v>
      </c>
      <c r="E1222" s="46" t="s">
        <v>136</v>
      </c>
      <c r="F1222" s="45" t="s">
        <v>136</v>
      </c>
      <c r="G1222" s="47" t="s">
        <v>136</v>
      </c>
      <c r="H1222" s="48" t="s">
        <v>136</v>
      </c>
      <c r="I1222" s="49" t="s">
        <v>136</v>
      </c>
      <c r="J1222" s="35">
        <v>22</v>
      </c>
      <c r="K1222" s="42" t="s">
        <v>2230</v>
      </c>
      <c r="L1222" s="46">
        <v>0.54742877853627836</v>
      </c>
      <c r="M1222" s="50" t="s">
        <v>137</v>
      </c>
      <c r="N1222" s="50" t="s">
        <v>137</v>
      </c>
      <c r="O1222" s="46">
        <v>0.45257122146372164</v>
      </c>
      <c r="P1222" s="46" t="s">
        <v>137</v>
      </c>
      <c r="Q1222" s="46" t="s">
        <v>137</v>
      </c>
      <c r="R1222" s="46">
        <v>0.42505993273757431</v>
      </c>
      <c r="S1222" s="46" t="s">
        <v>137</v>
      </c>
      <c r="T1222" s="46" t="s">
        <v>137</v>
      </c>
      <c r="U1222" s="47">
        <v>1226.4464167874373</v>
      </c>
      <c r="V1222" s="47">
        <v>894.15933576772034</v>
      </c>
      <c r="W1222" s="49">
        <v>0.72906514587884552</v>
      </c>
      <c r="X1222" s="35" t="s">
        <v>136</v>
      </c>
      <c r="Y1222" s="44" t="s">
        <v>136</v>
      </c>
      <c r="Z1222" s="46" t="s">
        <v>136</v>
      </c>
      <c r="AA1222" s="46" t="s">
        <v>136</v>
      </c>
      <c r="AB1222" s="46" t="s">
        <v>136</v>
      </c>
      <c r="AC1222" s="47" t="s">
        <v>136</v>
      </c>
      <c r="AD1222" s="48" t="s">
        <v>136</v>
      </c>
      <c r="AE1222" s="49" t="s">
        <v>136</v>
      </c>
    </row>
    <row r="1223" spans="1:31" x14ac:dyDescent="0.25">
      <c r="A1223" t="s">
        <v>1471</v>
      </c>
      <c r="B1223" s="35" t="s">
        <v>136</v>
      </c>
      <c r="C1223" s="44" t="s">
        <v>136</v>
      </c>
      <c r="D1223" s="45" t="s">
        <v>136</v>
      </c>
      <c r="E1223" s="46" t="s">
        <v>136</v>
      </c>
      <c r="F1223" s="45" t="s">
        <v>136</v>
      </c>
      <c r="G1223" s="47" t="s">
        <v>136</v>
      </c>
      <c r="H1223" s="48" t="s">
        <v>136</v>
      </c>
      <c r="I1223" s="49" t="s">
        <v>136</v>
      </c>
      <c r="J1223" s="35">
        <v>23</v>
      </c>
      <c r="K1223" s="42" t="s">
        <v>174</v>
      </c>
      <c r="L1223" s="46">
        <v>0.3885408597511012</v>
      </c>
      <c r="M1223" s="50" t="s">
        <v>137</v>
      </c>
      <c r="N1223" s="50" t="s">
        <v>135</v>
      </c>
      <c r="O1223" s="46">
        <v>0.61145914024889869</v>
      </c>
      <c r="P1223" s="46" t="s">
        <v>137</v>
      </c>
      <c r="Q1223" s="46" t="s">
        <v>135</v>
      </c>
      <c r="R1223" s="46">
        <v>9.2000418663497299E-2</v>
      </c>
      <c r="S1223" s="46" t="s">
        <v>1</v>
      </c>
      <c r="T1223" s="46" t="s">
        <v>137</v>
      </c>
      <c r="U1223" s="47">
        <v>5550.9075220154373</v>
      </c>
      <c r="V1223" s="47">
        <v>3785.1254823498089</v>
      </c>
      <c r="W1223" s="49">
        <v>0.68189308997450138</v>
      </c>
      <c r="X1223" s="35" t="s">
        <v>136</v>
      </c>
      <c r="Y1223" s="44" t="s">
        <v>136</v>
      </c>
      <c r="Z1223" s="46" t="s">
        <v>136</v>
      </c>
      <c r="AA1223" s="46" t="s">
        <v>136</v>
      </c>
      <c r="AB1223" s="46" t="s">
        <v>136</v>
      </c>
      <c r="AC1223" s="47" t="s">
        <v>136</v>
      </c>
      <c r="AD1223" s="48" t="s">
        <v>136</v>
      </c>
      <c r="AE1223" s="49" t="s">
        <v>136</v>
      </c>
    </row>
    <row r="1224" spans="1:31" x14ac:dyDescent="0.25">
      <c r="A1224" t="s">
        <v>1472</v>
      </c>
      <c r="B1224" s="35" t="s">
        <v>136</v>
      </c>
      <c r="C1224" s="44" t="s">
        <v>136</v>
      </c>
      <c r="D1224" s="45" t="s">
        <v>136</v>
      </c>
      <c r="E1224" s="46" t="s">
        <v>136</v>
      </c>
      <c r="F1224" s="45" t="s">
        <v>136</v>
      </c>
      <c r="G1224" s="47" t="s">
        <v>136</v>
      </c>
      <c r="H1224" s="48" t="s">
        <v>136</v>
      </c>
      <c r="I1224" s="49" t="s">
        <v>136</v>
      </c>
      <c r="J1224" s="35">
        <v>24</v>
      </c>
      <c r="K1224" s="42" t="s">
        <v>2229</v>
      </c>
      <c r="L1224" s="46">
        <v>0.39539098545324292</v>
      </c>
      <c r="M1224" s="50" t="s">
        <v>137</v>
      </c>
      <c r="N1224" s="50" t="s">
        <v>135</v>
      </c>
      <c r="O1224" s="46">
        <v>0.60460901454675697</v>
      </c>
      <c r="P1224" s="46" t="s">
        <v>137</v>
      </c>
      <c r="Q1224" s="46" t="s">
        <v>135</v>
      </c>
      <c r="R1224" s="46">
        <v>0.11239354832164092</v>
      </c>
      <c r="S1224" s="46" t="s">
        <v>1</v>
      </c>
      <c r="T1224" s="46" t="s">
        <v>137</v>
      </c>
      <c r="U1224" s="47">
        <v>5983.6012245011971</v>
      </c>
      <c r="V1224" s="47">
        <v>3346.7512688952261</v>
      </c>
      <c r="W1224" s="49">
        <v>0.55932057356884057</v>
      </c>
      <c r="X1224" s="35" t="s">
        <v>136</v>
      </c>
      <c r="Y1224" s="44" t="s">
        <v>136</v>
      </c>
      <c r="Z1224" s="46" t="s">
        <v>136</v>
      </c>
      <c r="AA1224" s="46" t="s">
        <v>136</v>
      </c>
      <c r="AB1224" s="46" t="s">
        <v>136</v>
      </c>
      <c r="AC1224" s="47" t="s">
        <v>136</v>
      </c>
      <c r="AD1224" s="48" t="s">
        <v>136</v>
      </c>
      <c r="AE1224" s="49" t="s">
        <v>136</v>
      </c>
    </row>
    <row r="1225" spans="1:31" x14ac:dyDescent="0.25">
      <c r="A1225" t="s">
        <v>1473</v>
      </c>
      <c r="B1225" s="35" t="s">
        <v>136</v>
      </c>
      <c r="C1225" s="44" t="s">
        <v>136</v>
      </c>
      <c r="D1225" s="45" t="s">
        <v>136</v>
      </c>
      <c r="E1225" s="46" t="s">
        <v>136</v>
      </c>
      <c r="F1225" s="45" t="s">
        <v>136</v>
      </c>
      <c r="G1225" s="47" t="s">
        <v>136</v>
      </c>
      <c r="H1225" s="48" t="s">
        <v>136</v>
      </c>
      <c r="I1225" s="49" t="s">
        <v>136</v>
      </c>
      <c r="J1225" s="35">
        <v>25</v>
      </c>
      <c r="K1225" s="42" t="s">
        <v>140</v>
      </c>
      <c r="L1225" s="46">
        <v>0.58096292346646305</v>
      </c>
      <c r="M1225" s="50" t="s">
        <v>137</v>
      </c>
      <c r="N1225" s="50" t="s">
        <v>137</v>
      </c>
      <c r="O1225" s="46">
        <v>0.419037076533537</v>
      </c>
      <c r="P1225" s="46" t="s">
        <v>137</v>
      </c>
      <c r="Q1225" s="46" t="s">
        <v>137</v>
      </c>
      <c r="R1225" s="46">
        <v>4.0691540346142613E-2</v>
      </c>
      <c r="S1225" s="46" t="s">
        <v>1</v>
      </c>
      <c r="T1225" s="46" t="s">
        <v>137</v>
      </c>
      <c r="U1225" s="47">
        <v>238.27710641154789</v>
      </c>
      <c r="V1225" s="47">
        <v>133.10556632208534</v>
      </c>
      <c r="W1225" s="49">
        <v>0.55861668091683059</v>
      </c>
      <c r="X1225" s="35" t="s">
        <v>136</v>
      </c>
      <c r="Y1225" s="44" t="s">
        <v>136</v>
      </c>
      <c r="Z1225" s="46" t="s">
        <v>136</v>
      </c>
      <c r="AA1225" s="46" t="s">
        <v>136</v>
      </c>
      <c r="AB1225" s="46" t="s">
        <v>136</v>
      </c>
      <c r="AC1225" s="47" t="s">
        <v>136</v>
      </c>
      <c r="AD1225" s="48" t="s">
        <v>136</v>
      </c>
      <c r="AE1225" s="49" t="s">
        <v>136</v>
      </c>
    </row>
    <row r="1226" spans="1:31" x14ac:dyDescent="0.25">
      <c r="A1226" t="s">
        <v>1474</v>
      </c>
      <c r="B1226" s="35" t="s">
        <v>136</v>
      </c>
      <c r="C1226" s="44" t="s">
        <v>136</v>
      </c>
      <c r="D1226" s="45" t="s">
        <v>136</v>
      </c>
      <c r="E1226" s="46" t="s">
        <v>136</v>
      </c>
      <c r="F1226" s="45" t="s">
        <v>136</v>
      </c>
      <c r="G1226" s="47" t="s">
        <v>136</v>
      </c>
      <c r="H1226" s="48" t="s">
        <v>136</v>
      </c>
      <c r="I1226" s="49" t="s">
        <v>136</v>
      </c>
      <c r="J1226" s="35">
        <v>26</v>
      </c>
      <c r="K1226" s="42" t="s">
        <v>141</v>
      </c>
      <c r="L1226" s="46">
        <v>0.25502476248499933</v>
      </c>
      <c r="M1226" s="50" t="s">
        <v>137</v>
      </c>
      <c r="N1226" s="50" t="s">
        <v>135</v>
      </c>
      <c r="O1226" s="46">
        <v>0.7449752375150005</v>
      </c>
      <c r="P1226" s="46" t="s">
        <v>137</v>
      </c>
      <c r="Q1226" s="46" t="s">
        <v>135</v>
      </c>
      <c r="R1226" s="46">
        <v>0.35275119512926562</v>
      </c>
      <c r="S1226" s="46" t="s">
        <v>1</v>
      </c>
      <c r="T1226" s="46" t="s">
        <v>137</v>
      </c>
      <c r="U1226" s="47">
        <v>192.90407448027469</v>
      </c>
      <c r="V1226" s="47">
        <v>34.803065770069509</v>
      </c>
      <c r="W1226" s="49">
        <v>0.1804164368421792</v>
      </c>
      <c r="X1226" s="35" t="s">
        <v>136</v>
      </c>
      <c r="Y1226" s="44" t="s">
        <v>136</v>
      </c>
      <c r="Z1226" s="46" t="s">
        <v>136</v>
      </c>
      <c r="AA1226" s="46" t="s">
        <v>136</v>
      </c>
      <c r="AB1226" s="46" t="s">
        <v>136</v>
      </c>
      <c r="AC1226" s="47" t="s">
        <v>136</v>
      </c>
      <c r="AD1226" s="48" t="s">
        <v>136</v>
      </c>
      <c r="AE1226" s="49" t="s">
        <v>136</v>
      </c>
    </row>
    <row r="1227" spans="1:31" x14ac:dyDescent="0.25">
      <c r="A1227" t="s">
        <v>1475</v>
      </c>
      <c r="B1227" s="35" t="s">
        <v>136</v>
      </c>
      <c r="C1227" s="44" t="s">
        <v>136</v>
      </c>
      <c r="D1227" s="45" t="s">
        <v>136</v>
      </c>
      <c r="E1227" s="46" t="s">
        <v>136</v>
      </c>
      <c r="F1227" s="45" t="s">
        <v>136</v>
      </c>
      <c r="G1227" s="47" t="s">
        <v>136</v>
      </c>
      <c r="H1227" s="48" t="s">
        <v>136</v>
      </c>
      <c r="I1227" s="49" t="s">
        <v>136</v>
      </c>
      <c r="J1227" s="35">
        <v>27</v>
      </c>
      <c r="K1227" s="42" t="s">
        <v>177</v>
      </c>
      <c r="L1227" s="46">
        <v>0.4374058708357737</v>
      </c>
      <c r="M1227" s="50" t="s">
        <v>137</v>
      </c>
      <c r="N1227" s="50" t="s">
        <v>137</v>
      </c>
      <c r="O1227" s="46">
        <v>0.56259412916422613</v>
      </c>
      <c r="P1227" s="46" t="s">
        <v>137</v>
      </c>
      <c r="Q1227" s="46" t="s">
        <v>137</v>
      </c>
      <c r="R1227" s="46">
        <v>7.5031868433105969E-2</v>
      </c>
      <c r="S1227" s="46" t="s">
        <v>1</v>
      </c>
      <c r="T1227" s="46" t="s">
        <v>137</v>
      </c>
      <c r="U1227" s="47">
        <v>3327.4921855607954</v>
      </c>
      <c r="V1227" s="47">
        <v>1827.7322386312767</v>
      </c>
      <c r="W1227" s="49">
        <v>0.54928220314460086</v>
      </c>
      <c r="X1227" s="35" t="s">
        <v>136</v>
      </c>
      <c r="Y1227" s="44" t="s">
        <v>136</v>
      </c>
      <c r="Z1227" s="46" t="s">
        <v>136</v>
      </c>
      <c r="AA1227" s="46" t="s">
        <v>136</v>
      </c>
      <c r="AB1227" s="46" t="s">
        <v>136</v>
      </c>
      <c r="AC1227" s="47" t="s">
        <v>136</v>
      </c>
      <c r="AD1227" s="48" t="s">
        <v>136</v>
      </c>
      <c r="AE1227" s="49" t="s">
        <v>136</v>
      </c>
    </row>
    <row r="1228" spans="1:31" x14ac:dyDescent="0.25">
      <c r="A1228" t="s">
        <v>1476</v>
      </c>
      <c r="B1228" s="35" t="s">
        <v>136</v>
      </c>
      <c r="C1228" s="44" t="s">
        <v>136</v>
      </c>
      <c r="D1228" s="45" t="s">
        <v>136</v>
      </c>
      <c r="E1228" s="46" t="s">
        <v>136</v>
      </c>
      <c r="F1228" s="45" t="s">
        <v>136</v>
      </c>
      <c r="G1228" s="47" t="s">
        <v>136</v>
      </c>
      <c r="H1228" s="48" t="s">
        <v>136</v>
      </c>
      <c r="I1228" s="49" t="s">
        <v>136</v>
      </c>
      <c r="J1228" s="35">
        <v>28</v>
      </c>
      <c r="K1228" s="42" t="s">
        <v>180</v>
      </c>
      <c r="L1228" s="46">
        <v>0.26328610810687869</v>
      </c>
      <c r="M1228" s="50" t="s">
        <v>137</v>
      </c>
      <c r="N1228" s="50" t="s">
        <v>135</v>
      </c>
      <c r="O1228" s="46">
        <v>0.73671389189312142</v>
      </c>
      <c r="P1228" s="46" t="s">
        <v>137</v>
      </c>
      <c r="Q1228" s="46" t="s">
        <v>135</v>
      </c>
      <c r="R1228" s="46">
        <v>0.3533899976371519</v>
      </c>
      <c r="S1228" s="46" t="s">
        <v>1</v>
      </c>
      <c r="T1228" s="46" t="s">
        <v>137</v>
      </c>
      <c r="U1228" s="47">
        <v>234.24565264034339</v>
      </c>
      <c r="V1228" s="47">
        <v>131.53427971402047</v>
      </c>
      <c r="W1228" s="49">
        <v>0.56152282115551511</v>
      </c>
      <c r="X1228" s="35" t="s">
        <v>136</v>
      </c>
      <c r="Y1228" s="44" t="s">
        <v>136</v>
      </c>
      <c r="Z1228" s="46" t="s">
        <v>136</v>
      </c>
      <c r="AA1228" s="46" t="s">
        <v>136</v>
      </c>
      <c r="AB1228" s="46" t="s">
        <v>136</v>
      </c>
      <c r="AC1228" s="47" t="s">
        <v>136</v>
      </c>
      <c r="AD1228" s="48" t="s">
        <v>136</v>
      </c>
      <c r="AE1228" s="49" t="s">
        <v>136</v>
      </c>
    </row>
    <row r="1229" spans="1:31" x14ac:dyDescent="0.25">
      <c r="A1229" t="s">
        <v>1477</v>
      </c>
      <c r="B1229" s="35" t="s">
        <v>136</v>
      </c>
      <c r="C1229" s="44" t="s">
        <v>136</v>
      </c>
      <c r="D1229" s="45" t="s">
        <v>136</v>
      </c>
      <c r="E1229" s="46" t="s">
        <v>136</v>
      </c>
      <c r="F1229" s="45" t="s">
        <v>136</v>
      </c>
      <c r="G1229" s="47" t="s">
        <v>136</v>
      </c>
      <c r="H1229" s="48" t="s">
        <v>136</v>
      </c>
      <c r="I1229" s="49" t="s">
        <v>136</v>
      </c>
      <c r="J1229" s="35">
        <v>29</v>
      </c>
      <c r="K1229" s="42" t="s">
        <v>142</v>
      </c>
      <c r="L1229" s="46">
        <v>0.39110828841057971</v>
      </c>
      <c r="M1229" s="50" t="s">
        <v>137</v>
      </c>
      <c r="N1229" s="50" t="s">
        <v>135</v>
      </c>
      <c r="O1229" s="46">
        <v>0.60889171158942035</v>
      </c>
      <c r="P1229" s="46" t="s">
        <v>137</v>
      </c>
      <c r="Q1229" s="46" t="s">
        <v>135</v>
      </c>
      <c r="R1229" s="46">
        <v>0.51539948183178708</v>
      </c>
      <c r="S1229" s="46" t="s">
        <v>137</v>
      </c>
      <c r="T1229" s="46" t="s">
        <v>137</v>
      </c>
      <c r="U1229" s="47">
        <v>954.53726188213659</v>
      </c>
      <c r="V1229" s="47">
        <v>667.10997244844305</v>
      </c>
      <c r="W1229" s="49">
        <v>0.69888311236069456</v>
      </c>
      <c r="X1229" s="35" t="s">
        <v>136</v>
      </c>
      <c r="Y1229" s="44" t="s">
        <v>136</v>
      </c>
      <c r="Z1229" s="46" t="s">
        <v>136</v>
      </c>
      <c r="AA1229" s="46" t="s">
        <v>136</v>
      </c>
      <c r="AB1229" s="46" t="s">
        <v>136</v>
      </c>
      <c r="AC1229" s="47" t="s">
        <v>136</v>
      </c>
      <c r="AD1229" s="48" t="s">
        <v>136</v>
      </c>
      <c r="AE1229" s="49" t="s">
        <v>136</v>
      </c>
    </row>
    <row r="1230" spans="1:31" x14ac:dyDescent="0.25">
      <c r="A1230" t="s">
        <v>1478</v>
      </c>
      <c r="B1230" s="35" t="s">
        <v>136</v>
      </c>
      <c r="C1230" s="44" t="s">
        <v>136</v>
      </c>
      <c r="D1230" s="45" t="s">
        <v>136</v>
      </c>
      <c r="E1230" s="46" t="s">
        <v>136</v>
      </c>
      <c r="F1230" s="45" t="s">
        <v>136</v>
      </c>
      <c r="G1230" s="47" t="s">
        <v>136</v>
      </c>
      <c r="H1230" s="48" t="s">
        <v>136</v>
      </c>
      <c r="I1230" s="49" t="s">
        <v>136</v>
      </c>
      <c r="J1230" s="35">
        <v>30</v>
      </c>
      <c r="K1230" s="42" t="s">
        <v>182</v>
      </c>
      <c r="L1230" s="46">
        <v>0.24319692625027259</v>
      </c>
      <c r="M1230" s="50" t="s">
        <v>137</v>
      </c>
      <c r="N1230" s="50" t="s">
        <v>135</v>
      </c>
      <c r="O1230" s="46">
        <v>0.75680307374972733</v>
      </c>
      <c r="P1230" s="46" t="s">
        <v>137</v>
      </c>
      <c r="Q1230" s="46" t="s">
        <v>135</v>
      </c>
      <c r="R1230" s="46">
        <v>5.0903004128817528E-2</v>
      </c>
      <c r="S1230" s="46" t="s">
        <v>1</v>
      </c>
      <c r="T1230" s="46" t="s">
        <v>137</v>
      </c>
      <c r="U1230" s="47">
        <v>828.22565021739501</v>
      </c>
      <c r="V1230" s="47">
        <v>516.25185155537883</v>
      </c>
      <c r="W1230" s="49">
        <v>0.62332270368573051</v>
      </c>
      <c r="X1230" s="35" t="s">
        <v>136</v>
      </c>
      <c r="Y1230" s="44" t="s">
        <v>136</v>
      </c>
      <c r="Z1230" s="46" t="s">
        <v>136</v>
      </c>
      <c r="AA1230" s="46" t="s">
        <v>136</v>
      </c>
      <c r="AB1230" s="46" t="s">
        <v>136</v>
      </c>
      <c r="AC1230" s="47" t="s">
        <v>136</v>
      </c>
      <c r="AD1230" s="48" t="s">
        <v>136</v>
      </c>
      <c r="AE1230" s="49" t="s">
        <v>136</v>
      </c>
    </row>
    <row r="1231" spans="1:31" x14ac:dyDescent="0.25">
      <c r="A1231" t="s">
        <v>1479</v>
      </c>
      <c r="B1231" s="35" t="s">
        <v>136</v>
      </c>
      <c r="C1231" s="44" t="s">
        <v>136</v>
      </c>
      <c r="D1231" s="45" t="s">
        <v>136</v>
      </c>
      <c r="E1231" s="46" t="s">
        <v>136</v>
      </c>
      <c r="F1231" s="45" t="s">
        <v>136</v>
      </c>
      <c r="G1231" s="47" t="s">
        <v>136</v>
      </c>
      <c r="H1231" s="48" t="s">
        <v>136</v>
      </c>
      <c r="I1231" s="49" t="s">
        <v>136</v>
      </c>
      <c r="J1231" s="35">
        <v>31</v>
      </c>
      <c r="K1231" s="42" t="s">
        <v>184</v>
      </c>
      <c r="L1231" s="46">
        <v>0.47109641426778115</v>
      </c>
      <c r="M1231" s="50" t="s">
        <v>137</v>
      </c>
      <c r="N1231" s="50" t="s">
        <v>137</v>
      </c>
      <c r="O1231" s="46">
        <v>0.52890358573221885</v>
      </c>
      <c r="P1231" s="46" t="s">
        <v>137</v>
      </c>
      <c r="Q1231" s="46" t="s">
        <v>137</v>
      </c>
      <c r="R1231" s="46">
        <v>0.4916119299017313</v>
      </c>
      <c r="S1231" s="46" t="s">
        <v>137</v>
      </c>
      <c r="T1231" s="46" t="s">
        <v>137</v>
      </c>
      <c r="U1231" s="47">
        <v>329.11338502672106</v>
      </c>
      <c r="V1231" s="47">
        <v>155.52135918158172</v>
      </c>
      <c r="W1231" s="49">
        <v>0.4725464422206796</v>
      </c>
      <c r="X1231" s="35" t="s">
        <v>136</v>
      </c>
      <c r="Y1231" s="44" t="s">
        <v>136</v>
      </c>
      <c r="Z1231" s="46" t="s">
        <v>136</v>
      </c>
      <c r="AA1231" s="46" t="s">
        <v>136</v>
      </c>
      <c r="AB1231" s="46" t="s">
        <v>136</v>
      </c>
      <c r="AC1231" s="47" t="s">
        <v>136</v>
      </c>
      <c r="AD1231" s="48" t="s">
        <v>136</v>
      </c>
      <c r="AE1231" s="49" t="s">
        <v>136</v>
      </c>
    </row>
    <row r="1232" spans="1:31" x14ac:dyDescent="0.25">
      <c r="A1232" t="s">
        <v>1480</v>
      </c>
      <c r="B1232" s="35" t="s">
        <v>136</v>
      </c>
      <c r="C1232" s="44" t="s">
        <v>136</v>
      </c>
      <c r="D1232" s="45" t="s">
        <v>136</v>
      </c>
      <c r="E1232" s="46" t="s">
        <v>136</v>
      </c>
      <c r="F1232" s="45" t="s">
        <v>136</v>
      </c>
      <c r="G1232" s="47" t="s">
        <v>136</v>
      </c>
      <c r="H1232" s="48" t="s">
        <v>136</v>
      </c>
      <c r="I1232" s="49" t="s">
        <v>136</v>
      </c>
      <c r="J1232" s="35">
        <v>32</v>
      </c>
      <c r="K1232" s="42" t="s">
        <v>188</v>
      </c>
      <c r="L1232" s="46">
        <v>5.8264477988409218E-2</v>
      </c>
      <c r="M1232" s="50" t="s">
        <v>137</v>
      </c>
      <c r="N1232" s="50" t="s">
        <v>135</v>
      </c>
      <c r="O1232" s="46">
        <v>0.94173552201159083</v>
      </c>
      <c r="P1232" s="46" t="s">
        <v>137</v>
      </c>
      <c r="Q1232" s="46" t="s">
        <v>135</v>
      </c>
      <c r="R1232" s="46">
        <v>5.0140956339069245E-2</v>
      </c>
      <c r="S1232" s="46" t="s">
        <v>1</v>
      </c>
      <c r="T1232" s="46" t="s">
        <v>137</v>
      </c>
      <c r="U1232" s="47">
        <v>93.628031764205488</v>
      </c>
      <c r="V1232" s="47">
        <v>68.083320216492041</v>
      </c>
      <c r="W1232" s="49">
        <v>0.72716812405022346</v>
      </c>
      <c r="X1232" s="35" t="s">
        <v>136</v>
      </c>
      <c r="Y1232" s="44" t="s">
        <v>136</v>
      </c>
      <c r="Z1232" s="46" t="s">
        <v>136</v>
      </c>
      <c r="AA1232" s="46" t="s">
        <v>136</v>
      </c>
      <c r="AB1232" s="46" t="s">
        <v>136</v>
      </c>
      <c r="AC1232" s="47" t="s">
        <v>136</v>
      </c>
      <c r="AD1232" s="48" t="s">
        <v>136</v>
      </c>
      <c r="AE1232" s="49" t="s">
        <v>136</v>
      </c>
    </row>
    <row r="1233" spans="1:31" x14ac:dyDescent="0.25">
      <c r="A1233" t="s">
        <v>1481</v>
      </c>
      <c r="B1233" s="35" t="s">
        <v>136</v>
      </c>
      <c r="C1233" s="44" t="s">
        <v>136</v>
      </c>
      <c r="D1233" s="45" t="s">
        <v>136</v>
      </c>
      <c r="E1233" s="46" t="s">
        <v>136</v>
      </c>
      <c r="F1233" s="45" t="s">
        <v>136</v>
      </c>
      <c r="G1233" s="47" t="s">
        <v>136</v>
      </c>
      <c r="H1233" s="48" t="s">
        <v>136</v>
      </c>
      <c r="I1233" s="49" t="s">
        <v>136</v>
      </c>
      <c r="J1233" s="35">
        <v>33</v>
      </c>
      <c r="K1233" s="42" t="s">
        <v>189</v>
      </c>
      <c r="L1233" s="46">
        <v>0.5208281110508185</v>
      </c>
      <c r="M1233" s="50" t="s">
        <v>137</v>
      </c>
      <c r="N1233" s="50" t="s">
        <v>137</v>
      </c>
      <c r="O1233" s="46">
        <v>0.4791718889491815</v>
      </c>
      <c r="P1233" s="46" t="s">
        <v>137</v>
      </c>
      <c r="Q1233" s="46" t="s">
        <v>137</v>
      </c>
      <c r="R1233" s="46">
        <v>0.24608497135250229</v>
      </c>
      <c r="S1233" s="46" t="s">
        <v>1</v>
      </c>
      <c r="T1233" s="46" t="s">
        <v>137</v>
      </c>
      <c r="U1233" s="47">
        <v>175.37993956103912</v>
      </c>
      <c r="V1233" s="47">
        <v>116.41998582267347</v>
      </c>
      <c r="W1233" s="49">
        <v>0.66381586237321477</v>
      </c>
      <c r="X1233" s="35" t="s">
        <v>136</v>
      </c>
      <c r="Y1233" s="44" t="s">
        <v>136</v>
      </c>
      <c r="Z1233" s="46" t="s">
        <v>136</v>
      </c>
      <c r="AA1233" s="46" t="s">
        <v>136</v>
      </c>
      <c r="AB1233" s="46" t="s">
        <v>136</v>
      </c>
      <c r="AC1233" s="47" t="s">
        <v>136</v>
      </c>
      <c r="AD1233" s="48" t="s">
        <v>136</v>
      </c>
      <c r="AE1233" s="49" t="s">
        <v>136</v>
      </c>
    </row>
    <row r="1234" spans="1:31" x14ac:dyDescent="0.25">
      <c r="A1234" t="s">
        <v>1482</v>
      </c>
      <c r="B1234" s="35" t="s">
        <v>136</v>
      </c>
      <c r="C1234" s="44" t="s">
        <v>136</v>
      </c>
      <c r="D1234" s="45" t="s">
        <v>136</v>
      </c>
      <c r="E1234" s="46" t="s">
        <v>136</v>
      </c>
      <c r="F1234" s="45" t="s">
        <v>136</v>
      </c>
      <c r="G1234" s="47" t="s">
        <v>136</v>
      </c>
      <c r="H1234" s="48" t="s">
        <v>136</v>
      </c>
      <c r="I1234" s="49" t="s">
        <v>136</v>
      </c>
      <c r="J1234" s="35">
        <v>34</v>
      </c>
      <c r="K1234" s="42" t="s">
        <v>2227</v>
      </c>
      <c r="L1234" s="46">
        <v>0.55619033772576276</v>
      </c>
      <c r="M1234" s="50" t="s">
        <v>137</v>
      </c>
      <c r="N1234" s="50" t="s">
        <v>137</v>
      </c>
      <c r="O1234" s="46">
        <v>0.44380966227423724</v>
      </c>
      <c r="P1234" s="46" t="s">
        <v>137</v>
      </c>
      <c r="Q1234" s="46" t="s">
        <v>137</v>
      </c>
      <c r="R1234" s="46">
        <v>0.38287072045752535</v>
      </c>
      <c r="S1234" s="46" t="s">
        <v>1</v>
      </c>
      <c r="T1234" s="46" t="s">
        <v>137</v>
      </c>
      <c r="U1234" s="47">
        <v>1627.0287390477488</v>
      </c>
      <c r="V1234" s="47">
        <v>1013.9556573896421</v>
      </c>
      <c r="W1234" s="49">
        <v>0.62319468184875448</v>
      </c>
      <c r="X1234" s="35" t="s">
        <v>136</v>
      </c>
      <c r="Y1234" s="44" t="s">
        <v>136</v>
      </c>
      <c r="Z1234" s="46" t="s">
        <v>136</v>
      </c>
      <c r="AA1234" s="46" t="s">
        <v>136</v>
      </c>
      <c r="AB1234" s="46" t="s">
        <v>136</v>
      </c>
      <c r="AC1234" s="47" t="s">
        <v>136</v>
      </c>
      <c r="AD1234" s="48" t="s">
        <v>136</v>
      </c>
      <c r="AE1234" s="49" t="s">
        <v>136</v>
      </c>
    </row>
    <row r="1235" spans="1:31" x14ac:dyDescent="0.25">
      <c r="A1235" t="s">
        <v>1483</v>
      </c>
      <c r="B1235" s="35" t="s">
        <v>136</v>
      </c>
      <c r="C1235" s="44" t="s">
        <v>136</v>
      </c>
      <c r="D1235" s="45" t="s">
        <v>136</v>
      </c>
      <c r="E1235" s="46" t="s">
        <v>136</v>
      </c>
      <c r="F1235" s="45" t="s">
        <v>136</v>
      </c>
      <c r="G1235" s="47" t="s">
        <v>136</v>
      </c>
      <c r="H1235" s="48" t="s">
        <v>136</v>
      </c>
      <c r="I1235" s="49" t="s">
        <v>136</v>
      </c>
      <c r="J1235" s="35">
        <v>35</v>
      </c>
      <c r="K1235" s="42" t="s">
        <v>192</v>
      </c>
      <c r="L1235" s="46">
        <v>0.25271326015716694</v>
      </c>
      <c r="M1235" s="50" t="s">
        <v>137</v>
      </c>
      <c r="N1235" s="50" t="s">
        <v>135</v>
      </c>
      <c r="O1235" s="46">
        <v>0.74728673984283323</v>
      </c>
      <c r="P1235" s="46" t="s">
        <v>137</v>
      </c>
      <c r="Q1235" s="46" t="s">
        <v>135</v>
      </c>
      <c r="R1235" s="46">
        <v>0.51711994668502137</v>
      </c>
      <c r="S1235" s="46" t="s">
        <v>137</v>
      </c>
      <c r="T1235" s="46" t="s">
        <v>137</v>
      </c>
      <c r="U1235" s="47">
        <v>1673.1938040926834</v>
      </c>
      <c r="V1235" s="47">
        <v>842.0573155595788</v>
      </c>
      <c r="W1235" s="49">
        <v>0.50326346744763262</v>
      </c>
      <c r="X1235" s="35" t="s">
        <v>136</v>
      </c>
      <c r="Y1235" s="44" t="s">
        <v>136</v>
      </c>
      <c r="Z1235" s="46" t="s">
        <v>136</v>
      </c>
      <c r="AA1235" s="46" t="s">
        <v>136</v>
      </c>
      <c r="AB1235" s="46" t="s">
        <v>136</v>
      </c>
      <c r="AC1235" s="47" t="s">
        <v>136</v>
      </c>
      <c r="AD1235" s="48" t="s">
        <v>136</v>
      </c>
      <c r="AE1235" s="49" t="s">
        <v>136</v>
      </c>
    </row>
    <row r="1236" spans="1:31" x14ac:dyDescent="0.25">
      <c r="A1236" t="s">
        <v>1484</v>
      </c>
      <c r="B1236" s="35" t="s">
        <v>136</v>
      </c>
      <c r="C1236" s="44" t="s">
        <v>136</v>
      </c>
      <c r="D1236" s="45" t="s">
        <v>136</v>
      </c>
      <c r="E1236" s="46" t="s">
        <v>136</v>
      </c>
      <c r="F1236" s="45" t="s">
        <v>136</v>
      </c>
      <c r="G1236" s="47" t="s">
        <v>136</v>
      </c>
      <c r="H1236" s="48" t="s">
        <v>136</v>
      </c>
      <c r="I1236" s="49" t="s">
        <v>136</v>
      </c>
      <c r="J1236" s="35" t="s">
        <v>136</v>
      </c>
      <c r="K1236" s="42" t="s">
        <v>136</v>
      </c>
      <c r="L1236" s="46" t="s">
        <v>136</v>
      </c>
      <c r="M1236" s="50" t="s">
        <v>136</v>
      </c>
      <c r="N1236" s="50" t="s">
        <v>136</v>
      </c>
      <c r="O1236" s="46" t="s">
        <v>136</v>
      </c>
      <c r="P1236" s="46" t="s">
        <v>136</v>
      </c>
      <c r="Q1236" s="46" t="s">
        <v>136</v>
      </c>
      <c r="R1236" s="46" t="s">
        <v>136</v>
      </c>
      <c r="S1236" s="46" t="s">
        <v>136</v>
      </c>
      <c r="T1236" s="46" t="s">
        <v>136</v>
      </c>
      <c r="U1236" s="47" t="s">
        <v>136</v>
      </c>
      <c r="V1236" s="47" t="s">
        <v>136</v>
      </c>
      <c r="W1236" s="49" t="s">
        <v>136</v>
      </c>
      <c r="X1236" s="35" t="s">
        <v>136</v>
      </c>
      <c r="Y1236" s="44" t="s">
        <v>136</v>
      </c>
      <c r="Z1236" s="46" t="s">
        <v>136</v>
      </c>
      <c r="AA1236" s="46" t="s">
        <v>136</v>
      </c>
      <c r="AB1236" s="46" t="s">
        <v>136</v>
      </c>
      <c r="AC1236" s="47" t="s">
        <v>136</v>
      </c>
      <c r="AD1236" s="48" t="s">
        <v>136</v>
      </c>
      <c r="AE1236" s="49" t="s">
        <v>136</v>
      </c>
    </row>
    <row r="1237" spans="1:31" x14ac:dyDescent="0.25">
      <c r="A1237" t="s">
        <v>1485</v>
      </c>
      <c r="B1237" s="35" t="s">
        <v>136</v>
      </c>
      <c r="C1237" s="44" t="s">
        <v>136</v>
      </c>
      <c r="D1237" s="45" t="s">
        <v>136</v>
      </c>
      <c r="E1237" s="46" t="s">
        <v>136</v>
      </c>
      <c r="F1237" s="45" t="s">
        <v>136</v>
      </c>
      <c r="G1237" s="47" t="s">
        <v>136</v>
      </c>
      <c r="H1237" s="48" t="s">
        <v>136</v>
      </c>
      <c r="I1237" s="49" t="s">
        <v>136</v>
      </c>
      <c r="J1237" s="35" t="s">
        <v>136</v>
      </c>
      <c r="K1237" s="42" t="s">
        <v>136</v>
      </c>
      <c r="L1237" s="46" t="s">
        <v>136</v>
      </c>
      <c r="M1237" s="50" t="s">
        <v>136</v>
      </c>
      <c r="N1237" s="50" t="s">
        <v>136</v>
      </c>
      <c r="O1237" s="46" t="s">
        <v>136</v>
      </c>
      <c r="P1237" s="46" t="s">
        <v>136</v>
      </c>
      <c r="Q1237" s="46" t="s">
        <v>136</v>
      </c>
      <c r="R1237" s="46" t="s">
        <v>136</v>
      </c>
      <c r="S1237" s="46" t="s">
        <v>136</v>
      </c>
      <c r="T1237" s="46" t="s">
        <v>136</v>
      </c>
      <c r="U1237" s="47" t="s">
        <v>136</v>
      </c>
      <c r="V1237" s="47" t="s">
        <v>136</v>
      </c>
      <c r="W1237" s="49" t="s">
        <v>136</v>
      </c>
      <c r="X1237" s="35" t="s">
        <v>136</v>
      </c>
      <c r="Y1237" s="44" t="s">
        <v>136</v>
      </c>
      <c r="Z1237" s="46" t="s">
        <v>136</v>
      </c>
      <c r="AA1237" s="46" t="s">
        <v>136</v>
      </c>
      <c r="AB1237" s="46" t="s">
        <v>136</v>
      </c>
      <c r="AC1237" s="47" t="s">
        <v>136</v>
      </c>
      <c r="AD1237" s="48" t="s">
        <v>136</v>
      </c>
      <c r="AE1237" s="49" t="s">
        <v>136</v>
      </c>
    </row>
    <row r="1238" spans="1:31" x14ac:dyDescent="0.25">
      <c r="A1238" t="s">
        <v>1486</v>
      </c>
      <c r="B1238" s="35" t="s">
        <v>136</v>
      </c>
      <c r="C1238" s="44" t="s">
        <v>136</v>
      </c>
      <c r="D1238" s="45" t="s">
        <v>136</v>
      </c>
      <c r="E1238" s="46" t="s">
        <v>136</v>
      </c>
      <c r="F1238" s="45" t="s">
        <v>136</v>
      </c>
      <c r="G1238" s="47" t="s">
        <v>136</v>
      </c>
      <c r="H1238" s="48" t="s">
        <v>136</v>
      </c>
      <c r="I1238" s="49" t="s">
        <v>136</v>
      </c>
      <c r="J1238" s="35" t="s">
        <v>136</v>
      </c>
      <c r="K1238" s="42" t="s">
        <v>136</v>
      </c>
      <c r="L1238" s="46" t="s">
        <v>136</v>
      </c>
      <c r="M1238" s="50" t="s">
        <v>136</v>
      </c>
      <c r="N1238" s="50" t="s">
        <v>136</v>
      </c>
      <c r="O1238" s="46" t="s">
        <v>136</v>
      </c>
      <c r="P1238" s="46" t="s">
        <v>136</v>
      </c>
      <c r="Q1238" s="46" t="s">
        <v>136</v>
      </c>
      <c r="R1238" s="46" t="s">
        <v>136</v>
      </c>
      <c r="S1238" s="46" t="s">
        <v>136</v>
      </c>
      <c r="T1238" s="46" t="s">
        <v>136</v>
      </c>
      <c r="U1238" s="47" t="s">
        <v>136</v>
      </c>
      <c r="V1238" s="47" t="s">
        <v>136</v>
      </c>
      <c r="W1238" s="49" t="s">
        <v>136</v>
      </c>
      <c r="X1238" s="35" t="s">
        <v>136</v>
      </c>
      <c r="Y1238" s="44" t="s">
        <v>136</v>
      </c>
      <c r="Z1238" s="46" t="s">
        <v>136</v>
      </c>
      <c r="AA1238" s="46" t="s">
        <v>136</v>
      </c>
      <c r="AB1238" s="46" t="s">
        <v>136</v>
      </c>
      <c r="AC1238" s="47" t="s">
        <v>136</v>
      </c>
      <c r="AD1238" s="48" t="s">
        <v>136</v>
      </c>
      <c r="AE1238" s="49" t="s">
        <v>136</v>
      </c>
    </row>
    <row r="1239" spans="1:31" ht="15.75" thickBot="1" x14ac:dyDescent="0.3">
      <c r="A1239" t="s">
        <v>1487</v>
      </c>
      <c r="B1239" s="35" t="s">
        <v>136</v>
      </c>
      <c r="C1239" s="51" t="s">
        <v>136</v>
      </c>
      <c r="D1239" s="52" t="s">
        <v>136</v>
      </c>
      <c r="E1239" s="53" t="s">
        <v>136</v>
      </c>
      <c r="F1239" s="52" t="s">
        <v>136</v>
      </c>
      <c r="G1239" s="54" t="s">
        <v>136</v>
      </c>
      <c r="H1239" s="55" t="s">
        <v>136</v>
      </c>
      <c r="I1239" s="56" t="s">
        <v>136</v>
      </c>
      <c r="J1239" s="35" t="s">
        <v>136</v>
      </c>
      <c r="K1239" s="42" t="s">
        <v>136</v>
      </c>
      <c r="L1239" s="25" t="s">
        <v>136</v>
      </c>
      <c r="M1239" s="57" t="s">
        <v>136</v>
      </c>
      <c r="N1239" s="57" t="s">
        <v>136</v>
      </c>
      <c r="O1239" s="53" t="s">
        <v>136</v>
      </c>
      <c r="P1239" s="25" t="s">
        <v>136</v>
      </c>
      <c r="Q1239" s="25" t="s">
        <v>136</v>
      </c>
      <c r="R1239" s="53" t="s">
        <v>136</v>
      </c>
      <c r="S1239" s="46" t="s">
        <v>136</v>
      </c>
      <c r="T1239" s="25" t="s">
        <v>136</v>
      </c>
      <c r="U1239" s="54" t="s">
        <v>136</v>
      </c>
      <c r="V1239" s="54" t="s">
        <v>136</v>
      </c>
      <c r="W1239" s="56" t="s">
        <v>136</v>
      </c>
      <c r="X1239" s="35" t="s">
        <v>136</v>
      </c>
      <c r="Y1239" s="51" t="s">
        <v>136</v>
      </c>
      <c r="Z1239" s="53" t="s">
        <v>136</v>
      </c>
      <c r="AA1239" s="53" t="s">
        <v>136</v>
      </c>
      <c r="AB1239" s="53" t="s">
        <v>136</v>
      </c>
      <c r="AC1239" s="54" t="s">
        <v>136</v>
      </c>
      <c r="AD1239" s="55" t="s">
        <v>136</v>
      </c>
      <c r="AE1239" s="56" t="s">
        <v>136</v>
      </c>
    </row>
    <row r="1240" spans="1:31" x14ac:dyDescent="0.25">
      <c r="A1240" t="s">
        <v>1488</v>
      </c>
      <c r="B1240" s="293" t="s">
        <v>2237</v>
      </c>
      <c r="C1240" s="294"/>
      <c r="D1240" s="58">
        <v>0.61620124749217131</v>
      </c>
      <c r="E1240" s="58">
        <v>0.38379875250782863</v>
      </c>
      <c r="F1240" s="58">
        <v>0.29397375413909715</v>
      </c>
      <c r="G1240" s="59"/>
      <c r="H1240" s="60"/>
      <c r="I1240" s="61"/>
      <c r="J1240" s="62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 t="s">
        <v>136</v>
      </c>
      <c r="V1240" s="37" t="s">
        <v>136</v>
      </c>
      <c r="W1240" s="63" t="s">
        <v>136</v>
      </c>
      <c r="X1240" s="293" t="s">
        <v>2237</v>
      </c>
      <c r="Y1240" s="294">
        <v>0</v>
      </c>
      <c r="Z1240" s="58">
        <v>0.31829540419308083</v>
      </c>
      <c r="AA1240" s="58">
        <v>0.68170459580691922</v>
      </c>
      <c r="AB1240" s="58">
        <v>0.60412114363238012</v>
      </c>
      <c r="AC1240" s="59"/>
      <c r="AD1240" s="60"/>
      <c r="AE1240" s="61"/>
    </row>
    <row r="1241" spans="1:31" ht="15.75" thickBot="1" x14ac:dyDescent="0.3">
      <c r="A1241" t="s">
        <v>1489</v>
      </c>
      <c r="B1241" s="295" t="s">
        <v>5</v>
      </c>
      <c r="C1241" s="296"/>
      <c r="D1241" s="25"/>
      <c r="E1241" s="25"/>
      <c r="F1241" s="25"/>
      <c r="G1241" s="26">
        <v>5029.366725940944</v>
      </c>
      <c r="H1241" s="26">
        <v>2995.0687636243329</v>
      </c>
      <c r="I1241" s="27">
        <v>0.59551608121477473</v>
      </c>
      <c r="J1241" s="33" t="s">
        <v>5</v>
      </c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6">
        <v>57027.563462590893</v>
      </c>
      <c r="V1241" s="26">
        <v>25559.326473026973</v>
      </c>
      <c r="W1241" s="27">
        <v>0.44819250413518813</v>
      </c>
      <c r="X1241" s="295" t="s">
        <v>5</v>
      </c>
      <c r="Y1241" s="296">
        <v>0</v>
      </c>
      <c r="Z1241" s="25"/>
      <c r="AA1241" s="25"/>
      <c r="AB1241" s="25"/>
      <c r="AC1241" s="26">
        <v>23611.305781593052</v>
      </c>
      <c r="AD1241" s="26">
        <v>15164.231123683519</v>
      </c>
      <c r="AE1241" s="27">
        <v>0.64224449354703972</v>
      </c>
    </row>
    <row r="1242" spans="1:31" ht="15.75" thickBot="1" x14ac:dyDescent="0.3">
      <c r="A1242" t="s">
        <v>1490</v>
      </c>
      <c r="B1242" s="29" t="s">
        <v>2238</v>
      </c>
      <c r="C1242" s="30"/>
      <c r="D1242" s="30"/>
      <c r="E1242" s="30"/>
      <c r="F1242" s="30"/>
      <c r="G1242" s="31">
        <v>4.728100946294985</v>
      </c>
      <c r="H1242" s="32">
        <v>4.7758156425788547</v>
      </c>
      <c r="I1242" s="64"/>
      <c r="J1242" s="29" t="s">
        <v>2240</v>
      </c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1">
        <v>4.8289879570068335</v>
      </c>
      <c r="V1242" s="32">
        <v>4.5629873439954807</v>
      </c>
      <c r="W1242" s="64"/>
      <c r="X1242" s="29" t="s">
        <v>2239</v>
      </c>
      <c r="Y1242" s="30"/>
      <c r="Z1242" s="30"/>
      <c r="AA1242" s="30"/>
      <c r="AB1242" s="30"/>
      <c r="AC1242" s="31">
        <v>3.6323758791789968</v>
      </c>
      <c r="AD1242" s="32">
        <v>3.7675922578985865</v>
      </c>
      <c r="AE1242" s="64"/>
    </row>
    <row r="1243" spans="1:31" ht="15.75" thickBot="1" x14ac:dyDescent="0.3">
      <c r="A1243" t="s">
        <v>1491</v>
      </c>
      <c r="B1243" s="358" t="s">
        <v>2231</v>
      </c>
      <c r="C1243" s="358"/>
      <c r="D1243" s="358"/>
      <c r="E1243" s="358"/>
      <c r="F1243" s="358"/>
      <c r="G1243" s="358"/>
      <c r="H1243" s="358"/>
      <c r="I1243" s="20"/>
      <c r="J1243" s="20"/>
      <c r="K1243" s="20"/>
      <c r="L1243" s="20" t="s">
        <v>2268</v>
      </c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</row>
    <row r="1244" spans="1:31" x14ac:dyDescent="0.25">
      <c r="A1244" t="s">
        <v>1492</v>
      </c>
      <c r="B1244" s="301" t="s">
        <v>6</v>
      </c>
      <c r="C1244" s="302"/>
      <c r="D1244" s="302"/>
      <c r="E1244" s="302"/>
      <c r="F1244" s="302"/>
      <c r="G1244" s="302"/>
      <c r="H1244" s="302"/>
      <c r="I1244" s="303"/>
      <c r="J1244" s="301" t="s">
        <v>73</v>
      </c>
      <c r="K1244" s="302"/>
      <c r="L1244" s="302"/>
      <c r="M1244" s="302"/>
      <c r="N1244" s="302"/>
      <c r="O1244" s="302"/>
      <c r="P1244" s="302"/>
      <c r="Q1244" s="302"/>
      <c r="R1244" s="302"/>
      <c r="S1244" s="302"/>
      <c r="T1244" s="302"/>
      <c r="U1244" s="302"/>
      <c r="V1244" s="302"/>
      <c r="W1244" s="303"/>
      <c r="X1244" s="301" t="s">
        <v>7</v>
      </c>
      <c r="Y1244" s="302"/>
      <c r="Z1244" s="302"/>
      <c r="AA1244" s="302"/>
      <c r="AB1244" s="302"/>
      <c r="AC1244" s="302"/>
      <c r="AD1244" s="302"/>
      <c r="AE1244" s="303"/>
    </row>
    <row r="1245" spans="1:31" ht="75" x14ac:dyDescent="0.25">
      <c r="A1245" t="s">
        <v>1493</v>
      </c>
      <c r="B1245" s="305"/>
      <c r="C1245" s="306"/>
      <c r="D1245" s="34" t="s">
        <v>2232</v>
      </c>
      <c r="E1245" s="34" t="s">
        <v>2233</v>
      </c>
      <c r="F1245" s="34" t="s">
        <v>2234</v>
      </c>
      <c r="G1245" s="269" t="s">
        <v>196</v>
      </c>
      <c r="H1245" s="34" t="s">
        <v>197</v>
      </c>
      <c r="I1245" s="21" t="s">
        <v>5</v>
      </c>
      <c r="J1245" s="305"/>
      <c r="K1245" s="306"/>
      <c r="L1245" s="307" t="s">
        <v>2232</v>
      </c>
      <c r="M1245" s="308"/>
      <c r="N1245" s="309"/>
      <c r="O1245" s="307" t="s">
        <v>2233</v>
      </c>
      <c r="P1245" s="308"/>
      <c r="Q1245" s="309"/>
      <c r="R1245" s="307" t="s">
        <v>2234</v>
      </c>
      <c r="S1245" s="308"/>
      <c r="T1245" s="309"/>
      <c r="U1245" s="269" t="s">
        <v>196</v>
      </c>
      <c r="V1245" s="34" t="s">
        <v>197</v>
      </c>
      <c r="W1245" s="21" t="s">
        <v>5</v>
      </c>
      <c r="X1245" s="305"/>
      <c r="Y1245" s="306"/>
      <c r="Z1245" s="34" t="s">
        <v>2232</v>
      </c>
      <c r="AA1245" s="34" t="s">
        <v>2233</v>
      </c>
      <c r="AB1245" s="34" t="s">
        <v>2234</v>
      </c>
      <c r="AC1245" s="269" t="s">
        <v>196</v>
      </c>
      <c r="AD1245" s="34" t="s">
        <v>197</v>
      </c>
      <c r="AE1245" s="21" t="s">
        <v>5</v>
      </c>
    </row>
    <row r="1246" spans="1:31" ht="15.75" thickBot="1" x14ac:dyDescent="0.3">
      <c r="A1246" t="s">
        <v>1494</v>
      </c>
      <c r="B1246" s="291" t="s">
        <v>2236</v>
      </c>
      <c r="C1246" s="292"/>
      <c r="D1246" s="22" t="s">
        <v>11</v>
      </c>
      <c r="E1246" s="22" t="s">
        <v>12</v>
      </c>
      <c r="F1246" s="22" t="s">
        <v>12</v>
      </c>
      <c r="G1246" s="23"/>
      <c r="H1246" s="23"/>
      <c r="I1246" s="24"/>
      <c r="J1246" s="297"/>
      <c r="K1246" s="298"/>
      <c r="L1246" s="298"/>
      <c r="M1246" s="298"/>
      <c r="N1246" s="298"/>
      <c r="O1246" s="298"/>
      <c r="P1246" s="298"/>
      <c r="Q1246" s="298"/>
      <c r="R1246" s="298"/>
      <c r="S1246" s="298"/>
      <c r="T1246" s="298"/>
      <c r="U1246" s="298"/>
      <c r="V1246" s="298"/>
      <c r="W1246" s="299"/>
      <c r="X1246" s="291" t="s">
        <v>2236</v>
      </c>
      <c r="Y1246" s="292"/>
      <c r="Z1246" s="22" t="s">
        <v>12</v>
      </c>
      <c r="AA1246" s="22" t="s">
        <v>11</v>
      </c>
      <c r="AB1246" s="22" t="s">
        <v>11</v>
      </c>
      <c r="AC1246" s="23"/>
      <c r="AD1246" s="23"/>
      <c r="AE1246" s="24"/>
    </row>
    <row r="1247" spans="1:31" x14ac:dyDescent="0.25">
      <c r="A1247" t="s">
        <v>1495</v>
      </c>
      <c r="B1247" s="35">
        <v>1</v>
      </c>
      <c r="C1247" s="36" t="s">
        <v>150</v>
      </c>
      <c r="D1247" s="37">
        <v>0.94974283930233405</v>
      </c>
      <c r="E1247" s="38">
        <v>5.025716069766601E-2</v>
      </c>
      <c r="F1247" s="37">
        <v>1.0873111989801744E-2</v>
      </c>
      <c r="G1247" s="39">
        <v>90.562378947479061</v>
      </c>
      <c r="H1247" s="40">
        <v>39.415132175560402</v>
      </c>
      <c r="I1247" s="41">
        <v>0.43522633386672516</v>
      </c>
      <c r="J1247" s="35">
        <v>1</v>
      </c>
      <c r="K1247" s="42" t="s">
        <v>147</v>
      </c>
      <c r="L1247" s="38">
        <v>0.45926702604682329</v>
      </c>
      <c r="M1247" s="43" t="s">
        <v>137</v>
      </c>
      <c r="N1247" s="43" t="s">
        <v>137</v>
      </c>
      <c r="O1247" s="38">
        <v>0.54073297395317665</v>
      </c>
      <c r="P1247" s="38" t="s">
        <v>137</v>
      </c>
      <c r="Q1247" s="38" t="s">
        <v>137</v>
      </c>
      <c r="R1247" s="38">
        <v>0.27950305777739037</v>
      </c>
      <c r="S1247" s="38" t="s">
        <v>1</v>
      </c>
      <c r="T1247" s="38" t="s">
        <v>137</v>
      </c>
      <c r="U1247" s="39">
        <v>587.46429675774777</v>
      </c>
      <c r="V1247" s="39">
        <v>153.97477270582746</v>
      </c>
      <c r="W1247" s="41">
        <v>0.26210064774255026</v>
      </c>
      <c r="X1247" s="35">
        <v>1</v>
      </c>
      <c r="Y1247" s="36" t="s">
        <v>149</v>
      </c>
      <c r="Z1247" s="38">
        <v>0.12344968857015637</v>
      </c>
      <c r="AA1247" s="38">
        <v>0.87655031142984363</v>
      </c>
      <c r="AB1247" s="38">
        <v>0.87548650100468395</v>
      </c>
      <c r="AC1247" s="39">
        <v>2</v>
      </c>
      <c r="AD1247" s="40">
        <v>1</v>
      </c>
      <c r="AE1247" s="41">
        <v>0.5</v>
      </c>
    </row>
    <row r="1248" spans="1:31" x14ac:dyDescent="0.25">
      <c r="A1248" t="s">
        <v>1496</v>
      </c>
      <c r="B1248" s="35">
        <v>2</v>
      </c>
      <c r="C1248" s="44" t="s">
        <v>157</v>
      </c>
      <c r="D1248" s="45">
        <v>0.64277036073926208</v>
      </c>
      <c r="E1248" s="46">
        <v>0.35722963926073786</v>
      </c>
      <c r="F1248" s="45">
        <v>0.15271494485659945</v>
      </c>
      <c r="G1248" s="47">
        <v>504.7131058056604</v>
      </c>
      <c r="H1248" s="48">
        <v>126.22350914215825</v>
      </c>
      <c r="I1248" s="49">
        <v>0.25008962059875767</v>
      </c>
      <c r="J1248" s="35">
        <v>2</v>
      </c>
      <c r="K1248" s="42" t="s">
        <v>148</v>
      </c>
      <c r="L1248" s="46">
        <v>0.59883626897539144</v>
      </c>
      <c r="M1248" s="50" t="s">
        <v>137</v>
      </c>
      <c r="N1248" s="50" t="s">
        <v>137</v>
      </c>
      <c r="O1248" s="46">
        <v>0.40116373102460873</v>
      </c>
      <c r="P1248" s="46" t="s">
        <v>137</v>
      </c>
      <c r="Q1248" s="46" t="s">
        <v>137</v>
      </c>
      <c r="R1248" s="46">
        <v>1.0615581918345759E-2</v>
      </c>
      <c r="S1248" s="46" t="s">
        <v>1</v>
      </c>
      <c r="T1248" s="46" t="s">
        <v>137</v>
      </c>
      <c r="U1248" s="47">
        <v>30.05505918513186</v>
      </c>
      <c r="V1248" s="47">
        <v>16.770059581655278</v>
      </c>
      <c r="W1248" s="49">
        <v>0.55797792572477689</v>
      </c>
      <c r="X1248" s="35">
        <v>2</v>
      </c>
      <c r="Y1248" s="44" t="s">
        <v>151</v>
      </c>
      <c r="Z1248" s="46">
        <v>0.16998636729773628</v>
      </c>
      <c r="AA1248" s="46">
        <v>0.83001363270226369</v>
      </c>
      <c r="AB1248" s="46">
        <v>0.68279293133059238</v>
      </c>
      <c r="AC1248" s="47">
        <v>1092.0444439675516</v>
      </c>
      <c r="AD1248" s="48">
        <v>375.58458184798565</v>
      </c>
      <c r="AE1248" s="49">
        <v>0.34392792703878777</v>
      </c>
    </row>
    <row r="1249" spans="1:31" x14ac:dyDescent="0.25">
      <c r="A1249" t="s">
        <v>1497</v>
      </c>
      <c r="B1249" s="35">
        <v>3</v>
      </c>
      <c r="C1249" s="44" t="s">
        <v>170</v>
      </c>
      <c r="D1249" s="45">
        <v>0.67036744464737019</v>
      </c>
      <c r="E1249" s="46">
        <v>0.32963255535262981</v>
      </c>
      <c r="F1249" s="45">
        <v>0.22020565282430382</v>
      </c>
      <c r="G1249" s="47">
        <v>1506.8573829975041</v>
      </c>
      <c r="H1249" s="48">
        <v>263.38141453224108</v>
      </c>
      <c r="I1249" s="49">
        <v>0.17478854834178911</v>
      </c>
      <c r="J1249" s="35">
        <v>3</v>
      </c>
      <c r="K1249" s="42" t="s">
        <v>152</v>
      </c>
      <c r="L1249" s="46">
        <v>0.19929121758412668</v>
      </c>
      <c r="M1249" s="50" t="s">
        <v>137</v>
      </c>
      <c r="N1249" s="50" t="s">
        <v>135</v>
      </c>
      <c r="O1249" s="46">
        <v>0.80070878241587329</v>
      </c>
      <c r="P1249" s="46" t="s">
        <v>137</v>
      </c>
      <c r="Q1249" s="46" t="s">
        <v>135</v>
      </c>
      <c r="R1249" s="46">
        <v>0.5936910414231269</v>
      </c>
      <c r="S1249" s="46" t="s">
        <v>137</v>
      </c>
      <c r="T1249" s="46" t="s">
        <v>137</v>
      </c>
      <c r="U1249" s="47">
        <v>756.67246494645758</v>
      </c>
      <c r="V1249" s="47">
        <v>160.4417352826429</v>
      </c>
      <c r="W1249" s="49">
        <v>0.2120359108005811</v>
      </c>
      <c r="X1249" s="35">
        <v>3</v>
      </c>
      <c r="Y1249" s="44" t="s">
        <v>179</v>
      </c>
      <c r="Z1249" s="46">
        <v>0.30125186748297628</v>
      </c>
      <c r="AA1249" s="46">
        <v>0.69874813251702383</v>
      </c>
      <c r="AB1249" s="46">
        <v>0.66247834146469209</v>
      </c>
      <c r="AC1249" s="47">
        <v>2147.4142647889544</v>
      </c>
      <c r="AD1249" s="48">
        <v>1123.5396457942084</v>
      </c>
      <c r="AE1249" s="49">
        <v>0.52320582209815425</v>
      </c>
    </row>
    <row r="1250" spans="1:31" x14ac:dyDescent="0.25">
      <c r="A1250" t="s">
        <v>1498</v>
      </c>
      <c r="B1250" s="35">
        <v>4</v>
      </c>
      <c r="C1250" s="44" t="s">
        <v>180</v>
      </c>
      <c r="D1250" s="45">
        <v>0.60113069165398003</v>
      </c>
      <c r="E1250" s="46">
        <v>0.39886930834601997</v>
      </c>
      <c r="F1250" s="45">
        <v>6.870532024691689E-2</v>
      </c>
      <c r="G1250" s="47">
        <v>524.4413662440486</v>
      </c>
      <c r="H1250" s="48">
        <v>268.17372838482333</v>
      </c>
      <c r="I1250" s="49">
        <v>0.51135121225359026</v>
      </c>
      <c r="J1250" s="35">
        <v>4</v>
      </c>
      <c r="K1250" s="42" t="s">
        <v>153</v>
      </c>
      <c r="L1250" s="46">
        <v>0.53017554503754061</v>
      </c>
      <c r="M1250" s="50" t="s">
        <v>137</v>
      </c>
      <c r="N1250" s="50" t="s">
        <v>137</v>
      </c>
      <c r="O1250" s="46">
        <v>0.46982445496245934</v>
      </c>
      <c r="P1250" s="46" t="s">
        <v>137</v>
      </c>
      <c r="Q1250" s="46" t="s">
        <v>137</v>
      </c>
      <c r="R1250" s="46">
        <v>2.8655794010086048E-2</v>
      </c>
      <c r="S1250" s="46" t="s">
        <v>1</v>
      </c>
      <c r="T1250" s="46" t="s">
        <v>137</v>
      </c>
      <c r="U1250" s="47">
        <v>253.54818419475021</v>
      </c>
      <c r="V1250" s="47">
        <v>65.698289862862822</v>
      </c>
      <c r="W1250" s="49">
        <v>0.25911559994608363</v>
      </c>
      <c r="X1250" s="35">
        <v>4</v>
      </c>
      <c r="Y1250" s="44" t="s">
        <v>201</v>
      </c>
      <c r="Z1250" s="46">
        <v>7.2446442814023307E-2</v>
      </c>
      <c r="AA1250" s="46">
        <v>0.92755355718597676</v>
      </c>
      <c r="AB1250" s="46">
        <v>0.88431845010214449</v>
      </c>
      <c r="AC1250" s="47">
        <v>4615.239456395142</v>
      </c>
      <c r="AD1250" s="48">
        <v>3425.9663100782295</v>
      </c>
      <c r="AE1250" s="49">
        <v>0.74231604718386024</v>
      </c>
    </row>
    <row r="1251" spans="1:31" x14ac:dyDescent="0.25">
      <c r="A1251" t="s">
        <v>1499</v>
      </c>
      <c r="B1251" s="35">
        <v>5</v>
      </c>
      <c r="C1251" s="44" t="s">
        <v>181</v>
      </c>
      <c r="D1251" s="45">
        <v>0.75652178555759875</v>
      </c>
      <c r="E1251" s="46">
        <v>0.24347821444240131</v>
      </c>
      <c r="F1251" s="45">
        <v>9.4900408089567859E-2</v>
      </c>
      <c r="G1251" s="47">
        <v>269.96593315614263</v>
      </c>
      <c r="H1251" s="48">
        <v>142.29708166077145</v>
      </c>
      <c r="I1251" s="49">
        <v>0.52709273350600805</v>
      </c>
      <c r="J1251" s="35">
        <v>5</v>
      </c>
      <c r="K1251" s="42" t="s">
        <v>154</v>
      </c>
      <c r="L1251" s="46">
        <v>0.56455405867319508</v>
      </c>
      <c r="M1251" s="50" t="s">
        <v>137</v>
      </c>
      <c r="N1251" s="50" t="s">
        <v>137</v>
      </c>
      <c r="O1251" s="46">
        <v>0.43544594132680486</v>
      </c>
      <c r="P1251" s="46" t="s">
        <v>137</v>
      </c>
      <c r="Q1251" s="46" t="s">
        <v>137</v>
      </c>
      <c r="R1251" s="46">
        <v>0.1394461213260087</v>
      </c>
      <c r="S1251" s="46" t="s">
        <v>1</v>
      </c>
      <c r="T1251" s="46" t="s">
        <v>137</v>
      </c>
      <c r="U1251" s="47">
        <v>119.67212172966036</v>
      </c>
      <c r="V1251" s="47">
        <v>45.947117718578781</v>
      </c>
      <c r="W1251" s="49">
        <v>0.38394169882249973</v>
      </c>
      <c r="X1251" s="35">
        <v>5</v>
      </c>
      <c r="Y1251" s="44" t="s">
        <v>144</v>
      </c>
      <c r="Z1251" s="46">
        <v>0.15684249445384252</v>
      </c>
      <c r="AA1251" s="46">
        <v>0.84315750554615743</v>
      </c>
      <c r="AB1251" s="46">
        <v>0.73070783110369664</v>
      </c>
      <c r="AC1251" s="47">
        <v>2824.249214272585</v>
      </c>
      <c r="AD1251" s="48">
        <v>2459.0445915273444</v>
      </c>
      <c r="AE1251" s="49">
        <v>0.87068966120282598</v>
      </c>
    </row>
    <row r="1252" spans="1:31" x14ac:dyDescent="0.25">
      <c r="A1252" t="s">
        <v>1500</v>
      </c>
      <c r="B1252" s="35">
        <v>6</v>
      </c>
      <c r="C1252" s="44" t="s">
        <v>185</v>
      </c>
      <c r="D1252" s="45">
        <v>0.97417768855594833</v>
      </c>
      <c r="E1252" s="46">
        <v>2.5822311444051855E-2</v>
      </c>
      <c r="F1252" s="45">
        <v>5.7548341391664679E-5</v>
      </c>
      <c r="G1252" s="47">
        <v>31939.921605028576</v>
      </c>
      <c r="H1252" s="48">
        <v>5024.2465609700148</v>
      </c>
      <c r="I1252" s="49">
        <v>0.15730303358599992</v>
      </c>
      <c r="J1252" s="35">
        <v>6</v>
      </c>
      <c r="K1252" s="42" t="s">
        <v>155</v>
      </c>
      <c r="L1252" s="46">
        <v>0.52470642175598847</v>
      </c>
      <c r="M1252" s="50" t="s">
        <v>137</v>
      </c>
      <c r="N1252" s="50" t="s">
        <v>137</v>
      </c>
      <c r="O1252" s="46">
        <v>0.47529357824401142</v>
      </c>
      <c r="P1252" s="46" t="s">
        <v>137</v>
      </c>
      <c r="Q1252" s="46" t="s">
        <v>137</v>
      </c>
      <c r="R1252" s="46">
        <v>6.9093952475997436E-2</v>
      </c>
      <c r="S1252" s="46" t="s">
        <v>1</v>
      </c>
      <c r="T1252" s="46" t="s">
        <v>137</v>
      </c>
      <c r="U1252" s="47">
        <v>97.468886217003586</v>
      </c>
      <c r="V1252" s="47">
        <v>52.558862422456116</v>
      </c>
      <c r="W1252" s="49">
        <v>0.53923733472689617</v>
      </c>
      <c r="X1252" s="35">
        <v>6</v>
      </c>
      <c r="Y1252" s="44" t="s">
        <v>191</v>
      </c>
      <c r="Z1252" s="46">
        <v>6.0823950035384169E-2</v>
      </c>
      <c r="AA1252" s="46">
        <v>0.9391760499646159</v>
      </c>
      <c r="AB1252" s="46">
        <v>0.91932355657442988</v>
      </c>
      <c r="AC1252" s="47">
        <v>4524.5445823659684</v>
      </c>
      <c r="AD1252" s="48">
        <v>3308.5686767591374</v>
      </c>
      <c r="AE1252" s="49">
        <v>0.73124899457373127</v>
      </c>
    </row>
    <row r="1253" spans="1:31" x14ac:dyDescent="0.25">
      <c r="A1253" t="s">
        <v>1501</v>
      </c>
      <c r="B1253" s="35">
        <v>7</v>
      </c>
      <c r="C1253" s="44" t="s">
        <v>187</v>
      </c>
      <c r="D1253" s="45">
        <v>0.66128127463063535</v>
      </c>
      <c r="E1253" s="46">
        <v>0.33871872536936454</v>
      </c>
      <c r="F1253" s="45">
        <v>2.8608456705891804E-2</v>
      </c>
      <c r="G1253" s="47">
        <v>1133.2213867532057</v>
      </c>
      <c r="H1253" s="48">
        <v>702.38883748628871</v>
      </c>
      <c r="I1253" s="49">
        <v>0.61981607980299769</v>
      </c>
      <c r="J1253" s="35">
        <v>7</v>
      </c>
      <c r="K1253" s="42" t="s">
        <v>156</v>
      </c>
      <c r="L1253" s="46">
        <v>0.46818291557066383</v>
      </c>
      <c r="M1253" s="50" t="s">
        <v>137</v>
      </c>
      <c r="N1253" s="50" t="s">
        <v>137</v>
      </c>
      <c r="O1253" s="46">
        <v>0.53181708442933617</v>
      </c>
      <c r="P1253" s="46" t="s">
        <v>137</v>
      </c>
      <c r="Q1253" s="46" t="s">
        <v>137</v>
      </c>
      <c r="R1253" s="46">
        <v>0.52987529681144185</v>
      </c>
      <c r="S1253" s="46" t="s">
        <v>137</v>
      </c>
      <c r="T1253" s="46" t="s">
        <v>137</v>
      </c>
      <c r="U1253" s="47">
        <v>2</v>
      </c>
      <c r="V1253" s="47">
        <v>1</v>
      </c>
      <c r="W1253" s="49">
        <v>0.5</v>
      </c>
      <c r="X1253" s="35">
        <v>7</v>
      </c>
      <c r="Y1253" s="44" t="s">
        <v>193</v>
      </c>
      <c r="Z1253" s="46">
        <v>1.2372498804323747E-2</v>
      </c>
      <c r="AA1253" s="46">
        <v>0.98762750119567633</v>
      </c>
      <c r="AB1253" s="46">
        <v>0.98591273954941117</v>
      </c>
      <c r="AC1253" s="47">
        <v>199.46931415375005</v>
      </c>
      <c r="AD1253" s="48">
        <v>198.46931415375005</v>
      </c>
      <c r="AE1253" s="49">
        <v>0.99498669755675195</v>
      </c>
    </row>
    <row r="1254" spans="1:31" x14ac:dyDescent="0.25">
      <c r="A1254" t="s">
        <v>1502</v>
      </c>
      <c r="B1254" s="35">
        <v>8</v>
      </c>
      <c r="C1254" s="44" t="s">
        <v>13</v>
      </c>
      <c r="D1254" s="45">
        <v>0.69851483788994839</v>
      </c>
      <c r="E1254" s="46">
        <v>0.30148516211005166</v>
      </c>
      <c r="F1254" s="45">
        <v>5.533752100558109E-3</v>
      </c>
      <c r="G1254" s="47">
        <v>793.34719257130644</v>
      </c>
      <c r="H1254" s="48">
        <v>136.53680318440567</v>
      </c>
      <c r="I1254" s="49">
        <v>0.17210220753649882</v>
      </c>
      <c r="J1254" s="35">
        <v>8</v>
      </c>
      <c r="K1254" s="42" t="s">
        <v>158</v>
      </c>
      <c r="L1254" s="46">
        <v>0.3730952727164526</v>
      </c>
      <c r="M1254" s="50" t="s">
        <v>137</v>
      </c>
      <c r="N1254" s="50" t="s">
        <v>135</v>
      </c>
      <c r="O1254" s="46">
        <v>0.6269047272835474</v>
      </c>
      <c r="P1254" s="46" t="s">
        <v>137</v>
      </c>
      <c r="Q1254" s="46" t="s">
        <v>135</v>
      </c>
      <c r="R1254" s="46">
        <v>0.2549191392657103</v>
      </c>
      <c r="S1254" s="46" t="s">
        <v>1</v>
      </c>
      <c r="T1254" s="46" t="s">
        <v>137</v>
      </c>
      <c r="U1254" s="47">
        <v>791.75058243149306</v>
      </c>
      <c r="V1254" s="47">
        <v>257.54822817621704</v>
      </c>
      <c r="W1254" s="49">
        <v>0.32528959736951207</v>
      </c>
      <c r="X1254" s="35" t="s">
        <v>136</v>
      </c>
      <c r="Y1254" s="44" t="s">
        <v>136</v>
      </c>
      <c r="Z1254" s="46" t="s">
        <v>136</v>
      </c>
      <c r="AA1254" s="46" t="s">
        <v>136</v>
      </c>
      <c r="AB1254" s="46" t="s">
        <v>136</v>
      </c>
      <c r="AC1254" s="47" t="s">
        <v>136</v>
      </c>
      <c r="AD1254" s="48" t="s">
        <v>136</v>
      </c>
      <c r="AE1254" s="49" t="s">
        <v>136</v>
      </c>
    </row>
    <row r="1255" spans="1:31" x14ac:dyDescent="0.25">
      <c r="A1255" t="s">
        <v>1503</v>
      </c>
      <c r="B1255" s="35">
        <v>9</v>
      </c>
      <c r="C1255" s="44" t="s">
        <v>189</v>
      </c>
      <c r="D1255" s="45">
        <v>0.9519823645112192</v>
      </c>
      <c r="E1255" s="46">
        <v>4.8017635488780894E-2</v>
      </c>
      <c r="F1255" s="45">
        <v>2.3273533451678593E-2</v>
      </c>
      <c r="G1255" s="47">
        <v>409.06942114791843</v>
      </c>
      <c r="H1255" s="48">
        <v>182.29069070642686</v>
      </c>
      <c r="I1255" s="49">
        <v>0.44562287299521963</v>
      </c>
      <c r="J1255" s="35">
        <v>9</v>
      </c>
      <c r="K1255" s="42" t="s">
        <v>159</v>
      </c>
      <c r="L1255" s="46">
        <v>0.32679057965011532</v>
      </c>
      <c r="M1255" s="50" t="s">
        <v>137</v>
      </c>
      <c r="N1255" s="50" t="s">
        <v>135</v>
      </c>
      <c r="O1255" s="46">
        <v>0.67320942034988474</v>
      </c>
      <c r="P1255" s="46" t="s">
        <v>137</v>
      </c>
      <c r="Q1255" s="46" t="s">
        <v>135</v>
      </c>
      <c r="R1255" s="46">
        <v>0.12116764171372571</v>
      </c>
      <c r="S1255" s="46" t="s">
        <v>1</v>
      </c>
      <c r="T1255" s="46" t="s">
        <v>137</v>
      </c>
      <c r="U1255" s="47">
        <v>1006.0993876133645</v>
      </c>
      <c r="V1255" s="47">
        <v>284.26835373221081</v>
      </c>
      <c r="W1255" s="49">
        <v>0.28254500224529783</v>
      </c>
      <c r="X1255" s="35" t="s">
        <v>136</v>
      </c>
      <c r="Y1255" s="44" t="s">
        <v>136</v>
      </c>
      <c r="Z1255" s="46" t="s">
        <v>136</v>
      </c>
      <c r="AA1255" s="46" t="s">
        <v>136</v>
      </c>
      <c r="AB1255" s="46" t="s">
        <v>136</v>
      </c>
      <c r="AC1255" s="47" t="s">
        <v>136</v>
      </c>
      <c r="AD1255" s="48" t="s">
        <v>136</v>
      </c>
      <c r="AE1255" s="49" t="s">
        <v>136</v>
      </c>
    </row>
    <row r="1256" spans="1:31" x14ac:dyDescent="0.25">
      <c r="A1256" t="s">
        <v>1504</v>
      </c>
      <c r="B1256" s="35">
        <v>10</v>
      </c>
      <c r="C1256" s="44" t="s">
        <v>2227</v>
      </c>
      <c r="D1256" s="45">
        <v>0.71559897777303905</v>
      </c>
      <c r="E1256" s="46">
        <v>0.28440102222696095</v>
      </c>
      <c r="F1256" s="45">
        <v>1.6511749447448647E-2</v>
      </c>
      <c r="G1256" s="47">
        <v>9400.065821480559</v>
      </c>
      <c r="H1256" s="48">
        <v>2124.4028563515599</v>
      </c>
      <c r="I1256" s="49">
        <v>0.22599872135969315</v>
      </c>
      <c r="J1256" s="35">
        <v>10</v>
      </c>
      <c r="K1256" s="42" t="s">
        <v>160</v>
      </c>
      <c r="L1256" s="46">
        <v>0.51427632370779397</v>
      </c>
      <c r="M1256" s="50" t="s">
        <v>137</v>
      </c>
      <c r="N1256" s="50" t="s">
        <v>137</v>
      </c>
      <c r="O1256" s="46">
        <v>0.48572367629220597</v>
      </c>
      <c r="P1256" s="46" t="s">
        <v>137</v>
      </c>
      <c r="Q1256" s="46" t="s">
        <v>137</v>
      </c>
      <c r="R1256" s="46">
        <v>3.1759084082895767E-2</v>
      </c>
      <c r="S1256" s="46" t="s">
        <v>1</v>
      </c>
      <c r="T1256" s="46" t="s">
        <v>137</v>
      </c>
      <c r="U1256" s="47">
        <v>1394.4722734440174</v>
      </c>
      <c r="V1256" s="47">
        <v>346.74158095725568</v>
      </c>
      <c r="W1256" s="49">
        <v>0.24865433867744519</v>
      </c>
      <c r="X1256" s="35" t="s">
        <v>136</v>
      </c>
      <c r="Y1256" s="44" t="s">
        <v>136</v>
      </c>
      <c r="Z1256" s="46" t="s">
        <v>136</v>
      </c>
      <c r="AA1256" s="46" t="s">
        <v>136</v>
      </c>
      <c r="AB1256" s="46" t="s">
        <v>136</v>
      </c>
      <c r="AC1256" s="47" t="s">
        <v>136</v>
      </c>
      <c r="AD1256" s="48" t="s">
        <v>136</v>
      </c>
      <c r="AE1256" s="49" t="s">
        <v>136</v>
      </c>
    </row>
    <row r="1257" spans="1:31" x14ac:dyDescent="0.25">
      <c r="A1257" t="s">
        <v>1505</v>
      </c>
      <c r="B1257" s="35">
        <v>11</v>
      </c>
      <c r="C1257" s="44" t="s">
        <v>192</v>
      </c>
      <c r="D1257" s="45">
        <v>0.78883058166477782</v>
      </c>
      <c r="E1257" s="46">
        <v>0.21116941833522215</v>
      </c>
      <c r="F1257" s="45">
        <v>0.13568235824420474</v>
      </c>
      <c r="G1257" s="47">
        <v>1646.0109963380235</v>
      </c>
      <c r="H1257" s="48">
        <v>982.95666638386979</v>
      </c>
      <c r="I1257" s="49">
        <v>0.59717503016122664</v>
      </c>
      <c r="J1257" s="35">
        <v>11</v>
      </c>
      <c r="K1257" s="42" t="s">
        <v>2228</v>
      </c>
      <c r="L1257" s="46">
        <v>0.39523905821856437</v>
      </c>
      <c r="M1257" s="50" t="s">
        <v>137</v>
      </c>
      <c r="N1257" s="50" t="s">
        <v>135</v>
      </c>
      <c r="O1257" s="46">
        <v>0.60476094178143569</v>
      </c>
      <c r="P1257" s="46" t="s">
        <v>137</v>
      </c>
      <c r="Q1257" s="46" t="s">
        <v>135</v>
      </c>
      <c r="R1257" s="46">
        <v>9.0943766823501793E-3</v>
      </c>
      <c r="S1257" s="46" t="s">
        <v>1</v>
      </c>
      <c r="T1257" s="46" t="s">
        <v>137</v>
      </c>
      <c r="U1257" s="47">
        <v>2487.7275962959379</v>
      </c>
      <c r="V1257" s="47">
        <v>192.40372782003865</v>
      </c>
      <c r="W1257" s="49">
        <v>7.7341155883190391E-2</v>
      </c>
      <c r="X1257" s="35" t="s">
        <v>136</v>
      </c>
      <c r="Y1257" s="44" t="s">
        <v>136</v>
      </c>
      <c r="Z1257" s="46" t="s">
        <v>136</v>
      </c>
      <c r="AA1257" s="46" t="s">
        <v>136</v>
      </c>
      <c r="AB1257" s="46" t="s">
        <v>136</v>
      </c>
      <c r="AC1257" s="47" t="s">
        <v>136</v>
      </c>
      <c r="AD1257" s="48" t="s">
        <v>136</v>
      </c>
      <c r="AE1257" s="49" t="s">
        <v>136</v>
      </c>
    </row>
    <row r="1258" spans="1:31" x14ac:dyDescent="0.25">
      <c r="A1258" t="s">
        <v>1506</v>
      </c>
      <c r="B1258" s="35" t="s">
        <v>136</v>
      </c>
      <c r="C1258" s="44" t="s">
        <v>136</v>
      </c>
      <c r="D1258" s="45" t="s">
        <v>136</v>
      </c>
      <c r="E1258" s="46" t="s">
        <v>136</v>
      </c>
      <c r="F1258" s="45" t="s">
        <v>136</v>
      </c>
      <c r="G1258" s="47" t="s">
        <v>136</v>
      </c>
      <c r="H1258" s="48" t="s">
        <v>136</v>
      </c>
      <c r="I1258" s="49" t="s">
        <v>136</v>
      </c>
      <c r="J1258" s="35">
        <v>12</v>
      </c>
      <c r="K1258" s="42" t="s">
        <v>162</v>
      </c>
      <c r="L1258" s="46">
        <v>0.4130336350501268</v>
      </c>
      <c r="M1258" s="50" t="s">
        <v>137</v>
      </c>
      <c r="N1258" s="50" t="s">
        <v>137</v>
      </c>
      <c r="O1258" s="46">
        <v>0.58696636494987331</v>
      </c>
      <c r="P1258" s="46" t="s">
        <v>137</v>
      </c>
      <c r="Q1258" s="46" t="s">
        <v>137</v>
      </c>
      <c r="R1258" s="46">
        <v>3.4356373440289072E-2</v>
      </c>
      <c r="S1258" s="46" t="s">
        <v>1</v>
      </c>
      <c r="T1258" s="46" t="s">
        <v>137</v>
      </c>
      <c r="U1258" s="47">
        <v>1427.7683982994856</v>
      </c>
      <c r="V1258" s="47">
        <v>328.24368928625023</v>
      </c>
      <c r="W1258" s="49">
        <v>0.22989981405751672</v>
      </c>
      <c r="X1258" s="35" t="s">
        <v>136</v>
      </c>
      <c r="Y1258" s="44" t="s">
        <v>136</v>
      </c>
      <c r="Z1258" s="46" t="s">
        <v>136</v>
      </c>
      <c r="AA1258" s="46" t="s">
        <v>136</v>
      </c>
      <c r="AB1258" s="46" t="s">
        <v>136</v>
      </c>
      <c r="AC1258" s="47" t="s">
        <v>136</v>
      </c>
      <c r="AD1258" s="48" t="s">
        <v>136</v>
      </c>
      <c r="AE1258" s="49" t="s">
        <v>136</v>
      </c>
    </row>
    <row r="1259" spans="1:31" x14ac:dyDescent="0.25">
      <c r="A1259" t="s">
        <v>1507</v>
      </c>
      <c r="B1259" s="35" t="s">
        <v>136</v>
      </c>
      <c r="C1259" s="44" t="s">
        <v>136</v>
      </c>
      <c r="D1259" s="45" t="s">
        <v>136</v>
      </c>
      <c r="E1259" s="46" t="s">
        <v>136</v>
      </c>
      <c r="F1259" s="45" t="s">
        <v>136</v>
      </c>
      <c r="G1259" s="47" t="s">
        <v>136</v>
      </c>
      <c r="H1259" s="48" t="s">
        <v>136</v>
      </c>
      <c r="I1259" s="49" t="s">
        <v>136</v>
      </c>
      <c r="J1259" s="35">
        <v>13</v>
      </c>
      <c r="K1259" s="42" t="s">
        <v>163</v>
      </c>
      <c r="L1259" s="46">
        <v>0.42863197112653917</v>
      </c>
      <c r="M1259" s="50" t="s">
        <v>137</v>
      </c>
      <c r="N1259" s="50" t="s">
        <v>137</v>
      </c>
      <c r="O1259" s="46">
        <v>0.57136802887346094</v>
      </c>
      <c r="P1259" s="46" t="s">
        <v>137</v>
      </c>
      <c r="Q1259" s="46" t="s">
        <v>137</v>
      </c>
      <c r="R1259" s="46">
        <v>0.15293373342311703</v>
      </c>
      <c r="S1259" s="46" t="s">
        <v>1</v>
      </c>
      <c r="T1259" s="46" t="s">
        <v>137</v>
      </c>
      <c r="U1259" s="47">
        <v>203.12817076539022</v>
      </c>
      <c r="V1259" s="47">
        <v>77.739378195214798</v>
      </c>
      <c r="W1259" s="49">
        <v>0.38271096471893368</v>
      </c>
      <c r="X1259" s="35" t="s">
        <v>136</v>
      </c>
      <c r="Y1259" s="44" t="s">
        <v>136</v>
      </c>
      <c r="Z1259" s="46" t="s">
        <v>136</v>
      </c>
      <c r="AA1259" s="46" t="s">
        <v>136</v>
      </c>
      <c r="AB1259" s="46" t="s">
        <v>136</v>
      </c>
      <c r="AC1259" s="47" t="s">
        <v>136</v>
      </c>
      <c r="AD1259" s="48" t="s">
        <v>136</v>
      </c>
      <c r="AE1259" s="49" t="s">
        <v>136</v>
      </c>
    </row>
    <row r="1260" spans="1:31" x14ac:dyDescent="0.25">
      <c r="A1260" t="s">
        <v>1508</v>
      </c>
      <c r="B1260" s="35" t="s">
        <v>136</v>
      </c>
      <c r="C1260" s="44" t="s">
        <v>136</v>
      </c>
      <c r="D1260" s="45" t="s">
        <v>136</v>
      </c>
      <c r="E1260" s="46" t="s">
        <v>136</v>
      </c>
      <c r="F1260" s="45" t="s">
        <v>136</v>
      </c>
      <c r="G1260" s="47" t="s">
        <v>136</v>
      </c>
      <c r="H1260" s="48" t="s">
        <v>136</v>
      </c>
      <c r="I1260" s="49" t="s">
        <v>136</v>
      </c>
      <c r="J1260" s="35">
        <v>14</v>
      </c>
      <c r="K1260" s="42" t="s">
        <v>164</v>
      </c>
      <c r="L1260" s="46">
        <v>0.4448483441211819</v>
      </c>
      <c r="M1260" s="50" t="s">
        <v>137</v>
      </c>
      <c r="N1260" s="50" t="s">
        <v>137</v>
      </c>
      <c r="O1260" s="46">
        <v>0.5551516558788181</v>
      </c>
      <c r="P1260" s="46" t="s">
        <v>137</v>
      </c>
      <c r="Q1260" s="46" t="s">
        <v>137</v>
      </c>
      <c r="R1260" s="46">
        <v>0.16221700188698901</v>
      </c>
      <c r="S1260" s="46" t="s">
        <v>1</v>
      </c>
      <c r="T1260" s="46" t="s">
        <v>137</v>
      </c>
      <c r="U1260" s="47">
        <v>228.62668297113316</v>
      </c>
      <c r="V1260" s="47">
        <v>78.527110665450792</v>
      </c>
      <c r="W1260" s="49">
        <v>0.3434730786667004</v>
      </c>
      <c r="X1260" s="35" t="s">
        <v>136</v>
      </c>
      <c r="Y1260" s="44" t="s">
        <v>136</v>
      </c>
      <c r="Z1260" s="46" t="s">
        <v>136</v>
      </c>
      <c r="AA1260" s="46" t="s">
        <v>136</v>
      </c>
      <c r="AB1260" s="46" t="s">
        <v>136</v>
      </c>
      <c r="AC1260" s="47" t="s">
        <v>136</v>
      </c>
      <c r="AD1260" s="48" t="s">
        <v>136</v>
      </c>
      <c r="AE1260" s="49" t="s">
        <v>136</v>
      </c>
    </row>
    <row r="1261" spans="1:31" x14ac:dyDescent="0.25">
      <c r="A1261" t="s">
        <v>1509</v>
      </c>
      <c r="B1261" s="35" t="s">
        <v>136</v>
      </c>
      <c r="C1261" s="44" t="s">
        <v>136</v>
      </c>
      <c r="D1261" s="45" t="s">
        <v>136</v>
      </c>
      <c r="E1261" s="46" t="s">
        <v>136</v>
      </c>
      <c r="F1261" s="45" t="s">
        <v>136</v>
      </c>
      <c r="G1261" s="47" t="s">
        <v>136</v>
      </c>
      <c r="H1261" s="48" t="s">
        <v>136</v>
      </c>
      <c r="I1261" s="49" t="s">
        <v>136</v>
      </c>
      <c r="J1261" s="35">
        <v>15</v>
      </c>
      <c r="K1261" s="42" t="s">
        <v>165</v>
      </c>
      <c r="L1261" s="46">
        <v>0.27581143217946108</v>
      </c>
      <c r="M1261" s="50" t="s">
        <v>137</v>
      </c>
      <c r="N1261" s="50" t="s">
        <v>135</v>
      </c>
      <c r="O1261" s="46">
        <v>0.72418856782053886</v>
      </c>
      <c r="P1261" s="46" t="s">
        <v>137</v>
      </c>
      <c r="Q1261" s="46" t="s">
        <v>135</v>
      </c>
      <c r="R1261" s="46">
        <v>5.4879939807734521E-2</v>
      </c>
      <c r="S1261" s="46" t="s">
        <v>1</v>
      </c>
      <c r="T1261" s="46" t="s">
        <v>137</v>
      </c>
      <c r="U1261" s="47">
        <v>591.05206446289799</v>
      </c>
      <c r="V1261" s="47">
        <v>213.19680506261341</v>
      </c>
      <c r="W1261" s="49">
        <v>0.36070731815538115</v>
      </c>
      <c r="X1261" s="35" t="s">
        <v>136</v>
      </c>
      <c r="Y1261" s="44" t="s">
        <v>136</v>
      </c>
      <c r="Z1261" s="46" t="s">
        <v>136</v>
      </c>
      <c r="AA1261" s="46" t="s">
        <v>136</v>
      </c>
      <c r="AB1261" s="46" t="s">
        <v>136</v>
      </c>
      <c r="AC1261" s="47" t="s">
        <v>136</v>
      </c>
      <c r="AD1261" s="48" t="s">
        <v>136</v>
      </c>
      <c r="AE1261" s="49" t="s">
        <v>136</v>
      </c>
    </row>
    <row r="1262" spans="1:31" x14ac:dyDescent="0.25">
      <c r="A1262" t="s">
        <v>1510</v>
      </c>
      <c r="B1262" s="35" t="s">
        <v>136</v>
      </c>
      <c r="C1262" s="44" t="s">
        <v>136</v>
      </c>
      <c r="D1262" s="45" t="s">
        <v>136</v>
      </c>
      <c r="E1262" s="46" t="s">
        <v>136</v>
      </c>
      <c r="F1262" s="45" t="s">
        <v>136</v>
      </c>
      <c r="G1262" s="47" t="s">
        <v>136</v>
      </c>
      <c r="H1262" s="48" t="s">
        <v>136</v>
      </c>
      <c r="I1262" s="49" t="s">
        <v>136</v>
      </c>
      <c r="J1262" s="35">
        <v>16</v>
      </c>
      <c r="K1262" s="42" t="s">
        <v>166</v>
      </c>
      <c r="L1262" s="46">
        <v>7.4668485590393144E-2</v>
      </c>
      <c r="M1262" s="50" t="s">
        <v>137</v>
      </c>
      <c r="N1262" s="50" t="s">
        <v>135</v>
      </c>
      <c r="O1262" s="46">
        <v>0.92533151440960693</v>
      </c>
      <c r="P1262" s="46" t="s">
        <v>137</v>
      </c>
      <c r="Q1262" s="46" t="s">
        <v>135</v>
      </c>
      <c r="R1262" s="46">
        <v>0.42444896700537499</v>
      </c>
      <c r="S1262" s="46" t="s">
        <v>137</v>
      </c>
      <c r="T1262" s="46" t="s">
        <v>137</v>
      </c>
      <c r="U1262" s="47">
        <v>159.91202972207608</v>
      </c>
      <c r="V1262" s="47">
        <v>48.207222957349863</v>
      </c>
      <c r="W1262" s="49">
        <v>0.30146089097319978</v>
      </c>
      <c r="X1262" s="35" t="s">
        <v>136</v>
      </c>
      <c r="Y1262" s="44" t="s">
        <v>136</v>
      </c>
      <c r="Z1262" s="46" t="s">
        <v>136</v>
      </c>
      <c r="AA1262" s="46" t="s">
        <v>136</v>
      </c>
      <c r="AB1262" s="46" t="s">
        <v>136</v>
      </c>
      <c r="AC1262" s="47" t="s">
        <v>136</v>
      </c>
      <c r="AD1262" s="48" t="s">
        <v>136</v>
      </c>
      <c r="AE1262" s="49" t="s">
        <v>136</v>
      </c>
    </row>
    <row r="1263" spans="1:31" x14ac:dyDescent="0.25">
      <c r="A1263" t="s">
        <v>1511</v>
      </c>
      <c r="B1263" s="35" t="s">
        <v>136</v>
      </c>
      <c r="C1263" s="44" t="s">
        <v>136</v>
      </c>
      <c r="D1263" s="45" t="s">
        <v>136</v>
      </c>
      <c r="E1263" s="46" t="s">
        <v>136</v>
      </c>
      <c r="F1263" s="45" t="s">
        <v>136</v>
      </c>
      <c r="G1263" s="47" t="s">
        <v>136</v>
      </c>
      <c r="H1263" s="48" t="s">
        <v>136</v>
      </c>
      <c r="I1263" s="49" t="s">
        <v>136</v>
      </c>
      <c r="J1263" s="35">
        <v>17</v>
      </c>
      <c r="K1263" s="42" t="s">
        <v>167</v>
      </c>
      <c r="L1263" s="46">
        <v>0.11035263904434309</v>
      </c>
      <c r="M1263" s="50" t="s">
        <v>137</v>
      </c>
      <c r="N1263" s="50" t="s">
        <v>135</v>
      </c>
      <c r="O1263" s="46">
        <v>0.889647360955657</v>
      </c>
      <c r="P1263" s="46" t="s">
        <v>137</v>
      </c>
      <c r="Q1263" s="46" t="s">
        <v>135</v>
      </c>
      <c r="R1263" s="46">
        <v>3.8471948161201593E-2</v>
      </c>
      <c r="S1263" s="46" t="s">
        <v>1</v>
      </c>
      <c r="T1263" s="46" t="s">
        <v>137</v>
      </c>
      <c r="U1263" s="47">
        <v>26.298936832352965</v>
      </c>
      <c r="V1263" s="47">
        <v>15.198526843248091</v>
      </c>
      <c r="W1263" s="49">
        <v>0.57791411645777468</v>
      </c>
      <c r="X1263" s="35" t="s">
        <v>136</v>
      </c>
      <c r="Y1263" s="44" t="s">
        <v>136</v>
      </c>
      <c r="Z1263" s="46" t="s">
        <v>136</v>
      </c>
      <c r="AA1263" s="46" t="s">
        <v>136</v>
      </c>
      <c r="AB1263" s="46" t="s">
        <v>136</v>
      </c>
      <c r="AC1263" s="47" t="s">
        <v>136</v>
      </c>
      <c r="AD1263" s="48" t="s">
        <v>136</v>
      </c>
      <c r="AE1263" s="49" t="s">
        <v>136</v>
      </c>
    </row>
    <row r="1264" spans="1:31" x14ac:dyDescent="0.25">
      <c r="A1264" t="s">
        <v>1512</v>
      </c>
      <c r="B1264" s="35" t="s">
        <v>136</v>
      </c>
      <c r="C1264" s="44" t="s">
        <v>136</v>
      </c>
      <c r="D1264" s="45" t="s">
        <v>136</v>
      </c>
      <c r="E1264" s="46" t="s">
        <v>136</v>
      </c>
      <c r="F1264" s="45" t="s">
        <v>136</v>
      </c>
      <c r="G1264" s="47" t="s">
        <v>136</v>
      </c>
      <c r="H1264" s="48" t="s">
        <v>136</v>
      </c>
      <c r="I1264" s="49" t="s">
        <v>136</v>
      </c>
      <c r="J1264" s="35">
        <v>18</v>
      </c>
      <c r="K1264" s="42" t="s">
        <v>168</v>
      </c>
      <c r="L1264" s="46">
        <v>0.2638018644404137</v>
      </c>
      <c r="M1264" s="50" t="s">
        <v>137</v>
      </c>
      <c r="N1264" s="50" t="s">
        <v>135</v>
      </c>
      <c r="O1264" s="46">
        <v>0.73619813555958635</v>
      </c>
      <c r="P1264" s="46" t="s">
        <v>137</v>
      </c>
      <c r="Q1264" s="46" t="s">
        <v>135</v>
      </c>
      <c r="R1264" s="46">
        <v>0.54674889892464562</v>
      </c>
      <c r="S1264" s="46" t="s">
        <v>137</v>
      </c>
      <c r="T1264" s="46" t="s">
        <v>137</v>
      </c>
      <c r="U1264" s="47">
        <v>150.99537391294547</v>
      </c>
      <c r="V1264" s="47">
        <v>53.828690995008699</v>
      </c>
      <c r="W1264" s="49">
        <v>0.35649231893715477</v>
      </c>
      <c r="X1264" s="35" t="s">
        <v>136</v>
      </c>
      <c r="Y1264" s="44" t="s">
        <v>136</v>
      </c>
      <c r="Z1264" s="46" t="s">
        <v>136</v>
      </c>
      <c r="AA1264" s="46" t="s">
        <v>136</v>
      </c>
      <c r="AB1264" s="46" t="s">
        <v>136</v>
      </c>
      <c r="AC1264" s="47" t="s">
        <v>136</v>
      </c>
      <c r="AD1264" s="48" t="s">
        <v>136</v>
      </c>
      <c r="AE1264" s="49" t="s">
        <v>136</v>
      </c>
    </row>
    <row r="1265" spans="1:31" x14ac:dyDescent="0.25">
      <c r="A1265" t="s">
        <v>1513</v>
      </c>
      <c r="B1265" s="35" t="s">
        <v>136</v>
      </c>
      <c r="C1265" s="44" t="s">
        <v>136</v>
      </c>
      <c r="D1265" s="45" t="s">
        <v>136</v>
      </c>
      <c r="E1265" s="46" t="s">
        <v>136</v>
      </c>
      <c r="F1265" s="45" t="s">
        <v>136</v>
      </c>
      <c r="G1265" s="47" t="s">
        <v>136</v>
      </c>
      <c r="H1265" s="48" t="s">
        <v>136</v>
      </c>
      <c r="I1265" s="49" t="s">
        <v>136</v>
      </c>
      <c r="J1265" s="35">
        <v>19</v>
      </c>
      <c r="K1265" s="42" t="s">
        <v>169</v>
      </c>
      <c r="L1265" s="46">
        <v>0.33267533047651315</v>
      </c>
      <c r="M1265" s="50" t="s">
        <v>137</v>
      </c>
      <c r="N1265" s="50" t="s">
        <v>135</v>
      </c>
      <c r="O1265" s="46">
        <v>0.6673246695234869</v>
      </c>
      <c r="P1265" s="46" t="s">
        <v>137</v>
      </c>
      <c r="Q1265" s="46" t="s">
        <v>135</v>
      </c>
      <c r="R1265" s="46">
        <v>4.4829795105149291E-2</v>
      </c>
      <c r="S1265" s="46" t="s">
        <v>1</v>
      </c>
      <c r="T1265" s="46" t="s">
        <v>137</v>
      </c>
      <c r="U1265" s="47">
        <v>169.07022548379894</v>
      </c>
      <c r="V1265" s="47">
        <v>67.577264915957059</v>
      </c>
      <c r="W1265" s="49">
        <v>0.39969938362939378</v>
      </c>
      <c r="X1265" s="35" t="s">
        <v>136</v>
      </c>
      <c r="Y1265" s="44" t="s">
        <v>136</v>
      </c>
      <c r="Z1265" s="46" t="s">
        <v>136</v>
      </c>
      <c r="AA1265" s="46" t="s">
        <v>136</v>
      </c>
      <c r="AB1265" s="46" t="s">
        <v>136</v>
      </c>
      <c r="AC1265" s="47" t="s">
        <v>136</v>
      </c>
      <c r="AD1265" s="48" t="s">
        <v>136</v>
      </c>
      <c r="AE1265" s="49" t="s">
        <v>136</v>
      </c>
    </row>
    <row r="1266" spans="1:31" x14ac:dyDescent="0.25">
      <c r="A1266" t="s">
        <v>1514</v>
      </c>
      <c r="B1266" s="35" t="s">
        <v>136</v>
      </c>
      <c r="C1266" s="44" t="s">
        <v>136</v>
      </c>
      <c r="D1266" s="45" t="s">
        <v>136</v>
      </c>
      <c r="E1266" s="46" t="s">
        <v>136</v>
      </c>
      <c r="F1266" s="45" t="s">
        <v>136</v>
      </c>
      <c r="G1266" s="47" t="s">
        <v>136</v>
      </c>
      <c r="H1266" s="48" t="s">
        <v>136</v>
      </c>
      <c r="I1266" s="49" t="s">
        <v>136</v>
      </c>
      <c r="J1266" s="35">
        <v>20</v>
      </c>
      <c r="K1266" s="42" t="s">
        <v>171</v>
      </c>
      <c r="L1266" s="46">
        <v>0.59523166337451194</v>
      </c>
      <c r="M1266" s="50" t="s">
        <v>137</v>
      </c>
      <c r="N1266" s="50" t="s">
        <v>137</v>
      </c>
      <c r="O1266" s="46">
        <v>0.40476833662548795</v>
      </c>
      <c r="P1266" s="46" t="s">
        <v>137</v>
      </c>
      <c r="Q1266" s="46" t="s">
        <v>137</v>
      </c>
      <c r="R1266" s="46">
        <v>0.22028355113655923</v>
      </c>
      <c r="S1266" s="46" t="s">
        <v>1</v>
      </c>
      <c r="T1266" s="46" t="s">
        <v>137</v>
      </c>
      <c r="U1266" s="47">
        <v>126.31069067570007</v>
      </c>
      <c r="V1266" s="47">
        <v>90.972590929071089</v>
      </c>
      <c r="W1266" s="49">
        <v>0.72022875057061653</v>
      </c>
      <c r="X1266" s="35" t="s">
        <v>136</v>
      </c>
      <c r="Y1266" s="44" t="s">
        <v>136</v>
      </c>
      <c r="Z1266" s="46" t="s">
        <v>136</v>
      </c>
      <c r="AA1266" s="46" t="s">
        <v>136</v>
      </c>
      <c r="AB1266" s="46" t="s">
        <v>136</v>
      </c>
      <c r="AC1266" s="47" t="s">
        <v>136</v>
      </c>
      <c r="AD1266" s="48" t="s">
        <v>136</v>
      </c>
      <c r="AE1266" s="49" t="s">
        <v>136</v>
      </c>
    </row>
    <row r="1267" spans="1:31" x14ac:dyDescent="0.25">
      <c r="A1267" t="s">
        <v>1515</v>
      </c>
      <c r="B1267" s="35" t="s">
        <v>136</v>
      </c>
      <c r="C1267" s="44" t="s">
        <v>136</v>
      </c>
      <c r="D1267" s="45" t="s">
        <v>136</v>
      </c>
      <c r="E1267" s="46" t="s">
        <v>136</v>
      </c>
      <c r="F1267" s="45" t="s">
        <v>136</v>
      </c>
      <c r="G1267" s="47" t="s">
        <v>136</v>
      </c>
      <c r="H1267" s="48" t="s">
        <v>136</v>
      </c>
      <c r="I1267" s="49" t="s">
        <v>136</v>
      </c>
      <c r="J1267" s="35">
        <v>21</v>
      </c>
      <c r="K1267" s="42" t="s">
        <v>172</v>
      </c>
      <c r="L1267" s="46">
        <v>0.59696775952842096</v>
      </c>
      <c r="M1267" s="50" t="s">
        <v>137</v>
      </c>
      <c r="N1267" s="50" t="s">
        <v>137</v>
      </c>
      <c r="O1267" s="46">
        <v>0.40303224047157904</v>
      </c>
      <c r="P1267" s="46" t="s">
        <v>137</v>
      </c>
      <c r="Q1267" s="46" t="s">
        <v>137</v>
      </c>
      <c r="R1267" s="46">
        <v>4.3325922237575511E-2</v>
      </c>
      <c r="S1267" s="46" t="s">
        <v>1</v>
      </c>
      <c r="T1267" s="46" t="s">
        <v>137</v>
      </c>
      <c r="U1267" s="47">
        <v>510.14160827578979</v>
      </c>
      <c r="V1267" s="47">
        <v>288.81350602695062</v>
      </c>
      <c r="W1267" s="49">
        <v>0.56614379486335475</v>
      </c>
      <c r="X1267" s="35" t="s">
        <v>136</v>
      </c>
      <c r="Y1267" s="44" t="s">
        <v>136</v>
      </c>
      <c r="Z1267" s="46" t="s">
        <v>136</v>
      </c>
      <c r="AA1267" s="46" t="s">
        <v>136</v>
      </c>
      <c r="AB1267" s="46" t="s">
        <v>136</v>
      </c>
      <c r="AC1267" s="47" t="s">
        <v>136</v>
      </c>
      <c r="AD1267" s="48" t="s">
        <v>136</v>
      </c>
      <c r="AE1267" s="49" t="s">
        <v>136</v>
      </c>
    </row>
    <row r="1268" spans="1:31" x14ac:dyDescent="0.25">
      <c r="A1268" t="s">
        <v>1516</v>
      </c>
      <c r="B1268" s="35" t="s">
        <v>136</v>
      </c>
      <c r="C1268" s="44" t="s">
        <v>136</v>
      </c>
      <c r="D1268" s="45" t="s">
        <v>136</v>
      </c>
      <c r="E1268" s="46" t="s">
        <v>136</v>
      </c>
      <c r="F1268" s="45" t="s">
        <v>136</v>
      </c>
      <c r="G1268" s="47" t="s">
        <v>136</v>
      </c>
      <c r="H1268" s="48" t="s">
        <v>136</v>
      </c>
      <c r="I1268" s="49" t="s">
        <v>136</v>
      </c>
      <c r="J1268" s="35">
        <v>22</v>
      </c>
      <c r="K1268" s="42" t="s">
        <v>139</v>
      </c>
      <c r="L1268" s="46">
        <v>0.28469794383777292</v>
      </c>
      <c r="M1268" s="50" t="s">
        <v>137</v>
      </c>
      <c r="N1268" s="50" t="s">
        <v>135</v>
      </c>
      <c r="O1268" s="46">
        <v>0.71530205616222708</v>
      </c>
      <c r="P1268" s="46" t="s">
        <v>137</v>
      </c>
      <c r="Q1268" s="46" t="s">
        <v>135</v>
      </c>
      <c r="R1268" s="46">
        <v>1.9163210167418593E-2</v>
      </c>
      <c r="S1268" s="46" t="s">
        <v>1</v>
      </c>
      <c r="T1268" s="46" t="s">
        <v>137</v>
      </c>
      <c r="U1268" s="47">
        <v>8052.7697753312386</v>
      </c>
      <c r="V1268" s="47">
        <v>3333.5394007306427</v>
      </c>
      <c r="W1268" s="49">
        <v>0.41396184092367433</v>
      </c>
      <c r="X1268" s="35" t="s">
        <v>136</v>
      </c>
      <c r="Y1268" s="44" t="s">
        <v>136</v>
      </c>
      <c r="Z1268" s="46" t="s">
        <v>136</v>
      </c>
      <c r="AA1268" s="46" t="s">
        <v>136</v>
      </c>
      <c r="AB1268" s="46" t="s">
        <v>136</v>
      </c>
      <c r="AC1268" s="47" t="s">
        <v>136</v>
      </c>
      <c r="AD1268" s="48" t="s">
        <v>136</v>
      </c>
      <c r="AE1268" s="49" t="s">
        <v>136</v>
      </c>
    </row>
    <row r="1269" spans="1:31" x14ac:dyDescent="0.25">
      <c r="A1269" t="s">
        <v>1517</v>
      </c>
      <c r="B1269" s="35" t="s">
        <v>136</v>
      </c>
      <c r="C1269" s="44" t="s">
        <v>136</v>
      </c>
      <c r="D1269" s="45" t="s">
        <v>136</v>
      </c>
      <c r="E1269" s="46" t="s">
        <v>136</v>
      </c>
      <c r="F1269" s="45" t="s">
        <v>136</v>
      </c>
      <c r="G1269" s="47" t="s">
        <v>136</v>
      </c>
      <c r="H1269" s="48" t="s">
        <v>136</v>
      </c>
      <c r="I1269" s="49" t="s">
        <v>136</v>
      </c>
      <c r="J1269" s="35">
        <v>23</v>
      </c>
      <c r="K1269" s="42" t="s">
        <v>2230</v>
      </c>
      <c r="L1269" s="46">
        <v>0.45868435220988241</v>
      </c>
      <c r="M1269" s="50" t="s">
        <v>137</v>
      </c>
      <c r="N1269" s="50" t="s">
        <v>137</v>
      </c>
      <c r="O1269" s="46">
        <v>0.54131564779011754</v>
      </c>
      <c r="P1269" s="46" t="s">
        <v>137</v>
      </c>
      <c r="Q1269" s="46" t="s">
        <v>137</v>
      </c>
      <c r="R1269" s="46">
        <v>0.31864440551042827</v>
      </c>
      <c r="S1269" s="46" t="s">
        <v>1</v>
      </c>
      <c r="T1269" s="46" t="s">
        <v>137</v>
      </c>
      <c r="U1269" s="47">
        <v>745.55081613409516</v>
      </c>
      <c r="V1269" s="47">
        <v>456.60208922599514</v>
      </c>
      <c r="W1269" s="49">
        <v>0.6124359055679317</v>
      </c>
      <c r="X1269" s="35" t="s">
        <v>136</v>
      </c>
      <c r="Y1269" s="44" t="s">
        <v>136</v>
      </c>
      <c r="Z1269" s="46" t="s">
        <v>136</v>
      </c>
      <c r="AA1269" s="46" t="s">
        <v>136</v>
      </c>
      <c r="AB1269" s="46" t="s">
        <v>136</v>
      </c>
      <c r="AC1269" s="47" t="s">
        <v>136</v>
      </c>
      <c r="AD1269" s="48" t="s">
        <v>136</v>
      </c>
      <c r="AE1269" s="49" t="s">
        <v>136</v>
      </c>
    </row>
    <row r="1270" spans="1:31" x14ac:dyDescent="0.25">
      <c r="A1270" t="s">
        <v>1518</v>
      </c>
      <c r="B1270" s="35" t="s">
        <v>136</v>
      </c>
      <c r="C1270" s="44" t="s">
        <v>136</v>
      </c>
      <c r="D1270" s="45" t="s">
        <v>136</v>
      </c>
      <c r="E1270" s="46" t="s">
        <v>136</v>
      </c>
      <c r="F1270" s="45" t="s">
        <v>136</v>
      </c>
      <c r="G1270" s="47" t="s">
        <v>136</v>
      </c>
      <c r="H1270" s="48" t="s">
        <v>136</v>
      </c>
      <c r="I1270" s="49" t="s">
        <v>136</v>
      </c>
      <c r="J1270" s="35">
        <v>24</v>
      </c>
      <c r="K1270" s="42" t="s">
        <v>174</v>
      </c>
      <c r="L1270" s="46">
        <v>0.32500405839991403</v>
      </c>
      <c r="M1270" s="50" t="s">
        <v>137</v>
      </c>
      <c r="N1270" s="50" t="s">
        <v>135</v>
      </c>
      <c r="O1270" s="46">
        <v>0.67499594160008602</v>
      </c>
      <c r="P1270" s="46" t="s">
        <v>137</v>
      </c>
      <c r="Q1270" s="46" t="s">
        <v>135</v>
      </c>
      <c r="R1270" s="46">
        <v>6.1018849248177451E-2</v>
      </c>
      <c r="S1270" s="46" t="s">
        <v>1</v>
      </c>
      <c r="T1270" s="46" t="s">
        <v>137</v>
      </c>
      <c r="U1270" s="47">
        <v>9126.4105806428997</v>
      </c>
      <c r="V1270" s="47">
        <v>4364.801123627748</v>
      </c>
      <c r="W1270" s="49">
        <v>0.47826043821494107</v>
      </c>
      <c r="X1270" s="35" t="s">
        <v>136</v>
      </c>
      <c r="Y1270" s="44" t="s">
        <v>136</v>
      </c>
      <c r="Z1270" s="46" t="s">
        <v>136</v>
      </c>
      <c r="AA1270" s="46" t="s">
        <v>136</v>
      </c>
      <c r="AB1270" s="46" t="s">
        <v>136</v>
      </c>
      <c r="AC1270" s="47" t="s">
        <v>136</v>
      </c>
      <c r="AD1270" s="48" t="s">
        <v>136</v>
      </c>
      <c r="AE1270" s="49" t="s">
        <v>136</v>
      </c>
    </row>
    <row r="1271" spans="1:31" x14ac:dyDescent="0.25">
      <c r="A1271" t="s">
        <v>1519</v>
      </c>
      <c r="B1271" s="35" t="s">
        <v>136</v>
      </c>
      <c r="C1271" s="44" t="s">
        <v>136</v>
      </c>
      <c r="D1271" s="45" t="s">
        <v>136</v>
      </c>
      <c r="E1271" s="46" t="s">
        <v>136</v>
      </c>
      <c r="F1271" s="45" t="s">
        <v>136</v>
      </c>
      <c r="G1271" s="47" t="s">
        <v>136</v>
      </c>
      <c r="H1271" s="48" t="s">
        <v>136</v>
      </c>
      <c r="I1271" s="49" t="s">
        <v>136</v>
      </c>
      <c r="J1271" s="35">
        <v>25</v>
      </c>
      <c r="K1271" s="42" t="s">
        <v>175</v>
      </c>
      <c r="L1271" s="46">
        <v>0.19456797906972703</v>
      </c>
      <c r="M1271" s="50" t="s">
        <v>137</v>
      </c>
      <c r="N1271" s="50" t="s">
        <v>135</v>
      </c>
      <c r="O1271" s="46">
        <v>0.80543202093027289</v>
      </c>
      <c r="P1271" s="46" t="s">
        <v>137</v>
      </c>
      <c r="Q1271" s="46" t="s">
        <v>135</v>
      </c>
      <c r="R1271" s="46">
        <v>5.9165999844323434E-2</v>
      </c>
      <c r="S1271" s="46" t="s">
        <v>1</v>
      </c>
      <c r="T1271" s="46" t="s">
        <v>137</v>
      </c>
      <c r="U1271" s="47">
        <v>9580.9438401465668</v>
      </c>
      <c r="V1271" s="47">
        <v>1867.2743993714582</v>
      </c>
      <c r="W1271" s="49">
        <v>0.19489461899850705</v>
      </c>
      <c r="X1271" s="35" t="s">
        <v>136</v>
      </c>
      <c r="Y1271" s="44" t="s">
        <v>136</v>
      </c>
      <c r="Z1271" s="46" t="s">
        <v>136</v>
      </c>
      <c r="AA1271" s="46" t="s">
        <v>136</v>
      </c>
      <c r="AB1271" s="46" t="s">
        <v>136</v>
      </c>
      <c r="AC1271" s="47" t="s">
        <v>136</v>
      </c>
      <c r="AD1271" s="48" t="s">
        <v>136</v>
      </c>
      <c r="AE1271" s="49" t="s">
        <v>136</v>
      </c>
    </row>
    <row r="1272" spans="1:31" x14ac:dyDescent="0.25">
      <c r="A1272" t="s">
        <v>1520</v>
      </c>
      <c r="B1272" s="35" t="s">
        <v>136</v>
      </c>
      <c r="C1272" s="44" t="s">
        <v>136</v>
      </c>
      <c r="D1272" s="45" t="s">
        <v>136</v>
      </c>
      <c r="E1272" s="46" t="s">
        <v>136</v>
      </c>
      <c r="F1272" s="45" t="s">
        <v>136</v>
      </c>
      <c r="G1272" s="47" t="s">
        <v>136</v>
      </c>
      <c r="H1272" s="48" t="s">
        <v>136</v>
      </c>
      <c r="I1272" s="49" t="s">
        <v>136</v>
      </c>
      <c r="J1272" s="35">
        <v>26</v>
      </c>
      <c r="K1272" s="42" t="s">
        <v>2229</v>
      </c>
      <c r="L1272" s="46">
        <v>0.26702071074274458</v>
      </c>
      <c r="M1272" s="50" t="s">
        <v>137</v>
      </c>
      <c r="N1272" s="50" t="s">
        <v>135</v>
      </c>
      <c r="O1272" s="46">
        <v>0.73297928925725553</v>
      </c>
      <c r="P1272" s="46" t="s">
        <v>137</v>
      </c>
      <c r="Q1272" s="46" t="s">
        <v>135</v>
      </c>
      <c r="R1272" s="46">
        <v>0.17925804890865008</v>
      </c>
      <c r="S1272" s="46" t="s">
        <v>1</v>
      </c>
      <c r="T1272" s="46" t="s">
        <v>137</v>
      </c>
      <c r="U1272" s="47">
        <v>2558.3867907235576</v>
      </c>
      <c r="V1272" s="47">
        <v>1398.2077976031128</v>
      </c>
      <c r="W1272" s="49">
        <v>0.54651931548148536</v>
      </c>
      <c r="X1272" s="35" t="s">
        <v>136</v>
      </c>
      <c r="Y1272" s="44" t="s">
        <v>136</v>
      </c>
      <c r="Z1272" s="46" t="s">
        <v>136</v>
      </c>
      <c r="AA1272" s="46" t="s">
        <v>136</v>
      </c>
      <c r="AB1272" s="46" t="s">
        <v>136</v>
      </c>
      <c r="AC1272" s="47" t="s">
        <v>136</v>
      </c>
      <c r="AD1272" s="48" t="s">
        <v>136</v>
      </c>
      <c r="AE1272" s="49" t="s">
        <v>136</v>
      </c>
    </row>
    <row r="1273" spans="1:31" x14ac:dyDescent="0.25">
      <c r="A1273" t="s">
        <v>1521</v>
      </c>
      <c r="B1273" s="35" t="s">
        <v>136</v>
      </c>
      <c r="C1273" s="44" t="s">
        <v>136</v>
      </c>
      <c r="D1273" s="45" t="s">
        <v>136</v>
      </c>
      <c r="E1273" s="46" t="s">
        <v>136</v>
      </c>
      <c r="F1273" s="45" t="s">
        <v>136</v>
      </c>
      <c r="G1273" s="47" t="s">
        <v>136</v>
      </c>
      <c r="H1273" s="48" t="s">
        <v>136</v>
      </c>
      <c r="I1273" s="49" t="s">
        <v>136</v>
      </c>
      <c r="J1273" s="35">
        <v>27</v>
      </c>
      <c r="K1273" s="42" t="s">
        <v>140</v>
      </c>
      <c r="L1273" s="46">
        <v>0.48510151230728321</v>
      </c>
      <c r="M1273" s="50" t="s">
        <v>137</v>
      </c>
      <c r="N1273" s="50" t="s">
        <v>137</v>
      </c>
      <c r="O1273" s="46">
        <v>0.51489848769271673</v>
      </c>
      <c r="P1273" s="46" t="s">
        <v>137</v>
      </c>
      <c r="Q1273" s="46" t="s">
        <v>137</v>
      </c>
      <c r="R1273" s="46">
        <v>4.1072810798574638E-2</v>
      </c>
      <c r="S1273" s="46" t="s">
        <v>1</v>
      </c>
      <c r="T1273" s="46" t="s">
        <v>137</v>
      </c>
      <c r="U1273" s="47">
        <v>162.65904041629375</v>
      </c>
      <c r="V1273" s="47">
        <v>-54.051464909195879</v>
      </c>
      <c r="W1273" s="49">
        <v>-0.3322991748313639</v>
      </c>
      <c r="X1273" s="35" t="s">
        <v>136</v>
      </c>
      <c r="Y1273" s="44" t="s">
        <v>136</v>
      </c>
      <c r="Z1273" s="46" t="s">
        <v>136</v>
      </c>
      <c r="AA1273" s="46" t="s">
        <v>136</v>
      </c>
      <c r="AB1273" s="46" t="s">
        <v>136</v>
      </c>
      <c r="AC1273" s="47" t="s">
        <v>136</v>
      </c>
      <c r="AD1273" s="48" t="s">
        <v>136</v>
      </c>
      <c r="AE1273" s="49" t="s">
        <v>136</v>
      </c>
    </row>
    <row r="1274" spans="1:31" x14ac:dyDescent="0.25">
      <c r="A1274" t="s">
        <v>1522</v>
      </c>
      <c r="B1274" s="35" t="s">
        <v>136</v>
      </c>
      <c r="C1274" s="44" t="s">
        <v>136</v>
      </c>
      <c r="D1274" s="45" t="s">
        <v>136</v>
      </c>
      <c r="E1274" s="46" t="s">
        <v>136</v>
      </c>
      <c r="F1274" s="45" t="s">
        <v>136</v>
      </c>
      <c r="G1274" s="47" t="s">
        <v>136</v>
      </c>
      <c r="H1274" s="48" t="s">
        <v>136</v>
      </c>
      <c r="I1274" s="49" t="s">
        <v>136</v>
      </c>
      <c r="J1274" s="35">
        <v>28</v>
      </c>
      <c r="K1274" s="42" t="s">
        <v>141</v>
      </c>
      <c r="L1274" s="46">
        <v>0.43819015704516451</v>
      </c>
      <c r="M1274" s="50" t="s">
        <v>137</v>
      </c>
      <c r="N1274" s="50" t="s">
        <v>137</v>
      </c>
      <c r="O1274" s="46">
        <v>0.56180984295483549</v>
      </c>
      <c r="P1274" s="46" t="s">
        <v>137</v>
      </c>
      <c r="Q1274" s="46" t="s">
        <v>137</v>
      </c>
      <c r="R1274" s="46">
        <v>4.3854036658465059E-2</v>
      </c>
      <c r="S1274" s="46" t="s">
        <v>1</v>
      </c>
      <c r="T1274" s="46" t="s">
        <v>137</v>
      </c>
      <c r="U1274" s="47">
        <v>408.4665901463776</v>
      </c>
      <c r="V1274" s="47">
        <v>29.724469171011826</v>
      </c>
      <c r="W1274" s="49">
        <v>7.277087009823692E-2</v>
      </c>
      <c r="X1274" s="35" t="s">
        <v>136</v>
      </c>
      <c r="Y1274" s="44" t="s">
        <v>136</v>
      </c>
      <c r="Z1274" s="46" t="s">
        <v>136</v>
      </c>
      <c r="AA1274" s="46" t="s">
        <v>136</v>
      </c>
      <c r="AB1274" s="46" t="s">
        <v>136</v>
      </c>
      <c r="AC1274" s="47" t="s">
        <v>136</v>
      </c>
      <c r="AD1274" s="48" t="s">
        <v>136</v>
      </c>
      <c r="AE1274" s="49" t="s">
        <v>136</v>
      </c>
    </row>
    <row r="1275" spans="1:31" x14ac:dyDescent="0.25">
      <c r="A1275" t="s">
        <v>1523</v>
      </c>
      <c r="B1275" s="35" t="s">
        <v>136</v>
      </c>
      <c r="C1275" s="44" t="s">
        <v>136</v>
      </c>
      <c r="D1275" s="45" t="s">
        <v>136</v>
      </c>
      <c r="E1275" s="46" t="s">
        <v>136</v>
      </c>
      <c r="F1275" s="45" t="s">
        <v>136</v>
      </c>
      <c r="G1275" s="47" t="s">
        <v>136</v>
      </c>
      <c r="H1275" s="48" t="s">
        <v>136</v>
      </c>
      <c r="I1275" s="49" t="s">
        <v>136</v>
      </c>
      <c r="J1275" s="35">
        <v>29</v>
      </c>
      <c r="K1275" s="42" t="s">
        <v>177</v>
      </c>
      <c r="L1275" s="46">
        <v>0.44215063042854619</v>
      </c>
      <c r="M1275" s="50" t="s">
        <v>137</v>
      </c>
      <c r="N1275" s="50" t="s">
        <v>137</v>
      </c>
      <c r="O1275" s="46">
        <v>0.5578493695714537</v>
      </c>
      <c r="P1275" s="46" t="s">
        <v>137</v>
      </c>
      <c r="Q1275" s="46" t="s">
        <v>137</v>
      </c>
      <c r="R1275" s="46">
        <v>0.27819517402181065</v>
      </c>
      <c r="S1275" s="46" t="s">
        <v>1</v>
      </c>
      <c r="T1275" s="46" t="s">
        <v>137</v>
      </c>
      <c r="U1275" s="47">
        <v>2982.3940074093507</v>
      </c>
      <c r="V1275" s="47">
        <v>866.22231768336746</v>
      </c>
      <c r="W1275" s="49">
        <v>0.29044529848549733</v>
      </c>
      <c r="X1275" s="35" t="s">
        <v>136</v>
      </c>
      <c r="Y1275" s="44" t="s">
        <v>136</v>
      </c>
      <c r="Z1275" s="46" t="s">
        <v>136</v>
      </c>
      <c r="AA1275" s="46" t="s">
        <v>136</v>
      </c>
      <c r="AB1275" s="46" t="s">
        <v>136</v>
      </c>
      <c r="AC1275" s="47" t="s">
        <v>136</v>
      </c>
      <c r="AD1275" s="48" t="s">
        <v>136</v>
      </c>
      <c r="AE1275" s="49" t="s">
        <v>136</v>
      </c>
    </row>
    <row r="1276" spans="1:31" x14ac:dyDescent="0.25">
      <c r="A1276" t="s">
        <v>1524</v>
      </c>
      <c r="B1276" s="35" t="s">
        <v>136</v>
      </c>
      <c r="C1276" s="44" t="s">
        <v>136</v>
      </c>
      <c r="D1276" s="45" t="s">
        <v>136</v>
      </c>
      <c r="E1276" s="46" t="s">
        <v>136</v>
      </c>
      <c r="F1276" s="45" t="s">
        <v>136</v>
      </c>
      <c r="G1276" s="47" t="s">
        <v>136</v>
      </c>
      <c r="H1276" s="48" t="s">
        <v>136</v>
      </c>
      <c r="I1276" s="49" t="s">
        <v>136</v>
      </c>
      <c r="J1276" s="35">
        <v>30</v>
      </c>
      <c r="K1276" s="42" t="s">
        <v>178</v>
      </c>
      <c r="L1276" s="46">
        <v>0.447261326650774</v>
      </c>
      <c r="M1276" s="50" t="s">
        <v>137</v>
      </c>
      <c r="N1276" s="50" t="s">
        <v>137</v>
      </c>
      <c r="O1276" s="46">
        <v>0.55273867334922611</v>
      </c>
      <c r="P1276" s="46" t="s">
        <v>137</v>
      </c>
      <c r="Q1276" s="46" t="s">
        <v>137</v>
      </c>
      <c r="R1276" s="46">
        <v>0.17383313031900044</v>
      </c>
      <c r="S1276" s="46" t="s">
        <v>1</v>
      </c>
      <c r="T1276" s="46" t="s">
        <v>137</v>
      </c>
      <c r="U1276" s="47">
        <v>2982.3940177221839</v>
      </c>
      <c r="V1276" s="47">
        <v>866.22231768336746</v>
      </c>
      <c r="W1276" s="49">
        <v>0.29044529748116532</v>
      </c>
      <c r="X1276" s="35" t="s">
        <v>136</v>
      </c>
      <c r="Y1276" s="44" t="s">
        <v>136</v>
      </c>
      <c r="Z1276" s="46" t="s">
        <v>136</v>
      </c>
      <c r="AA1276" s="46" t="s">
        <v>136</v>
      </c>
      <c r="AB1276" s="46" t="s">
        <v>136</v>
      </c>
      <c r="AC1276" s="47" t="s">
        <v>136</v>
      </c>
      <c r="AD1276" s="48" t="s">
        <v>136</v>
      </c>
      <c r="AE1276" s="49" t="s">
        <v>136</v>
      </c>
    </row>
    <row r="1277" spans="1:31" x14ac:dyDescent="0.25">
      <c r="A1277" t="s">
        <v>1525</v>
      </c>
      <c r="B1277" s="35" t="s">
        <v>136</v>
      </c>
      <c r="C1277" s="44" t="s">
        <v>136</v>
      </c>
      <c r="D1277" s="45" t="s">
        <v>136</v>
      </c>
      <c r="E1277" s="46" t="s">
        <v>136</v>
      </c>
      <c r="F1277" s="45" t="s">
        <v>136</v>
      </c>
      <c r="G1277" s="47" t="s">
        <v>136</v>
      </c>
      <c r="H1277" s="48" t="s">
        <v>136</v>
      </c>
      <c r="I1277" s="49" t="s">
        <v>136</v>
      </c>
      <c r="J1277" s="35">
        <v>31</v>
      </c>
      <c r="K1277" s="42" t="s">
        <v>142</v>
      </c>
      <c r="L1277" s="46">
        <v>0.45737806612705389</v>
      </c>
      <c r="M1277" s="50" t="s">
        <v>137</v>
      </c>
      <c r="N1277" s="50" t="s">
        <v>137</v>
      </c>
      <c r="O1277" s="46">
        <v>0.54262193387294633</v>
      </c>
      <c r="P1277" s="46" t="s">
        <v>137</v>
      </c>
      <c r="Q1277" s="46" t="s">
        <v>137</v>
      </c>
      <c r="R1277" s="46">
        <v>5.8688888733393695E-2</v>
      </c>
      <c r="S1277" s="46" t="s">
        <v>1</v>
      </c>
      <c r="T1277" s="46" t="s">
        <v>137</v>
      </c>
      <c r="U1277" s="47">
        <v>5375.6187697478817</v>
      </c>
      <c r="V1277" s="47">
        <v>2118.1368285232861</v>
      </c>
      <c r="W1277" s="49">
        <v>0.39402660777275084</v>
      </c>
      <c r="X1277" s="35" t="s">
        <v>136</v>
      </c>
      <c r="Y1277" s="44" t="s">
        <v>136</v>
      </c>
      <c r="Z1277" s="46" t="s">
        <v>136</v>
      </c>
      <c r="AA1277" s="46" t="s">
        <v>136</v>
      </c>
      <c r="AB1277" s="46" t="s">
        <v>136</v>
      </c>
      <c r="AC1277" s="47" t="s">
        <v>136</v>
      </c>
      <c r="AD1277" s="48" t="s">
        <v>136</v>
      </c>
      <c r="AE1277" s="49" t="s">
        <v>136</v>
      </c>
    </row>
    <row r="1278" spans="1:31" x14ac:dyDescent="0.25">
      <c r="A1278" t="s">
        <v>1526</v>
      </c>
      <c r="B1278" s="35" t="s">
        <v>136</v>
      </c>
      <c r="C1278" s="44" t="s">
        <v>136</v>
      </c>
      <c r="D1278" s="45" t="s">
        <v>136</v>
      </c>
      <c r="E1278" s="46" t="s">
        <v>136</v>
      </c>
      <c r="F1278" s="45" t="s">
        <v>136</v>
      </c>
      <c r="G1278" s="47" t="s">
        <v>136</v>
      </c>
      <c r="H1278" s="48" t="s">
        <v>136</v>
      </c>
      <c r="I1278" s="49" t="s">
        <v>136</v>
      </c>
      <c r="J1278" s="35">
        <v>32</v>
      </c>
      <c r="K1278" s="42" t="s">
        <v>182</v>
      </c>
      <c r="L1278" s="46">
        <v>0.2205037979652984</v>
      </c>
      <c r="M1278" s="50" t="s">
        <v>137</v>
      </c>
      <c r="N1278" s="50" t="s">
        <v>135</v>
      </c>
      <c r="O1278" s="46">
        <v>0.7794962020347016</v>
      </c>
      <c r="P1278" s="46" t="s">
        <v>137</v>
      </c>
      <c r="Q1278" s="46" t="s">
        <v>135</v>
      </c>
      <c r="R1278" s="46">
        <v>1.1129720799271464E-2</v>
      </c>
      <c r="S1278" s="46" t="s">
        <v>1</v>
      </c>
      <c r="T1278" s="46" t="s">
        <v>137</v>
      </c>
      <c r="U1278" s="47">
        <v>10195.549837497911</v>
      </c>
      <c r="V1278" s="47">
        <v>1089.7453576447788</v>
      </c>
      <c r="W1278" s="49">
        <v>0.10688441280889399</v>
      </c>
      <c r="X1278" s="35" t="s">
        <v>136</v>
      </c>
      <c r="Y1278" s="44" t="s">
        <v>136</v>
      </c>
      <c r="Z1278" s="46" t="s">
        <v>136</v>
      </c>
      <c r="AA1278" s="46" t="s">
        <v>136</v>
      </c>
      <c r="AB1278" s="46" t="s">
        <v>136</v>
      </c>
      <c r="AC1278" s="47" t="s">
        <v>136</v>
      </c>
      <c r="AD1278" s="48" t="s">
        <v>136</v>
      </c>
      <c r="AE1278" s="49" t="s">
        <v>136</v>
      </c>
    </row>
    <row r="1279" spans="1:31" x14ac:dyDescent="0.25">
      <c r="A1279" t="s">
        <v>1527</v>
      </c>
      <c r="B1279" s="35" t="s">
        <v>136</v>
      </c>
      <c r="C1279" s="44" t="s">
        <v>136</v>
      </c>
      <c r="D1279" s="45" t="s">
        <v>136</v>
      </c>
      <c r="E1279" s="46" t="s">
        <v>136</v>
      </c>
      <c r="F1279" s="45" t="s">
        <v>136</v>
      </c>
      <c r="G1279" s="47" t="s">
        <v>136</v>
      </c>
      <c r="H1279" s="48" t="s">
        <v>136</v>
      </c>
      <c r="I1279" s="49" t="s">
        <v>136</v>
      </c>
      <c r="J1279" s="35">
        <v>33</v>
      </c>
      <c r="K1279" s="42" t="s">
        <v>183</v>
      </c>
      <c r="L1279" s="46">
        <v>0.21781962163877627</v>
      </c>
      <c r="M1279" s="50" t="s">
        <v>137</v>
      </c>
      <c r="N1279" s="50" t="s">
        <v>135</v>
      </c>
      <c r="O1279" s="46">
        <v>0.78218037836122378</v>
      </c>
      <c r="P1279" s="46" t="s">
        <v>137</v>
      </c>
      <c r="Q1279" s="46" t="s">
        <v>135</v>
      </c>
      <c r="R1279" s="46">
        <v>2.2263209155055752E-2</v>
      </c>
      <c r="S1279" s="46" t="s">
        <v>1</v>
      </c>
      <c r="T1279" s="46" t="s">
        <v>137</v>
      </c>
      <c r="U1279" s="47">
        <v>68043.724946681876</v>
      </c>
      <c r="V1279" s="47">
        <v>8611.2878348628365</v>
      </c>
      <c r="W1279" s="49">
        <v>0.12655520904551482</v>
      </c>
      <c r="X1279" s="35" t="s">
        <v>136</v>
      </c>
      <c r="Y1279" s="44" t="s">
        <v>136</v>
      </c>
      <c r="Z1279" s="46" t="s">
        <v>136</v>
      </c>
      <c r="AA1279" s="46" t="s">
        <v>136</v>
      </c>
      <c r="AB1279" s="46" t="s">
        <v>136</v>
      </c>
      <c r="AC1279" s="47" t="s">
        <v>136</v>
      </c>
      <c r="AD1279" s="48" t="s">
        <v>136</v>
      </c>
      <c r="AE1279" s="49" t="s">
        <v>136</v>
      </c>
    </row>
    <row r="1280" spans="1:31" x14ac:dyDescent="0.25">
      <c r="A1280" t="s">
        <v>1528</v>
      </c>
      <c r="B1280" s="35" t="s">
        <v>136</v>
      </c>
      <c r="C1280" s="44" t="s">
        <v>136</v>
      </c>
      <c r="D1280" s="45" t="s">
        <v>136</v>
      </c>
      <c r="E1280" s="46" t="s">
        <v>136</v>
      </c>
      <c r="F1280" s="45" t="s">
        <v>136</v>
      </c>
      <c r="G1280" s="47" t="s">
        <v>136</v>
      </c>
      <c r="H1280" s="48" t="s">
        <v>136</v>
      </c>
      <c r="I1280" s="49" t="s">
        <v>136</v>
      </c>
      <c r="J1280" s="35">
        <v>34</v>
      </c>
      <c r="K1280" s="42" t="s">
        <v>184</v>
      </c>
      <c r="L1280" s="46">
        <v>0.28891894701462456</v>
      </c>
      <c r="M1280" s="50" t="s">
        <v>137</v>
      </c>
      <c r="N1280" s="50" t="s">
        <v>135</v>
      </c>
      <c r="O1280" s="46">
        <v>0.71108105298537538</v>
      </c>
      <c r="P1280" s="46" t="s">
        <v>137</v>
      </c>
      <c r="Q1280" s="46" t="s">
        <v>135</v>
      </c>
      <c r="R1280" s="46">
        <v>0.15177615038439557</v>
      </c>
      <c r="S1280" s="46" t="s">
        <v>1</v>
      </c>
      <c r="T1280" s="46" t="s">
        <v>137</v>
      </c>
      <c r="U1280" s="47">
        <v>4463.2425984115771</v>
      </c>
      <c r="V1280" s="47">
        <v>1251.1952484475746</v>
      </c>
      <c r="W1280" s="49">
        <v>0.28033323774353253</v>
      </c>
      <c r="X1280" s="35" t="s">
        <v>136</v>
      </c>
      <c r="Y1280" s="44" t="s">
        <v>136</v>
      </c>
      <c r="Z1280" s="46" t="s">
        <v>136</v>
      </c>
      <c r="AA1280" s="46" t="s">
        <v>136</v>
      </c>
      <c r="AB1280" s="46" t="s">
        <v>136</v>
      </c>
      <c r="AC1280" s="47" t="s">
        <v>136</v>
      </c>
      <c r="AD1280" s="48" t="s">
        <v>136</v>
      </c>
      <c r="AE1280" s="49" t="s">
        <v>136</v>
      </c>
    </row>
    <row r="1281" spans="1:31" x14ac:dyDescent="0.25">
      <c r="A1281" t="s">
        <v>1529</v>
      </c>
      <c r="B1281" s="35" t="s">
        <v>136</v>
      </c>
      <c r="C1281" s="44" t="s">
        <v>136</v>
      </c>
      <c r="D1281" s="45" t="s">
        <v>136</v>
      </c>
      <c r="E1281" s="46" t="s">
        <v>136</v>
      </c>
      <c r="F1281" s="45" t="s">
        <v>136</v>
      </c>
      <c r="G1281" s="47" t="s">
        <v>136</v>
      </c>
      <c r="H1281" s="48" t="s">
        <v>136</v>
      </c>
      <c r="I1281" s="49" t="s">
        <v>136</v>
      </c>
      <c r="J1281" s="35">
        <v>35</v>
      </c>
      <c r="K1281" s="42" t="s">
        <v>143</v>
      </c>
      <c r="L1281" s="46">
        <v>0.43673040684893649</v>
      </c>
      <c r="M1281" s="50" t="s">
        <v>137</v>
      </c>
      <c r="N1281" s="50" t="s">
        <v>137</v>
      </c>
      <c r="O1281" s="46">
        <v>0.56326959315106362</v>
      </c>
      <c r="P1281" s="46" t="s">
        <v>137</v>
      </c>
      <c r="Q1281" s="46" t="s">
        <v>137</v>
      </c>
      <c r="R1281" s="46">
        <v>0.54286105054314815</v>
      </c>
      <c r="S1281" s="46" t="s">
        <v>137</v>
      </c>
      <c r="T1281" s="46" t="s">
        <v>137</v>
      </c>
      <c r="U1281" s="47">
        <v>6396.6964156850427</v>
      </c>
      <c r="V1281" s="47">
        <v>4615.8421974383773</v>
      </c>
      <c r="W1281" s="49">
        <v>0.72159782135667483</v>
      </c>
      <c r="X1281" s="35" t="s">
        <v>136</v>
      </c>
      <c r="Y1281" s="44" t="s">
        <v>136</v>
      </c>
      <c r="Z1281" s="46" t="s">
        <v>136</v>
      </c>
      <c r="AA1281" s="46" t="s">
        <v>136</v>
      </c>
      <c r="AB1281" s="46" t="s">
        <v>136</v>
      </c>
      <c r="AC1281" s="47" t="s">
        <v>136</v>
      </c>
      <c r="AD1281" s="48" t="s">
        <v>136</v>
      </c>
      <c r="AE1281" s="49" t="s">
        <v>136</v>
      </c>
    </row>
    <row r="1282" spans="1:31" x14ac:dyDescent="0.25">
      <c r="A1282" t="s">
        <v>1530</v>
      </c>
      <c r="B1282" s="35" t="s">
        <v>136</v>
      </c>
      <c r="C1282" s="44" t="s">
        <v>136</v>
      </c>
      <c r="D1282" s="45" t="s">
        <v>136</v>
      </c>
      <c r="E1282" s="46" t="s">
        <v>136</v>
      </c>
      <c r="F1282" s="45" t="s">
        <v>136</v>
      </c>
      <c r="G1282" s="47" t="s">
        <v>136</v>
      </c>
      <c r="H1282" s="48" t="s">
        <v>136</v>
      </c>
      <c r="I1282" s="49" t="s">
        <v>136</v>
      </c>
      <c r="J1282" s="35">
        <v>36</v>
      </c>
      <c r="K1282" s="42" t="s">
        <v>186</v>
      </c>
      <c r="L1282" s="46">
        <v>0.48215120525614852</v>
      </c>
      <c r="M1282" s="50" t="s">
        <v>137</v>
      </c>
      <c r="N1282" s="50" t="s">
        <v>137</v>
      </c>
      <c r="O1282" s="46">
        <v>0.51784879474385159</v>
      </c>
      <c r="P1282" s="46" t="s">
        <v>137</v>
      </c>
      <c r="Q1282" s="46" t="s">
        <v>137</v>
      </c>
      <c r="R1282" s="46">
        <v>6.4979011704565159E-2</v>
      </c>
      <c r="S1282" s="46" t="s">
        <v>1</v>
      </c>
      <c r="T1282" s="46" t="s">
        <v>137</v>
      </c>
      <c r="U1282" s="47">
        <v>5482.4664911093259</v>
      </c>
      <c r="V1282" s="47">
        <v>3354.342401353224</v>
      </c>
      <c r="W1282" s="49">
        <v>0.61183089888334252</v>
      </c>
      <c r="X1282" s="35" t="s">
        <v>136</v>
      </c>
      <c r="Y1282" s="44" t="s">
        <v>136</v>
      </c>
      <c r="Z1282" s="46" t="s">
        <v>136</v>
      </c>
      <c r="AA1282" s="46" t="s">
        <v>136</v>
      </c>
      <c r="AB1282" s="46" t="s">
        <v>136</v>
      </c>
      <c r="AC1282" s="47" t="s">
        <v>136</v>
      </c>
      <c r="AD1282" s="48" t="s">
        <v>136</v>
      </c>
      <c r="AE1282" s="49" t="s">
        <v>136</v>
      </c>
    </row>
    <row r="1283" spans="1:31" x14ac:dyDescent="0.25">
      <c r="A1283" t="s">
        <v>1531</v>
      </c>
      <c r="B1283" s="35" t="s">
        <v>136</v>
      </c>
      <c r="C1283" s="44" t="s">
        <v>136</v>
      </c>
      <c r="D1283" s="45" t="s">
        <v>136</v>
      </c>
      <c r="E1283" s="46" t="s">
        <v>136</v>
      </c>
      <c r="F1283" s="45" t="s">
        <v>136</v>
      </c>
      <c r="G1283" s="47" t="s">
        <v>136</v>
      </c>
      <c r="H1283" s="48" t="s">
        <v>136</v>
      </c>
      <c r="I1283" s="49" t="s">
        <v>136</v>
      </c>
      <c r="J1283" s="35">
        <v>37</v>
      </c>
      <c r="K1283" s="42" t="s">
        <v>188</v>
      </c>
      <c r="L1283" s="46">
        <v>0.36627204241966826</v>
      </c>
      <c r="M1283" s="50" t="s">
        <v>137</v>
      </c>
      <c r="N1283" s="50" t="s">
        <v>135</v>
      </c>
      <c r="O1283" s="46">
        <v>0.63372795758033185</v>
      </c>
      <c r="P1283" s="46" t="s">
        <v>137</v>
      </c>
      <c r="Q1283" s="46" t="s">
        <v>135</v>
      </c>
      <c r="R1283" s="46">
        <v>1.4419778076365805E-2</v>
      </c>
      <c r="S1283" s="46" t="s">
        <v>1</v>
      </c>
      <c r="T1283" s="46" t="s">
        <v>137</v>
      </c>
      <c r="U1283" s="47">
        <v>577.85296556653202</v>
      </c>
      <c r="V1283" s="47">
        <v>354.13736838100124</v>
      </c>
      <c r="W1283" s="49">
        <v>0.61285030878711844</v>
      </c>
      <c r="X1283" s="35" t="s">
        <v>136</v>
      </c>
      <c r="Y1283" s="44" t="s">
        <v>136</v>
      </c>
      <c r="Z1283" s="46" t="s">
        <v>136</v>
      </c>
      <c r="AA1283" s="46" t="s">
        <v>136</v>
      </c>
      <c r="AB1283" s="46" t="s">
        <v>136</v>
      </c>
      <c r="AC1283" s="47" t="s">
        <v>136</v>
      </c>
      <c r="AD1283" s="48" t="s">
        <v>136</v>
      </c>
      <c r="AE1283" s="49" t="s">
        <v>136</v>
      </c>
    </row>
    <row r="1284" spans="1:31" x14ac:dyDescent="0.25">
      <c r="A1284" t="s">
        <v>1532</v>
      </c>
      <c r="B1284" s="35" t="s">
        <v>136</v>
      </c>
      <c r="C1284" s="44" t="s">
        <v>136</v>
      </c>
      <c r="D1284" s="45" t="s">
        <v>136</v>
      </c>
      <c r="E1284" s="46" t="s">
        <v>136</v>
      </c>
      <c r="F1284" s="45" t="s">
        <v>136</v>
      </c>
      <c r="G1284" s="47" t="s">
        <v>136</v>
      </c>
      <c r="H1284" s="48" t="s">
        <v>136</v>
      </c>
      <c r="I1284" s="49" t="s">
        <v>136</v>
      </c>
      <c r="J1284" s="35" t="s">
        <v>136</v>
      </c>
      <c r="K1284" s="42" t="s">
        <v>136</v>
      </c>
      <c r="L1284" s="46" t="s">
        <v>136</v>
      </c>
      <c r="M1284" s="50" t="s">
        <v>136</v>
      </c>
      <c r="N1284" s="50" t="s">
        <v>136</v>
      </c>
      <c r="O1284" s="46" t="s">
        <v>136</v>
      </c>
      <c r="P1284" s="46" t="s">
        <v>136</v>
      </c>
      <c r="Q1284" s="46" t="s">
        <v>136</v>
      </c>
      <c r="R1284" s="46" t="s">
        <v>136</v>
      </c>
      <c r="S1284" s="46" t="s">
        <v>136</v>
      </c>
      <c r="T1284" s="46" t="s">
        <v>136</v>
      </c>
      <c r="U1284" s="47" t="s">
        <v>136</v>
      </c>
      <c r="V1284" s="47" t="s">
        <v>136</v>
      </c>
      <c r="W1284" s="49" t="s">
        <v>136</v>
      </c>
      <c r="X1284" s="35" t="s">
        <v>136</v>
      </c>
      <c r="Y1284" s="44" t="s">
        <v>136</v>
      </c>
      <c r="Z1284" s="46" t="s">
        <v>136</v>
      </c>
      <c r="AA1284" s="46" t="s">
        <v>136</v>
      </c>
      <c r="AB1284" s="46" t="s">
        <v>136</v>
      </c>
      <c r="AC1284" s="47" t="s">
        <v>136</v>
      </c>
      <c r="AD1284" s="48" t="s">
        <v>136</v>
      </c>
      <c r="AE1284" s="49" t="s">
        <v>136</v>
      </c>
    </row>
    <row r="1285" spans="1:31" ht="15.75" thickBot="1" x14ac:dyDescent="0.3">
      <c r="A1285" t="s">
        <v>1533</v>
      </c>
      <c r="B1285" s="35" t="s">
        <v>136</v>
      </c>
      <c r="C1285" s="51" t="s">
        <v>136</v>
      </c>
      <c r="D1285" s="52" t="s">
        <v>136</v>
      </c>
      <c r="E1285" s="53" t="s">
        <v>136</v>
      </c>
      <c r="F1285" s="52" t="s">
        <v>136</v>
      </c>
      <c r="G1285" s="54" t="s">
        <v>136</v>
      </c>
      <c r="H1285" s="55" t="s">
        <v>136</v>
      </c>
      <c r="I1285" s="56" t="s">
        <v>136</v>
      </c>
      <c r="J1285" s="35" t="s">
        <v>136</v>
      </c>
      <c r="K1285" s="42" t="s">
        <v>136</v>
      </c>
      <c r="L1285" s="25" t="s">
        <v>136</v>
      </c>
      <c r="M1285" s="57" t="s">
        <v>136</v>
      </c>
      <c r="N1285" s="57" t="s">
        <v>136</v>
      </c>
      <c r="O1285" s="53" t="s">
        <v>136</v>
      </c>
      <c r="P1285" s="25" t="s">
        <v>136</v>
      </c>
      <c r="Q1285" s="25" t="s">
        <v>136</v>
      </c>
      <c r="R1285" s="53" t="s">
        <v>136</v>
      </c>
      <c r="S1285" s="46" t="s">
        <v>136</v>
      </c>
      <c r="T1285" s="25" t="s">
        <v>136</v>
      </c>
      <c r="U1285" s="54" t="s">
        <v>136</v>
      </c>
      <c r="V1285" s="54" t="s">
        <v>136</v>
      </c>
      <c r="W1285" s="56" t="s">
        <v>136</v>
      </c>
      <c r="X1285" s="35" t="s">
        <v>136</v>
      </c>
      <c r="Y1285" s="51" t="s">
        <v>136</v>
      </c>
      <c r="Z1285" s="53" t="s">
        <v>136</v>
      </c>
      <c r="AA1285" s="53" t="s">
        <v>136</v>
      </c>
      <c r="AB1285" s="53" t="s">
        <v>136</v>
      </c>
      <c r="AC1285" s="54" t="s">
        <v>136</v>
      </c>
      <c r="AD1285" s="55" t="s">
        <v>136</v>
      </c>
      <c r="AE1285" s="56" t="s">
        <v>136</v>
      </c>
    </row>
    <row r="1286" spans="1:31" x14ac:dyDescent="0.25">
      <c r="A1286" t="s">
        <v>1534</v>
      </c>
      <c r="B1286" s="293" t="s">
        <v>2237</v>
      </c>
      <c r="C1286" s="294"/>
      <c r="D1286" s="58">
        <v>0.60113069165398003</v>
      </c>
      <c r="E1286" s="58">
        <v>0.39886930834601997</v>
      </c>
      <c r="F1286" s="58">
        <v>0.22020565282430382</v>
      </c>
      <c r="G1286" s="59"/>
      <c r="H1286" s="60"/>
      <c r="I1286" s="61"/>
      <c r="J1286" s="62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 t="s">
        <v>136</v>
      </c>
      <c r="V1286" s="37" t="s">
        <v>136</v>
      </c>
      <c r="W1286" s="63" t="s">
        <v>136</v>
      </c>
      <c r="X1286" s="293" t="s">
        <v>2237</v>
      </c>
      <c r="Y1286" s="294">
        <v>0</v>
      </c>
      <c r="Z1286" s="58">
        <v>0.30125186748297628</v>
      </c>
      <c r="AA1286" s="58">
        <v>0.69874813251702383</v>
      </c>
      <c r="AB1286" s="58">
        <v>0.66247834146469209</v>
      </c>
      <c r="AC1286" s="59"/>
      <c r="AD1286" s="60"/>
      <c r="AE1286" s="61"/>
    </row>
    <row r="1287" spans="1:31" ht="15.75" thickBot="1" x14ac:dyDescent="0.3">
      <c r="A1287" t="s">
        <v>1535</v>
      </c>
      <c r="B1287" s="295" t="s">
        <v>5</v>
      </c>
      <c r="C1287" s="296"/>
      <c r="D1287" s="25"/>
      <c r="E1287" s="25"/>
      <c r="F1287" s="25"/>
      <c r="G1287" s="26">
        <v>48218.17659047043</v>
      </c>
      <c r="H1287" s="26">
        <v>9992.3132809781218</v>
      </c>
      <c r="I1287" s="27">
        <v>0.20723125567035536</v>
      </c>
      <c r="J1287" s="33" t="s">
        <v>5</v>
      </c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6">
        <v>148255.36251758979</v>
      </c>
      <c r="V1287" s="26">
        <v>37362.887200975449</v>
      </c>
      <c r="W1287" s="27">
        <v>0.25201710458562687</v>
      </c>
      <c r="X1287" s="295" t="s">
        <v>5</v>
      </c>
      <c r="Y1287" s="296">
        <v>0</v>
      </c>
      <c r="Z1287" s="25"/>
      <c r="AA1287" s="25"/>
      <c r="AB1287" s="25"/>
      <c r="AC1287" s="26">
        <v>15404.961275943951</v>
      </c>
      <c r="AD1287" s="26">
        <v>10892.173120160656</v>
      </c>
      <c r="AE1287" s="27">
        <v>0.70705618307328266</v>
      </c>
    </row>
    <row r="1288" spans="1:31" ht="15.75" thickBot="1" x14ac:dyDescent="0.3">
      <c r="A1288" t="s">
        <v>1536</v>
      </c>
      <c r="B1288" s="29" t="s">
        <v>2238</v>
      </c>
      <c r="C1288" s="30"/>
      <c r="D1288" s="30"/>
      <c r="E1288" s="30"/>
      <c r="F1288" s="30"/>
      <c r="G1288" s="31">
        <v>6.1626606582179733</v>
      </c>
      <c r="H1288" s="32">
        <v>3.9774405917083464</v>
      </c>
      <c r="I1288" s="64"/>
      <c r="J1288" s="29" t="s">
        <v>2240</v>
      </c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1">
        <v>3.9086568776285842</v>
      </c>
      <c r="V1288" s="32">
        <v>2.8256140263249807</v>
      </c>
      <c r="W1288" s="64"/>
      <c r="X1288" s="29" t="s">
        <v>2239</v>
      </c>
      <c r="Y1288" s="30"/>
      <c r="Z1288" s="30"/>
      <c r="AA1288" s="30"/>
      <c r="AB1288" s="30"/>
      <c r="AC1288" s="31">
        <v>3.2375484532944032</v>
      </c>
      <c r="AD1288" s="32">
        <v>3.3945470762381604</v>
      </c>
      <c r="AE1288" s="64"/>
    </row>
    <row r="1289" spans="1:31" ht="15.75" thickBot="1" x14ac:dyDescent="0.3">
      <c r="A1289" t="s">
        <v>1537</v>
      </c>
      <c r="B1289" s="358" t="s">
        <v>2231</v>
      </c>
      <c r="C1289" s="358"/>
      <c r="D1289" s="358"/>
      <c r="E1289" s="358"/>
      <c r="F1289" s="358"/>
      <c r="G1289" s="358"/>
      <c r="H1289" s="358"/>
      <c r="I1289" s="20"/>
      <c r="J1289" s="20"/>
      <c r="K1289" s="20"/>
      <c r="L1289" s="20" t="s">
        <v>2269</v>
      </c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</row>
    <row r="1290" spans="1:31" x14ac:dyDescent="0.25">
      <c r="A1290" t="s">
        <v>1538</v>
      </c>
      <c r="B1290" s="301" t="s">
        <v>6</v>
      </c>
      <c r="C1290" s="302"/>
      <c r="D1290" s="302"/>
      <c r="E1290" s="302"/>
      <c r="F1290" s="302"/>
      <c r="G1290" s="302"/>
      <c r="H1290" s="302"/>
      <c r="I1290" s="303"/>
      <c r="J1290" s="301" t="s">
        <v>73</v>
      </c>
      <c r="K1290" s="302"/>
      <c r="L1290" s="302"/>
      <c r="M1290" s="302"/>
      <c r="N1290" s="302"/>
      <c r="O1290" s="302"/>
      <c r="P1290" s="302"/>
      <c r="Q1290" s="302"/>
      <c r="R1290" s="302"/>
      <c r="S1290" s="302"/>
      <c r="T1290" s="302"/>
      <c r="U1290" s="302"/>
      <c r="V1290" s="302"/>
      <c r="W1290" s="303"/>
      <c r="X1290" s="301" t="s">
        <v>7</v>
      </c>
      <c r="Y1290" s="302"/>
      <c r="Z1290" s="302"/>
      <c r="AA1290" s="302"/>
      <c r="AB1290" s="302"/>
      <c r="AC1290" s="302"/>
      <c r="AD1290" s="302"/>
      <c r="AE1290" s="303"/>
    </row>
    <row r="1291" spans="1:31" ht="75" x14ac:dyDescent="0.25">
      <c r="A1291" t="s">
        <v>1539</v>
      </c>
      <c r="B1291" s="305"/>
      <c r="C1291" s="306"/>
      <c r="D1291" s="34" t="s">
        <v>2232</v>
      </c>
      <c r="E1291" s="34" t="s">
        <v>2233</v>
      </c>
      <c r="F1291" s="34" t="s">
        <v>2234</v>
      </c>
      <c r="G1291" s="269" t="s">
        <v>196</v>
      </c>
      <c r="H1291" s="34" t="s">
        <v>197</v>
      </c>
      <c r="I1291" s="21" t="s">
        <v>5</v>
      </c>
      <c r="J1291" s="305"/>
      <c r="K1291" s="306"/>
      <c r="L1291" s="307" t="s">
        <v>2232</v>
      </c>
      <c r="M1291" s="308"/>
      <c r="N1291" s="309"/>
      <c r="O1291" s="307" t="s">
        <v>2233</v>
      </c>
      <c r="P1291" s="308"/>
      <c r="Q1291" s="309"/>
      <c r="R1291" s="307" t="s">
        <v>2234</v>
      </c>
      <c r="S1291" s="308"/>
      <c r="T1291" s="309"/>
      <c r="U1291" s="269" t="s">
        <v>196</v>
      </c>
      <c r="V1291" s="34" t="s">
        <v>197</v>
      </c>
      <c r="W1291" s="21" t="s">
        <v>5</v>
      </c>
      <c r="X1291" s="305"/>
      <c r="Y1291" s="306"/>
      <c r="Z1291" s="34" t="s">
        <v>2232</v>
      </c>
      <c r="AA1291" s="34" t="s">
        <v>2233</v>
      </c>
      <c r="AB1291" s="34" t="s">
        <v>2234</v>
      </c>
      <c r="AC1291" s="269" t="s">
        <v>196</v>
      </c>
      <c r="AD1291" s="34" t="s">
        <v>197</v>
      </c>
      <c r="AE1291" s="21" t="s">
        <v>5</v>
      </c>
    </row>
    <row r="1292" spans="1:31" ht="15.75" thickBot="1" x14ac:dyDescent="0.3">
      <c r="A1292" t="s">
        <v>1540</v>
      </c>
      <c r="B1292" s="291" t="s">
        <v>2236</v>
      </c>
      <c r="C1292" s="292"/>
      <c r="D1292" s="22" t="s">
        <v>11</v>
      </c>
      <c r="E1292" s="22" t="s">
        <v>12</v>
      </c>
      <c r="F1292" s="22" t="s">
        <v>12</v>
      </c>
      <c r="G1292" s="23"/>
      <c r="H1292" s="23"/>
      <c r="I1292" s="24"/>
      <c r="J1292" s="297"/>
      <c r="K1292" s="298"/>
      <c r="L1292" s="298"/>
      <c r="M1292" s="298"/>
      <c r="N1292" s="298"/>
      <c r="O1292" s="298"/>
      <c r="P1292" s="298"/>
      <c r="Q1292" s="298"/>
      <c r="R1292" s="298"/>
      <c r="S1292" s="298"/>
      <c r="T1292" s="298"/>
      <c r="U1292" s="298"/>
      <c r="V1292" s="298"/>
      <c r="W1292" s="299"/>
      <c r="X1292" s="291" t="s">
        <v>2236</v>
      </c>
      <c r="Y1292" s="292"/>
      <c r="Z1292" s="22" t="s">
        <v>12</v>
      </c>
      <c r="AA1292" s="22" t="s">
        <v>11</v>
      </c>
      <c r="AB1292" s="22" t="s">
        <v>11</v>
      </c>
      <c r="AC1292" s="23"/>
      <c r="AD1292" s="23"/>
      <c r="AE1292" s="24"/>
    </row>
    <row r="1293" spans="1:31" x14ac:dyDescent="0.25">
      <c r="A1293" t="s">
        <v>1541</v>
      </c>
      <c r="B1293" s="35">
        <v>1</v>
      </c>
      <c r="C1293" s="36" t="s">
        <v>148</v>
      </c>
      <c r="D1293" s="37">
        <v>0.70574250966405061</v>
      </c>
      <c r="E1293" s="38">
        <v>0.29425749033594945</v>
      </c>
      <c r="F1293" s="37">
        <v>0.10803106337498414</v>
      </c>
      <c r="G1293" s="39">
        <v>1248.3188690992088</v>
      </c>
      <c r="H1293" s="40">
        <v>423.55440480292162</v>
      </c>
      <c r="I1293" s="41">
        <v>0.33929984981205963</v>
      </c>
      <c r="J1293" s="35">
        <v>1</v>
      </c>
      <c r="K1293" s="42" t="s">
        <v>147</v>
      </c>
      <c r="L1293" s="38">
        <v>0.40937397231045114</v>
      </c>
      <c r="M1293" s="43" t="s">
        <v>137</v>
      </c>
      <c r="N1293" s="43" t="s">
        <v>137</v>
      </c>
      <c r="O1293" s="38">
        <v>0.59062602768954875</v>
      </c>
      <c r="P1293" s="38" t="s">
        <v>137</v>
      </c>
      <c r="Q1293" s="38" t="s">
        <v>137</v>
      </c>
      <c r="R1293" s="38">
        <v>0.2998421861993511</v>
      </c>
      <c r="S1293" s="38" t="s">
        <v>1</v>
      </c>
      <c r="T1293" s="38" t="s">
        <v>137</v>
      </c>
      <c r="U1293" s="39">
        <v>1804.749255576246</v>
      </c>
      <c r="V1293" s="39">
        <v>451.09406538616122</v>
      </c>
      <c r="W1293" s="41">
        <v>0.24994833159918911</v>
      </c>
      <c r="X1293" s="35">
        <v>1</v>
      </c>
      <c r="Y1293" s="36" t="s">
        <v>179</v>
      </c>
      <c r="Z1293" s="38">
        <v>0.20548817449798015</v>
      </c>
      <c r="AA1293" s="38">
        <v>0.79451182550202004</v>
      </c>
      <c r="AB1293" s="38">
        <v>0.78422688503322191</v>
      </c>
      <c r="AC1293" s="39">
        <v>1033.9080362886807</v>
      </c>
      <c r="AD1293" s="40">
        <v>468.88142541553242</v>
      </c>
      <c r="AE1293" s="41">
        <v>0.45350399547974357</v>
      </c>
    </row>
    <row r="1294" spans="1:31" x14ac:dyDescent="0.25">
      <c r="A1294" t="s">
        <v>1542</v>
      </c>
      <c r="B1294" s="35">
        <v>2</v>
      </c>
      <c r="C1294" s="44" t="s">
        <v>150</v>
      </c>
      <c r="D1294" s="45">
        <v>0.89592642669573108</v>
      </c>
      <c r="E1294" s="46">
        <v>0.1040735733042689</v>
      </c>
      <c r="F1294" s="45">
        <v>1.5512664835651047E-2</v>
      </c>
      <c r="G1294" s="47">
        <v>354.43817578334244</v>
      </c>
      <c r="H1294" s="48">
        <v>136.56364024482642</v>
      </c>
      <c r="I1294" s="49">
        <v>0.38529608144779448</v>
      </c>
      <c r="J1294" s="35">
        <v>2</v>
      </c>
      <c r="K1294" s="42" t="s">
        <v>149</v>
      </c>
      <c r="L1294" s="46">
        <v>0.36524480576838819</v>
      </c>
      <c r="M1294" s="50" t="s">
        <v>137</v>
      </c>
      <c r="N1294" s="50" t="s">
        <v>135</v>
      </c>
      <c r="O1294" s="46">
        <v>0.63475519423161186</v>
      </c>
      <c r="P1294" s="46" t="s">
        <v>137</v>
      </c>
      <c r="Q1294" s="46" t="s">
        <v>135</v>
      </c>
      <c r="R1294" s="46">
        <v>0.33303247730989283</v>
      </c>
      <c r="S1294" s="46" t="s">
        <v>1</v>
      </c>
      <c r="T1294" s="46" t="s">
        <v>137</v>
      </c>
      <c r="U1294" s="47">
        <v>79.302179617922292</v>
      </c>
      <c r="V1294" s="47">
        <v>31.830882903428542</v>
      </c>
      <c r="W1294" s="49">
        <v>0.40138723874664806</v>
      </c>
      <c r="X1294" s="35">
        <v>2</v>
      </c>
      <c r="Y1294" s="44" t="s">
        <v>201</v>
      </c>
      <c r="Z1294" s="46">
        <v>7.223975805377833E-2</v>
      </c>
      <c r="AA1294" s="46">
        <v>0.92776024194622153</v>
      </c>
      <c r="AB1294" s="46">
        <v>0.88725366634220237</v>
      </c>
      <c r="AC1294" s="47">
        <v>2995.8819940033</v>
      </c>
      <c r="AD1294" s="48">
        <v>2036.3605738684525</v>
      </c>
      <c r="AE1294" s="49">
        <v>0.67971988814797402</v>
      </c>
    </row>
    <row r="1295" spans="1:31" x14ac:dyDescent="0.25">
      <c r="A1295" t="s">
        <v>1543</v>
      </c>
      <c r="B1295" s="35">
        <v>3</v>
      </c>
      <c r="C1295" s="44" t="s">
        <v>154</v>
      </c>
      <c r="D1295" s="45">
        <v>0.6724222323383221</v>
      </c>
      <c r="E1295" s="46">
        <v>0.32757776766167784</v>
      </c>
      <c r="F1295" s="45">
        <v>9.7752281211630626E-2</v>
      </c>
      <c r="G1295" s="47">
        <v>186.07311327203286</v>
      </c>
      <c r="H1295" s="48">
        <v>54.920084051084373</v>
      </c>
      <c r="I1295" s="49">
        <v>0.29515324963039119</v>
      </c>
      <c r="J1295" s="35">
        <v>3</v>
      </c>
      <c r="K1295" s="42" t="s">
        <v>151</v>
      </c>
      <c r="L1295" s="46">
        <v>0.15938759072764008</v>
      </c>
      <c r="M1295" s="50" t="s">
        <v>137</v>
      </c>
      <c r="N1295" s="50" t="s">
        <v>135</v>
      </c>
      <c r="O1295" s="46">
        <v>0.84061240927235992</v>
      </c>
      <c r="P1295" s="46" t="s">
        <v>137</v>
      </c>
      <c r="Q1295" s="46" t="s">
        <v>135</v>
      </c>
      <c r="R1295" s="46">
        <v>0.58352240147703105</v>
      </c>
      <c r="S1295" s="46" t="s">
        <v>137</v>
      </c>
      <c r="T1295" s="46" t="s">
        <v>137</v>
      </c>
      <c r="U1295" s="47">
        <v>2602.3711230914228</v>
      </c>
      <c r="V1295" s="47">
        <v>687.32467576530019</v>
      </c>
      <c r="W1295" s="49">
        <v>0.26411477965864061</v>
      </c>
      <c r="X1295" s="35">
        <v>3</v>
      </c>
      <c r="Y1295" s="44" t="s">
        <v>144</v>
      </c>
      <c r="Z1295" s="46">
        <v>5.0976168587503978E-2</v>
      </c>
      <c r="AA1295" s="46">
        <v>0.94902383141249591</v>
      </c>
      <c r="AB1295" s="46">
        <v>0.91040129003953252</v>
      </c>
      <c r="AC1295" s="47">
        <v>1792.7927587877182</v>
      </c>
      <c r="AD1295" s="48">
        <v>1367.6620361898058</v>
      </c>
      <c r="AE1295" s="49">
        <v>0.76286677837466021</v>
      </c>
    </row>
    <row r="1296" spans="1:31" x14ac:dyDescent="0.25">
      <c r="A1296" t="s">
        <v>1544</v>
      </c>
      <c r="B1296" s="35">
        <v>4</v>
      </c>
      <c r="C1296" s="44" t="s">
        <v>155</v>
      </c>
      <c r="D1296" s="45">
        <v>0.63406986500684448</v>
      </c>
      <c r="E1296" s="46">
        <v>0.36593013499315546</v>
      </c>
      <c r="F1296" s="45">
        <v>0.20816371751204646</v>
      </c>
      <c r="G1296" s="47">
        <v>303.84426420075533</v>
      </c>
      <c r="H1296" s="48">
        <v>81.45434484470897</v>
      </c>
      <c r="I1296" s="49">
        <v>0.268079257836148</v>
      </c>
      <c r="J1296" s="35">
        <v>4</v>
      </c>
      <c r="K1296" s="42" t="s">
        <v>152</v>
      </c>
      <c r="L1296" s="46">
        <v>0.20935135100660557</v>
      </c>
      <c r="M1296" s="50" t="s">
        <v>137</v>
      </c>
      <c r="N1296" s="50" t="s">
        <v>135</v>
      </c>
      <c r="O1296" s="46">
        <v>0.79064864899339438</v>
      </c>
      <c r="P1296" s="46" t="s">
        <v>137</v>
      </c>
      <c r="Q1296" s="46" t="s">
        <v>135</v>
      </c>
      <c r="R1296" s="46">
        <v>0.48862983390997355</v>
      </c>
      <c r="S1296" s="46" t="s">
        <v>137</v>
      </c>
      <c r="T1296" s="46" t="s">
        <v>137</v>
      </c>
      <c r="U1296" s="47">
        <v>476.38962190448467</v>
      </c>
      <c r="V1296" s="47">
        <v>176.95225973369969</v>
      </c>
      <c r="W1296" s="49">
        <v>0.37144440516208038</v>
      </c>
      <c r="X1296" s="35">
        <v>4</v>
      </c>
      <c r="Y1296" s="44" t="s">
        <v>191</v>
      </c>
      <c r="Z1296" s="46">
        <v>2.9084123759778823E-2</v>
      </c>
      <c r="AA1296" s="46">
        <v>0.97091587624022113</v>
      </c>
      <c r="AB1296" s="46">
        <v>0.96510605185264486</v>
      </c>
      <c r="AC1296" s="47">
        <v>1335.0731605405442</v>
      </c>
      <c r="AD1296" s="48">
        <v>849.70404593109697</v>
      </c>
      <c r="AE1296" s="49">
        <v>0.63644755287198562</v>
      </c>
    </row>
    <row r="1297" spans="1:31" x14ac:dyDescent="0.25">
      <c r="A1297" t="s">
        <v>1545</v>
      </c>
      <c r="B1297" s="35">
        <v>5</v>
      </c>
      <c r="C1297" s="44" t="s">
        <v>156</v>
      </c>
      <c r="D1297" s="45">
        <v>0.84539756325169046</v>
      </c>
      <c r="E1297" s="46">
        <v>0.15460243674830937</v>
      </c>
      <c r="F1297" s="45">
        <v>0.16473222161705772</v>
      </c>
      <c r="G1297" s="47">
        <v>7.5596355021003978</v>
      </c>
      <c r="H1297" s="48">
        <v>1.9899408169892174</v>
      </c>
      <c r="I1297" s="49">
        <v>0.26323237627479851</v>
      </c>
      <c r="J1297" s="35">
        <v>5</v>
      </c>
      <c r="K1297" s="42" t="s">
        <v>153</v>
      </c>
      <c r="L1297" s="46">
        <v>0.38211746754050369</v>
      </c>
      <c r="M1297" s="50" t="s">
        <v>137</v>
      </c>
      <c r="N1297" s="50" t="s">
        <v>135</v>
      </c>
      <c r="O1297" s="46">
        <v>0.6178825324594962</v>
      </c>
      <c r="P1297" s="46" t="s">
        <v>137</v>
      </c>
      <c r="Q1297" s="46" t="s">
        <v>135</v>
      </c>
      <c r="R1297" s="46">
        <v>5.6436065888913839E-2</v>
      </c>
      <c r="S1297" s="46" t="s">
        <v>1</v>
      </c>
      <c r="T1297" s="46" t="s">
        <v>137</v>
      </c>
      <c r="U1297" s="47">
        <v>2686.9859227828983</v>
      </c>
      <c r="V1297" s="47">
        <v>701.39007839740657</v>
      </c>
      <c r="W1297" s="49">
        <v>0.26103228619485297</v>
      </c>
      <c r="X1297" s="35">
        <v>5</v>
      </c>
      <c r="Y1297" s="44" t="s">
        <v>192</v>
      </c>
      <c r="Z1297" s="46">
        <v>0.14990514172379657</v>
      </c>
      <c r="AA1297" s="46">
        <v>0.85009485827620346</v>
      </c>
      <c r="AB1297" s="46">
        <v>0.82848861855263056</v>
      </c>
      <c r="AC1297" s="47">
        <v>1537.737452142587</v>
      </c>
      <c r="AD1297" s="48">
        <v>843.71380748800675</v>
      </c>
      <c r="AE1297" s="49">
        <v>0.54867221079413053</v>
      </c>
    </row>
    <row r="1298" spans="1:31" x14ac:dyDescent="0.25">
      <c r="A1298" t="s">
        <v>1546</v>
      </c>
      <c r="B1298" s="35">
        <v>6</v>
      </c>
      <c r="C1298" s="44" t="s">
        <v>157</v>
      </c>
      <c r="D1298" s="45">
        <v>0.65079220028588458</v>
      </c>
      <c r="E1298" s="46">
        <v>0.34920779971411536</v>
      </c>
      <c r="F1298" s="45">
        <v>0.16559249438486259</v>
      </c>
      <c r="G1298" s="47">
        <v>308.6187665606397</v>
      </c>
      <c r="H1298" s="48">
        <v>90.472427346387576</v>
      </c>
      <c r="I1298" s="49">
        <v>0.29315270861407866</v>
      </c>
      <c r="J1298" s="35">
        <v>6</v>
      </c>
      <c r="K1298" s="42" t="s">
        <v>158</v>
      </c>
      <c r="L1298" s="46">
        <v>0.20315033774146027</v>
      </c>
      <c r="M1298" s="50" t="s">
        <v>137</v>
      </c>
      <c r="N1298" s="50" t="s">
        <v>135</v>
      </c>
      <c r="O1298" s="46">
        <v>0.7968496622585397</v>
      </c>
      <c r="P1298" s="46" t="s">
        <v>137</v>
      </c>
      <c r="Q1298" s="46" t="s">
        <v>135</v>
      </c>
      <c r="R1298" s="46">
        <v>0.54031261350079485</v>
      </c>
      <c r="S1298" s="46" t="s">
        <v>137</v>
      </c>
      <c r="T1298" s="46" t="s">
        <v>137</v>
      </c>
      <c r="U1298" s="47">
        <v>229.70679725863914</v>
      </c>
      <c r="V1298" s="47">
        <v>140.1938581965444</v>
      </c>
      <c r="W1298" s="49">
        <v>0.61031654208600827</v>
      </c>
      <c r="X1298" s="35">
        <v>6</v>
      </c>
      <c r="Y1298" s="44" t="s">
        <v>193</v>
      </c>
      <c r="Z1298" s="46">
        <v>2.2983776938937391E-2</v>
      </c>
      <c r="AA1298" s="46">
        <v>0.97701622306106262</v>
      </c>
      <c r="AB1298" s="46">
        <v>0.97700511980658122</v>
      </c>
      <c r="AC1298" s="47">
        <v>43.952762986120625</v>
      </c>
      <c r="AD1298" s="48">
        <v>42.952762986120625</v>
      </c>
      <c r="AE1298" s="49">
        <v>0.97724830176624433</v>
      </c>
    </row>
    <row r="1299" spans="1:31" x14ac:dyDescent="0.25">
      <c r="A1299" t="s">
        <v>1547</v>
      </c>
      <c r="B1299" s="35">
        <v>7</v>
      </c>
      <c r="C1299" s="44" t="s">
        <v>169</v>
      </c>
      <c r="D1299" s="45">
        <v>0.77669431634268193</v>
      </c>
      <c r="E1299" s="46">
        <v>0.22330568365731798</v>
      </c>
      <c r="F1299" s="45">
        <v>2.1417950667153681E-2</v>
      </c>
      <c r="G1299" s="47">
        <v>444.16169664158201</v>
      </c>
      <c r="H1299" s="48">
        <v>190.60801227466123</v>
      </c>
      <c r="I1299" s="49">
        <v>0.42914103966167327</v>
      </c>
      <c r="J1299" s="35">
        <v>7</v>
      </c>
      <c r="K1299" s="42" t="s">
        <v>159</v>
      </c>
      <c r="L1299" s="46">
        <v>0.56430566080029998</v>
      </c>
      <c r="M1299" s="50" t="s">
        <v>137</v>
      </c>
      <c r="N1299" s="50" t="s">
        <v>137</v>
      </c>
      <c r="O1299" s="46">
        <v>0.43569433919970002</v>
      </c>
      <c r="P1299" s="46" t="s">
        <v>137</v>
      </c>
      <c r="Q1299" s="46" t="s">
        <v>137</v>
      </c>
      <c r="R1299" s="46">
        <v>0.10098470673690514</v>
      </c>
      <c r="S1299" s="46" t="s">
        <v>1</v>
      </c>
      <c r="T1299" s="46" t="s">
        <v>137</v>
      </c>
      <c r="U1299" s="47">
        <v>300.79387924093419</v>
      </c>
      <c r="V1299" s="47">
        <v>85.299777454914562</v>
      </c>
      <c r="W1299" s="49">
        <v>0.28358215822134442</v>
      </c>
      <c r="X1299" s="35" t="s">
        <v>136</v>
      </c>
      <c r="Y1299" s="44" t="s">
        <v>136</v>
      </c>
      <c r="Z1299" s="46" t="s">
        <v>136</v>
      </c>
      <c r="AA1299" s="46" t="s">
        <v>136</v>
      </c>
      <c r="AB1299" s="46" t="s">
        <v>136</v>
      </c>
      <c r="AC1299" s="47" t="s">
        <v>136</v>
      </c>
      <c r="AD1299" s="48" t="s">
        <v>136</v>
      </c>
      <c r="AE1299" s="49" t="s">
        <v>136</v>
      </c>
    </row>
    <row r="1300" spans="1:31" x14ac:dyDescent="0.25">
      <c r="A1300" t="s">
        <v>1548</v>
      </c>
      <c r="B1300" s="35">
        <v>8</v>
      </c>
      <c r="C1300" s="44" t="s">
        <v>170</v>
      </c>
      <c r="D1300" s="45">
        <v>0.71725008378118071</v>
      </c>
      <c r="E1300" s="46">
        <v>0.28274991621881934</v>
      </c>
      <c r="F1300" s="45">
        <v>0.23481224612006815</v>
      </c>
      <c r="G1300" s="47">
        <v>3729.1144612121657</v>
      </c>
      <c r="H1300" s="48">
        <v>848.30021013494161</v>
      </c>
      <c r="I1300" s="49">
        <v>0.22748033587019417</v>
      </c>
      <c r="J1300" s="35">
        <v>8</v>
      </c>
      <c r="K1300" s="42" t="s">
        <v>160</v>
      </c>
      <c r="L1300" s="46">
        <v>0.53337039549592991</v>
      </c>
      <c r="M1300" s="50" t="s">
        <v>137</v>
      </c>
      <c r="N1300" s="50" t="s">
        <v>137</v>
      </c>
      <c r="O1300" s="46">
        <v>0.46662960450407009</v>
      </c>
      <c r="P1300" s="46" t="s">
        <v>137</v>
      </c>
      <c r="Q1300" s="46" t="s">
        <v>137</v>
      </c>
      <c r="R1300" s="46">
        <v>9.6386377251584721E-2</v>
      </c>
      <c r="S1300" s="46" t="s">
        <v>1</v>
      </c>
      <c r="T1300" s="46" t="s">
        <v>137</v>
      </c>
      <c r="U1300" s="47">
        <v>725.06180192657041</v>
      </c>
      <c r="V1300" s="47">
        <v>263.17504911501237</v>
      </c>
      <c r="W1300" s="49">
        <v>0.36296912679129806</v>
      </c>
      <c r="X1300" s="35" t="s">
        <v>136</v>
      </c>
      <c r="Y1300" s="44" t="s">
        <v>136</v>
      </c>
      <c r="Z1300" s="46" t="s">
        <v>136</v>
      </c>
      <c r="AA1300" s="46" t="s">
        <v>136</v>
      </c>
      <c r="AB1300" s="46" t="s">
        <v>136</v>
      </c>
      <c r="AC1300" s="47" t="s">
        <v>136</v>
      </c>
      <c r="AD1300" s="48" t="s">
        <v>136</v>
      </c>
      <c r="AE1300" s="49" t="s">
        <v>136</v>
      </c>
    </row>
    <row r="1301" spans="1:31" x14ac:dyDescent="0.25">
      <c r="A1301" t="s">
        <v>1549</v>
      </c>
      <c r="B1301" s="35">
        <v>9</v>
      </c>
      <c r="C1301" s="44" t="s">
        <v>177</v>
      </c>
      <c r="D1301" s="45">
        <v>0.77512899473913466</v>
      </c>
      <c r="E1301" s="46">
        <v>0.22487100526086529</v>
      </c>
      <c r="F1301" s="45">
        <v>1.1631215958418206E-2</v>
      </c>
      <c r="G1301" s="47">
        <v>4174.136020171808</v>
      </c>
      <c r="H1301" s="48">
        <v>1334.2265065271692</v>
      </c>
      <c r="I1301" s="49">
        <v>0.31964135813481526</v>
      </c>
      <c r="J1301" s="35">
        <v>9</v>
      </c>
      <c r="K1301" s="42" t="s">
        <v>2228</v>
      </c>
      <c r="L1301" s="46">
        <v>0.54823694396565603</v>
      </c>
      <c r="M1301" s="50" t="s">
        <v>137</v>
      </c>
      <c r="N1301" s="50" t="s">
        <v>137</v>
      </c>
      <c r="O1301" s="46">
        <v>0.45176305603434391</v>
      </c>
      <c r="P1301" s="46" t="s">
        <v>137</v>
      </c>
      <c r="Q1301" s="46" t="s">
        <v>137</v>
      </c>
      <c r="R1301" s="46">
        <v>1.5057552510588547E-2</v>
      </c>
      <c r="S1301" s="46" t="s">
        <v>1</v>
      </c>
      <c r="T1301" s="46" t="s">
        <v>137</v>
      </c>
      <c r="U1301" s="47">
        <v>482.35774024300474</v>
      </c>
      <c r="V1301" s="47">
        <v>43.94326738589811</v>
      </c>
      <c r="W1301" s="49">
        <v>9.1100989410391006E-2</v>
      </c>
      <c r="X1301" s="35" t="s">
        <v>136</v>
      </c>
      <c r="Y1301" s="44" t="s">
        <v>136</v>
      </c>
      <c r="Z1301" s="46" t="s">
        <v>136</v>
      </c>
      <c r="AA1301" s="46" t="s">
        <v>136</v>
      </c>
      <c r="AB1301" s="46" t="s">
        <v>136</v>
      </c>
      <c r="AC1301" s="47" t="s">
        <v>136</v>
      </c>
      <c r="AD1301" s="48" t="s">
        <v>136</v>
      </c>
      <c r="AE1301" s="49" t="s">
        <v>136</v>
      </c>
    </row>
    <row r="1302" spans="1:31" x14ac:dyDescent="0.25">
      <c r="A1302" t="s">
        <v>1550</v>
      </c>
      <c r="B1302" s="35">
        <v>10</v>
      </c>
      <c r="C1302" s="44" t="s">
        <v>178</v>
      </c>
      <c r="D1302" s="45">
        <v>0.61840466212448519</v>
      </c>
      <c r="E1302" s="46">
        <v>0.38159533787551481</v>
      </c>
      <c r="F1302" s="45">
        <v>0.26668897592826185</v>
      </c>
      <c r="G1302" s="47">
        <v>191.56990307105252</v>
      </c>
      <c r="H1302" s="48">
        <v>114.02786022328083</v>
      </c>
      <c r="I1302" s="49">
        <v>0.59522846958370257</v>
      </c>
      <c r="J1302" s="35">
        <v>10</v>
      </c>
      <c r="K1302" s="42" t="s">
        <v>162</v>
      </c>
      <c r="L1302" s="46">
        <v>0.5131337896079794</v>
      </c>
      <c r="M1302" s="50" t="s">
        <v>137</v>
      </c>
      <c r="N1302" s="50" t="s">
        <v>137</v>
      </c>
      <c r="O1302" s="46">
        <v>0.4868662103920206</v>
      </c>
      <c r="P1302" s="46" t="s">
        <v>137</v>
      </c>
      <c r="Q1302" s="46" t="s">
        <v>137</v>
      </c>
      <c r="R1302" s="46">
        <v>4.9643232080428312E-2</v>
      </c>
      <c r="S1302" s="46" t="s">
        <v>1</v>
      </c>
      <c r="T1302" s="46" t="s">
        <v>137</v>
      </c>
      <c r="U1302" s="47">
        <v>821.3476683817596</v>
      </c>
      <c r="V1302" s="47">
        <v>289.57452561785209</v>
      </c>
      <c r="W1302" s="49">
        <v>0.35256023333989528</v>
      </c>
      <c r="X1302" s="35" t="s">
        <v>136</v>
      </c>
      <c r="Y1302" s="44" t="s">
        <v>136</v>
      </c>
      <c r="Z1302" s="46" t="s">
        <v>136</v>
      </c>
      <c r="AA1302" s="46" t="s">
        <v>136</v>
      </c>
      <c r="AB1302" s="46" t="s">
        <v>136</v>
      </c>
      <c r="AC1302" s="47" t="s">
        <v>136</v>
      </c>
      <c r="AD1302" s="48" t="s">
        <v>136</v>
      </c>
      <c r="AE1302" s="49" t="s">
        <v>136</v>
      </c>
    </row>
    <row r="1303" spans="1:31" x14ac:dyDescent="0.25">
      <c r="A1303" t="s">
        <v>1551</v>
      </c>
      <c r="B1303" s="35">
        <v>11</v>
      </c>
      <c r="C1303" s="44" t="s">
        <v>185</v>
      </c>
      <c r="D1303" s="45">
        <v>0.9766738426739815</v>
      </c>
      <c r="E1303" s="46">
        <v>2.3326157326018532E-2</v>
      </c>
      <c r="F1303" s="45">
        <v>2.0894153416347677E-2</v>
      </c>
      <c r="G1303" s="47">
        <v>212.17833344226688</v>
      </c>
      <c r="H1303" s="48">
        <v>121.18928749089429</v>
      </c>
      <c r="I1303" s="49">
        <v>0.57116711930376973</v>
      </c>
      <c r="J1303" s="35">
        <v>11</v>
      </c>
      <c r="K1303" s="42" t="s">
        <v>163</v>
      </c>
      <c r="L1303" s="46">
        <v>0.21373761934780902</v>
      </c>
      <c r="M1303" s="50" t="s">
        <v>137</v>
      </c>
      <c r="N1303" s="50" t="s">
        <v>135</v>
      </c>
      <c r="O1303" s="46">
        <v>0.78626238065219101</v>
      </c>
      <c r="P1303" s="46" t="s">
        <v>137</v>
      </c>
      <c r="Q1303" s="46" t="s">
        <v>135</v>
      </c>
      <c r="R1303" s="46">
        <v>0.1660333525810419</v>
      </c>
      <c r="S1303" s="46" t="s">
        <v>1</v>
      </c>
      <c r="T1303" s="46" t="s">
        <v>137</v>
      </c>
      <c r="U1303" s="47">
        <v>257.69070489050159</v>
      </c>
      <c r="V1303" s="47">
        <v>109.82859468491276</v>
      </c>
      <c r="W1303" s="49">
        <v>0.42620316759807586</v>
      </c>
      <c r="X1303" s="35" t="s">
        <v>136</v>
      </c>
      <c r="Y1303" s="44" t="s">
        <v>136</v>
      </c>
      <c r="Z1303" s="46" t="s">
        <v>136</v>
      </c>
      <c r="AA1303" s="46" t="s">
        <v>136</v>
      </c>
      <c r="AB1303" s="46" t="s">
        <v>136</v>
      </c>
      <c r="AC1303" s="47" t="s">
        <v>136</v>
      </c>
      <c r="AD1303" s="48" t="s">
        <v>136</v>
      </c>
      <c r="AE1303" s="49" t="s">
        <v>136</v>
      </c>
    </row>
    <row r="1304" spans="1:31" x14ac:dyDescent="0.25">
      <c r="A1304" t="s">
        <v>1552</v>
      </c>
      <c r="B1304" s="35">
        <v>12</v>
      </c>
      <c r="C1304" s="44" t="s">
        <v>186</v>
      </c>
      <c r="D1304" s="45">
        <v>0.88509952687647386</v>
      </c>
      <c r="E1304" s="46">
        <v>0.11490047312352618</v>
      </c>
      <c r="F1304" s="45">
        <v>1.6286584723008039E-2</v>
      </c>
      <c r="G1304" s="47">
        <v>825.50216887654119</v>
      </c>
      <c r="H1304" s="48">
        <v>510.07135122328066</v>
      </c>
      <c r="I1304" s="49">
        <v>0.61789219998956157</v>
      </c>
      <c r="J1304" s="35">
        <v>12</v>
      </c>
      <c r="K1304" s="42" t="s">
        <v>164</v>
      </c>
      <c r="L1304" s="46">
        <v>0.25883289262298392</v>
      </c>
      <c r="M1304" s="50" t="s">
        <v>137</v>
      </c>
      <c r="N1304" s="50" t="s">
        <v>135</v>
      </c>
      <c r="O1304" s="46">
        <v>0.74116710737701608</v>
      </c>
      <c r="P1304" s="46" t="s">
        <v>137</v>
      </c>
      <c r="Q1304" s="46" t="s">
        <v>135</v>
      </c>
      <c r="R1304" s="46">
        <v>0.21689319796622891</v>
      </c>
      <c r="S1304" s="46" t="s">
        <v>1</v>
      </c>
      <c r="T1304" s="46" t="s">
        <v>137</v>
      </c>
      <c r="U1304" s="47">
        <v>269.49435169975857</v>
      </c>
      <c r="V1304" s="47">
        <v>100.94480027884119</v>
      </c>
      <c r="W1304" s="49">
        <v>0.37457111676797944</v>
      </c>
      <c r="X1304" s="35" t="s">
        <v>136</v>
      </c>
      <c r="Y1304" s="44" t="s">
        <v>136</v>
      </c>
      <c r="Z1304" s="46" t="s">
        <v>136</v>
      </c>
      <c r="AA1304" s="46" t="s">
        <v>136</v>
      </c>
      <c r="AB1304" s="46" t="s">
        <v>136</v>
      </c>
      <c r="AC1304" s="47" t="s">
        <v>136</v>
      </c>
      <c r="AD1304" s="48" t="s">
        <v>136</v>
      </c>
      <c r="AE1304" s="49" t="s">
        <v>136</v>
      </c>
    </row>
    <row r="1305" spans="1:31" x14ac:dyDescent="0.25">
      <c r="A1305" t="s">
        <v>1553</v>
      </c>
      <c r="B1305" s="35">
        <v>13</v>
      </c>
      <c r="C1305" s="44" t="s">
        <v>187</v>
      </c>
      <c r="D1305" s="45">
        <v>0.80923214086585615</v>
      </c>
      <c r="E1305" s="46">
        <v>0.19076785913414393</v>
      </c>
      <c r="F1305" s="45">
        <v>6.8456591424893312E-2</v>
      </c>
      <c r="G1305" s="47">
        <v>430.96678729613427</v>
      </c>
      <c r="H1305" s="48">
        <v>236.82366471701351</v>
      </c>
      <c r="I1305" s="49">
        <v>0.54951720572908702</v>
      </c>
      <c r="J1305" s="35">
        <v>13</v>
      </c>
      <c r="K1305" s="42" t="s">
        <v>165</v>
      </c>
      <c r="L1305" s="46">
        <v>0.25194442330969102</v>
      </c>
      <c r="M1305" s="50" t="s">
        <v>137</v>
      </c>
      <c r="N1305" s="50" t="s">
        <v>135</v>
      </c>
      <c r="O1305" s="46">
        <v>0.74805557669030898</v>
      </c>
      <c r="P1305" s="46" t="s">
        <v>137</v>
      </c>
      <c r="Q1305" s="46" t="s">
        <v>135</v>
      </c>
      <c r="R1305" s="46">
        <v>3.3444624499446338E-2</v>
      </c>
      <c r="S1305" s="46" t="s">
        <v>1</v>
      </c>
      <c r="T1305" s="46" t="s">
        <v>137</v>
      </c>
      <c r="U1305" s="47">
        <v>256.23182957006242</v>
      </c>
      <c r="V1305" s="47">
        <v>99.086894563138046</v>
      </c>
      <c r="W1305" s="49">
        <v>0.38670798522337502</v>
      </c>
      <c r="X1305" s="35" t="s">
        <v>136</v>
      </c>
      <c r="Y1305" s="44" t="s">
        <v>136</v>
      </c>
      <c r="Z1305" s="46" t="s">
        <v>136</v>
      </c>
      <c r="AA1305" s="46" t="s">
        <v>136</v>
      </c>
      <c r="AB1305" s="46" t="s">
        <v>136</v>
      </c>
      <c r="AC1305" s="47" t="s">
        <v>136</v>
      </c>
      <c r="AD1305" s="48" t="s">
        <v>136</v>
      </c>
      <c r="AE1305" s="49" t="s">
        <v>136</v>
      </c>
    </row>
    <row r="1306" spans="1:31" x14ac:dyDescent="0.25">
      <c r="A1306" t="s">
        <v>1554</v>
      </c>
      <c r="B1306" s="35">
        <v>14</v>
      </c>
      <c r="C1306" s="44" t="s">
        <v>13</v>
      </c>
      <c r="D1306" s="45">
        <v>0.72334818750925045</v>
      </c>
      <c r="E1306" s="46">
        <v>0.27665181249074944</v>
      </c>
      <c r="F1306" s="45">
        <v>3.6975979247902231E-3</v>
      </c>
      <c r="G1306" s="47">
        <v>724.21187265717185</v>
      </c>
      <c r="H1306" s="48">
        <v>216.84567547824309</v>
      </c>
      <c r="I1306" s="49">
        <v>0.29942297781259064</v>
      </c>
      <c r="J1306" s="35">
        <v>14</v>
      </c>
      <c r="K1306" s="42" t="s">
        <v>166</v>
      </c>
      <c r="L1306" s="46">
        <v>0.20418587012632508</v>
      </c>
      <c r="M1306" s="50" t="s">
        <v>137</v>
      </c>
      <c r="N1306" s="50" t="s">
        <v>135</v>
      </c>
      <c r="O1306" s="46">
        <v>0.79581412987367506</v>
      </c>
      <c r="P1306" s="46" t="s">
        <v>137</v>
      </c>
      <c r="Q1306" s="46" t="s">
        <v>135</v>
      </c>
      <c r="R1306" s="46">
        <v>0.35388228804970906</v>
      </c>
      <c r="S1306" s="46" t="s">
        <v>1</v>
      </c>
      <c r="T1306" s="46" t="s">
        <v>137</v>
      </c>
      <c r="U1306" s="47">
        <v>174.79997257082954</v>
      </c>
      <c r="V1306" s="47">
        <v>65.395273226439244</v>
      </c>
      <c r="W1306" s="49">
        <v>0.37411489409668447</v>
      </c>
      <c r="X1306" s="35" t="s">
        <v>136</v>
      </c>
      <c r="Y1306" s="44" t="s">
        <v>136</v>
      </c>
      <c r="Z1306" s="46" t="s">
        <v>136</v>
      </c>
      <c r="AA1306" s="46" t="s">
        <v>136</v>
      </c>
      <c r="AB1306" s="46" t="s">
        <v>136</v>
      </c>
      <c r="AC1306" s="47" t="s">
        <v>136</v>
      </c>
      <c r="AD1306" s="48" t="s">
        <v>136</v>
      </c>
      <c r="AE1306" s="49" t="s">
        <v>136</v>
      </c>
    </row>
    <row r="1307" spans="1:31" x14ac:dyDescent="0.25">
      <c r="A1307" t="s">
        <v>1555</v>
      </c>
      <c r="B1307" s="35">
        <v>15</v>
      </c>
      <c r="C1307" s="44" t="s">
        <v>189</v>
      </c>
      <c r="D1307" s="45">
        <v>0.79804443309085848</v>
      </c>
      <c r="E1307" s="46">
        <v>0.20195556690914135</v>
      </c>
      <c r="F1307" s="45">
        <v>0.10548371207612108</v>
      </c>
      <c r="G1307" s="47">
        <v>202.99459813937364</v>
      </c>
      <c r="H1307" s="48">
        <v>94.95333484287967</v>
      </c>
      <c r="I1307" s="49">
        <v>0.46776286518563348</v>
      </c>
      <c r="J1307" s="35">
        <v>15</v>
      </c>
      <c r="K1307" s="42" t="s">
        <v>167</v>
      </c>
      <c r="L1307" s="46">
        <v>0.21546934663869199</v>
      </c>
      <c r="M1307" s="50" t="s">
        <v>137</v>
      </c>
      <c r="N1307" s="50" t="s">
        <v>135</v>
      </c>
      <c r="O1307" s="46">
        <v>0.78453065336130789</v>
      </c>
      <c r="P1307" s="46" t="s">
        <v>137</v>
      </c>
      <c r="Q1307" s="46" t="s">
        <v>135</v>
      </c>
      <c r="R1307" s="46">
        <v>6.8328148976636291E-2</v>
      </c>
      <c r="S1307" s="46" t="s">
        <v>1</v>
      </c>
      <c r="T1307" s="46" t="s">
        <v>137</v>
      </c>
      <c r="U1307" s="47">
        <v>128.91167920031589</v>
      </c>
      <c r="V1307" s="47">
        <v>34.889941615912875</v>
      </c>
      <c r="W1307" s="49">
        <v>0.27064996618108889</v>
      </c>
      <c r="X1307" s="35" t="s">
        <v>136</v>
      </c>
      <c r="Y1307" s="44" t="s">
        <v>136</v>
      </c>
      <c r="Z1307" s="46" t="s">
        <v>136</v>
      </c>
      <c r="AA1307" s="46" t="s">
        <v>136</v>
      </c>
      <c r="AB1307" s="46" t="s">
        <v>136</v>
      </c>
      <c r="AC1307" s="47" t="s">
        <v>136</v>
      </c>
      <c r="AD1307" s="48" t="s">
        <v>136</v>
      </c>
      <c r="AE1307" s="49" t="s">
        <v>136</v>
      </c>
    </row>
    <row r="1308" spans="1:31" x14ac:dyDescent="0.25">
      <c r="A1308" t="s">
        <v>1556</v>
      </c>
      <c r="B1308" s="35">
        <v>16</v>
      </c>
      <c r="C1308" s="44" t="s">
        <v>2227</v>
      </c>
      <c r="D1308" s="45">
        <v>0.74657691379366387</v>
      </c>
      <c r="E1308" s="46">
        <v>0.25342308620633619</v>
      </c>
      <c r="F1308" s="45">
        <v>0.16191210328346012</v>
      </c>
      <c r="G1308" s="47">
        <v>1846.8230692102475</v>
      </c>
      <c r="H1308" s="48">
        <v>863.55096562594201</v>
      </c>
      <c r="I1308" s="49">
        <v>0.46758727461381572</v>
      </c>
      <c r="J1308" s="35">
        <v>16</v>
      </c>
      <c r="K1308" s="42" t="s">
        <v>168</v>
      </c>
      <c r="L1308" s="46">
        <v>0.12372406171089373</v>
      </c>
      <c r="M1308" s="50" t="s">
        <v>137</v>
      </c>
      <c r="N1308" s="50" t="s">
        <v>135</v>
      </c>
      <c r="O1308" s="46">
        <v>0.87627593828910633</v>
      </c>
      <c r="P1308" s="46" t="s">
        <v>137</v>
      </c>
      <c r="Q1308" s="46" t="s">
        <v>135</v>
      </c>
      <c r="R1308" s="46">
        <v>0.27414587031710425</v>
      </c>
      <c r="S1308" s="46" t="s">
        <v>1</v>
      </c>
      <c r="T1308" s="46" t="s">
        <v>137</v>
      </c>
      <c r="U1308" s="47">
        <v>433.81695065284811</v>
      </c>
      <c r="V1308" s="47">
        <v>159.57582768431695</v>
      </c>
      <c r="W1308" s="49">
        <v>0.36784138435386721</v>
      </c>
      <c r="X1308" s="35" t="s">
        <v>136</v>
      </c>
      <c r="Y1308" s="44" t="s">
        <v>136</v>
      </c>
      <c r="Z1308" s="46" t="s">
        <v>136</v>
      </c>
      <c r="AA1308" s="46" t="s">
        <v>136</v>
      </c>
      <c r="AB1308" s="46" t="s">
        <v>136</v>
      </c>
      <c r="AC1308" s="47" t="s">
        <v>136</v>
      </c>
      <c r="AD1308" s="48" t="s">
        <v>136</v>
      </c>
      <c r="AE1308" s="49" t="s">
        <v>136</v>
      </c>
    </row>
    <row r="1309" spans="1:31" x14ac:dyDescent="0.25">
      <c r="A1309" t="s">
        <v>1557</v>
      </c>
      <c r="B1309" s="35" t="s">
        <v>136</v>
      </c>
      <c r="C1309" s="44" t="s">
        <v>136</v>
      </c>
      <c r="D1309" s="45" t="s">
        <v>136</v>
      </c>
      <c r="E1309" s="46" t="s">
        <v>136</v>
      </c>
      <c r="F1309" s="45" t="s">
        <v>136</v>
      </c>
      <c r="G1309" s="47" t="s">
        <v>136</v>
      </c>
      <c r="H1309" s="48" t="s">
        <v>136</v>
      </c>
      <c r="I1309" s="49" t="s">
        <v>136</v>
      </c>
      <c r="J1309" s="35">
        <v>17</v>
      </c>
      <c r="K1309" s="42" t="s">
        <v>171</v>
      </c>
      <c r="L1309" s="46">
        <v>0.32299675580758247</v>
      </c>
      <c r="M1309" s="50" t="s">
        <v>137</v>
      </c>
      <c r="N1309" s="50" t="s">
        <v>135</v>
      </c>
      <c r="O1309" s="46">
        <v>0.67700324419241753</v>
      </c>
      <c r="P1309" s="46" t="s">
        <v>137</v>
      </c>
      <c r="Q1309" s="46" t="s">
        <v>135</v>
      </c>
      <c r="R1309" s="46">
        <v>0.49004752904679527</v>
      </c>
      <c r="S1309" s="46" t="s">
        <v>137</v>
      </c>
      <c r="T1309" s="46" t="s">
        <v>137</v>
      </c>
      <c r="U1309" s="47">
        <v>94.309573246301781</v>
      </c>
      <c r="V1309" s="47">
        <v>59.724257391688539</v>
      </c>
      <c r="W1309" s="49">
        <v>0.63327884260180922</v>
      </c>
      <c r="X1309" s="35" t="s">
        <v>136</v>
      </c>
      <c r="Y1309" s="44" t="s">
        <v>136</v>
      </c>
      <c r="Z1309" s="46" t="s">
        <v>136</v>
      </c>
      <c r="AA1309" s="46" t="s">
        <v>136</v>
      </c>
      <c r="AB1309" s="46" t="s">
        <v>136</v>
      </c>
      <c r="AC1309" s="47" t="s">
        <v>136</v>
      </c>
      <c r="AD1309" s="48" t="s">
        <v>136</v>
      </c>
      <c r="AE1309" s="49" t="s">
        <v>136</v>
      </c>
    </row>
    <row r="1310" spans="1:31" x14ac:dyDescent="0.25">
      <c r="A1310" t="s">
        <v>1558</v>
      </c>
      <c r="B1310" s="35" t="s">
        <v>136</v>
      </c>
      <c r="C1310" s="44" t="s">
        <v>136</v>
      </c>
      <c r="D1310" s="45" t="s">
        <v>136</v>
      </c>
      <c r="E1310" s="46" t="s">
        <v>136</v>
      </c>
      <c r="F1310" s="45" t="s">
        <v>136</v>
      </c>
      <c r="G1310" s="47" t="s">
        <v>136</v>
      </c>
      <c r="H1310" s="48" t="s">
        <v>136</v>
      </c>
      <c r="I1310" s="49" t="s">
        <v>136</v>
      </c>
      <c r="J1310" s="35">
        <v>18</v>
      </c>
      <c r="K1310" s="42" t="s">
        <v>172</v>
      </c>
      <c r="L1310" s="46">
        <v>0.52441127972576373</v>
      </c>
      <c r="M1310" s="50" t="s">
        <v>137</v>
      </c>
      <c r="N1310" s="50" t="s">
        <v>137</v>
      </c>
      <c r="O1310" s="46">
        <v>0.47558872027423632</v>
      </c>
      <c r="P1310" s="46" t="s">
        <v>137</v>
      </c>
      <c r="Q1310" s="46" t="s">
        <v>137</v>
      </c>
      <c r="R1310" s="46">
        <v>0.16138943859143814</v>
      </c>
      <c r="S1310" s="46" t="s">
        <v>1</v>
      </c>
      <c r="T1310" s="46" t="s">
        <v>137</v>
      </c>
      <c r="U1310" s="47">
        <v>374.12918169016621</v>
      </c>
      <c r="V1310" s="47">
        <v>168.56028667063796</v>
      </c>
      <c r="W1310" s="49">
        <v>0.45054033451534015</v>
      </c>
      <c r="X1310" s="35" t="s">
        <v>136</v>
      </c>
      <c r="Y1310" s="44" t="s">
        <v>136</v>
      </c>
      <c r="Z1310" s="46" t="s">
        <v>136</v>
      </c>
      <c r="AA1310" s="46" t="s">
        <v>136</v>
      </c>
      <c r="AB1310" s="46" t="s">
        <v>136</v>
      </c>
      <c r="AC1310" s="47" t="s">
        <v>136</v>
      </c>
      <c r="AD1310" s="48" t="s">
        <v>136</v>
      </c>
      <c r="AE1310" s="49" t="s">
        <v>136</v>
      </c>
    </row>
    <row r="1311" spans="1:31" x14ac:dyDescent="0.25">
      <c r="A1311" t="s">
        <v>1559</v>
      </c>
      <c r="B1311" s="35" t="s">
        <v>136</v>
      </c>
      <c r="C1311" s="44" t="s">
        <v>136</v>
      </c>
      <c r="D1311" s="45" t="s">
        <v>136</v>
      </c>
      <c r="E1311" s="46" t="s">
        <v>136</v>
      </c>
      <c r="F1311" s="45" t="s">
        <v>136</v>
      </c>
      <c r="G1311" s="47" t="s">
        <v>136</v>
      </c>
      <c r="H1311" s="48" t="s">
        <v>136</v>
      </c>
      <c r="I1311" s="49" t="s">
        <v>136</v>
      </c>
      <c r="J1311" s="35">
        <v>19</v>
      </c>
      <c r="K1311" s="42" t="s">
        <v>139</v>
      </c>
      <c r="L1311" s="46">
        <v>0.46618907240007573</v>
      </c>
      <c r="M1311" s="50" t="s">
        <v>137</v>
      </c>
      <c r="N1311" s="50" t="s">
        <v>137</v>
      </c>
      <c r="O1311" s="46">
        <v>0.53381092759992432</v>
      </c>
      <c r="P1311" s="46" t="s">
        <v>137</v>
      </c>
      <c r="Q1311" s="46" t="s">
        <v>137</v>
      </c>
      <c r="R1311" s="46">
        <v>2.8926530253318171E-2</v>
      </c>
      <c r="S1311" s="46" t="s">
        <v>1</v>
      </c>
      <c r="T1311" s="46" t="s">
        <v>137</v>
      </c>
      <c r="U1311" s="47">
        <v>7356.7277739231376</v>
      </c>
      <c r="V1311" s="47">
        <v>1893.6848213831811</v>
      </c>
      <c r="W1311" s="49">
        <v>0.25740857614652934</v>
      </c>
      <c r="X1311" s="35" t="s">
        <v>136</v>
      </c>
      <c r="Y1311" s="44" t="s">
        <v>136</v>
      </c>
      <c r="Z1311" s="46" t="s">
        <v>136</v>
      </c>
      <c r="AA1311" s="46" t="s">
        <v>136</v>
      </c>
      <c r="AB1311" s="46" t="s">
        <v>136</v>
      </c>
      <c r="AC1311" s="47" t="s">
        <v>136</v>
      </c>
      <c r="AD1311" s="48" t="s">
        <v>136</v>
      </c>
      <c r="AE1311" s="49" t="s">
        <v>136</v>
      </c>
    </row>
    <row r="1312" spans="1:31" x14ac:dyDescent="0.25">
      <c r="A1312" t="s">
        <v>1560</v>
      </c>
      <c r="B1312" s="35" t="s">
        <v>136</v>
      </c>
      <c r="C1312" s="44" t="s">
        <v>136</v>
      </c>
      <c r="D1312" s="45" t="s">
        <v>136</v>
      </c>
      <c r="E1312" s="46" t="s">
        <v>136</v>
      </c>
      <c r="F1312" s="45" t="s">
        <v>136</v>
      </c>
      <c r="G1312" s="47" t="s">
        <v>136</v>
      </c>
      <c r="H1312" s="48" t="s">
        <v>136</v>
      </c>
      <c r="I1312" s="49" t="s">
        <v>136</v>
      </c>
      <c r="J1312" s="35">
        <v>20</v>
      </c>
      <c r="K1312" s="42" t="s">
        <v>2230</v>
      </c>
      <c r="L1312" s="46">
        <v>0.47971580015082377</v>
      </c>
      <c r="M1312" s="50" t="s">
        <v>137</v>
      </c>
      <c r="N1312" s="50" t="s">
        <v>137</v>
      </c>
      <c r="O1312" s="46">
        <v>0.52028419984917618</v>
      </c>
      <c r="P1312" s="46" t="s">
        <v>137</v>
      </c>
      <c r="Q1312" s="46" t="s">
        <v>137</v>
      </c>
      <c r="R1312" s="46">
        <v>0.44440953129603666</v>
      </c>
      <c r="S1312" s="46" t="s">
        <v>137</v>
      </c>
      <c r="T1312" s="46" t="s">
        <v>137</v>
      </c>
      <c r="U1312" s="47">
        <v>709.06622111290721</v>
      </c>
      <c r="V1312" s="47">
        <v>367.04074607156986</v>
      </c>
      <c r="W1312" s="49">
        <v>0.51763958730890469</v>
      </c>
      <c r="X1312" s="35" t="s">
        <v>136</v>
      </c>
      <c r="Y1312" s="44" t="s">
        <v>136</v>
      </c>
      <c r="Z1312" s="46" t="s">
        <v>136</v>
      </c>
      <c r="AA1312" s="46" t="s">
        <v>136</v>
      </c>
      <c r="AB1312" s="46" t="s">
        <v>136</v>
      </c>
      <c r="AC1312" s="47" t="s">
        <v>136</v>
      </c>
      <c r="AD1312" s="48" t="s">
        <v>136</v>
      </c>
      <c r="AE1312" s="49" t="s">
        <v>136</v>
      </c>
    </row>
    <row r="1313" spans="1:31" x14ac:dyDescent="0.25">
      <c r="A1313" t="s">
        <v>1561</v>
      </c>
      <c r="B1313" s="35" t="s">
        <v>136</v>
      </c>
      <c r="C1313" s="44" t="s">
        <v>136</v>
      </c>
      <c r="D1313" s="45" t="s">
        <v>136</v>
      </c>
      <c r="E1313" s="46" t="s">
        <v>136</v>
      </c>
      <c r="F1313" s="45" t="s">
        <v>136</v>
      </c>
      <c r="G1313" s="47" t="s">
        <v>136</v>
      </c>
      <c r="H1313" s="48" t="s">
        <v>136</v>
      </c>
      <c r="I1313" s="49" t="s">
        <v>136</v>
      </c>
      <c r="J1313" s="35">
        <v>21</v>
      </c>
      <c r="K1313" s="42" t="s">
        <v>174</v>
      </c>
      <c r="L1313" s="46">
        <v>0.46155246607983519</v>
      </c>
      <c r="M1313" s="50" t="s">
        <v>137</v>
      </c>
      <c r="N1313" s="50" t="s">
        <v>137</v>
      </c>
      <c r="O1313" s="46">
        <v>0.53844753392016476</v>
      </c>
      <c r="P1313" s="46" t="s">
        <v>137</v>
      </c>
      <c r="Q1313" s="46" t="s">
        <v>137</v>
      </c>
      <c r="R1313" s="46">
        <v>8.3360356914016748E-2</v>
      </c>
      <c r="S1313" s="46" t="s">
        <v>1</v>
      </c>
      <c r="T1313" s="46" t="s">
        <v>137</v>
      </c>
      <c r="U1313" s="47">
        <v>4154.070602352338</v>
      </c>
      <c r="V1313" s="47">
        <v>1920.9411735814817</v>
      </c>
      <c r="W1313" s="49">
        <v>0.46242381448541214</v>
      </c>
      <c r="X1313" s="35" t="s">
        <v>136</v>
      </c>
      <c r="Y1313" s="44" t="s">
        <v>136</v>
      </c>
      <c r="Z1313" s="46" t="s">
        <v>136</v>
      </c>
      <c r="AA1313" s="46" t="s">
        <v>136</v>
      </c>
      <c r="AB1313" s="46" t="s">
        <v>136</v>
      </c>
      <c r="AC1313" s="47" t="s">
        <v>136</v>
      </c>
      <c r="AD1313" s="48" t="s">
        <v>136</v>
      </c>
      <c r="AE1313" s="49" t="s">
        <v>136</v>
      </c>
    </row>
    <row r="1314" spans="1:31" x14ac:dyDescent="0.25">
      <c r="A1314" t="s">
        <v>1562</v>
      </c>
      <c r="B1314" s="35" t="s">
        <v>136</v>
      </c>
      <c r="C1314" s="44" t="s">
        <v>136</v>
      </c>
      <c r="D1314" s="45" t="s">
        <v>136</v>
      </c>
      <c r="E1314" s="46" t="s">
        <v>136</v>
      </c>
      <c r="F1314" s="45" t="s">
        <v>136</v>
      </c>
      <c r="G1314" s="47" t="s">
        <v>136</v>
      </c>
      <c r="H1314" s="48" t="s">
        <v>136</v>
      </c>
      <c r="I1314" s="49" t="s">
        <v>136</v>
      </c>
      <c r="J1314" s="35">
        <v>22</v>
      </c>
      <c r="K1314" s="42" t="s">
        <v>175</v>
      </c>
      <c r="L1314" s="46">
        <v>0.32513902201591532</v>
      </c>
      <c r="M1314" s="50" t="s">
        <v>137</v>
      </c>
      <c r="N1314" s="50" t="s">
        <v>135</v>
      </c>
      <c r="O1314" s="46">
        <v>0.67486097798408473</v>
      </c>
      <c r="P1314" s="46" t="s">
        <v>137</v>
      </c>
      <c r="Q1314" s="46" t="s">
        <v>135</v>
      </c>
      <c r="R1314" s="46">
        <v>0.49921399741983086</v>
      </c>
      <c r="S1314" s="46" t="s">
        <v>137</v>
      </c>
      <c r="T1314" s="46" t="s">
        <v>137</v>
      </c>
      <c r="U1314" s="47">
        <v>2513.8634803864961</v>
      </c>
      <c r="V1314" s="47">
        <v>1597.9997998905505</v>
      </c>
      <c r="W1314" s="49">
        <v>0.63567485361013509</v>
      </c>
      <c r="X1314" s="35" t="s">
        <v>136</v>
      </c>
      <c r="Y1314" s="44" t="s">
        <v>136</v>
      </c>
      <c r="Z1314" s="46" t="s">
        <v>136</v>
      </c>
      <c r="AA1314" s="46" t="s">
        <v>136</v>
      </c>
      <c r="AB1314" s="46" t="s">
        <v>136</v>
      </c>
      <c r="AC1314" s="47" t="s">
        <v>136</v>
      </c>
      <c r="AD1314" s="48" t="s">
        <v>136</v>
      </c>
      <c r="AE1314" s="49" t="s">
        <v>136</v>
      </c>
    </row>
    <row r="1315" spans="1:31" x14ac:dyDescent="0.25">
      <c r="A1315" t="s">
        <v>1563</v>
      </c>
      <c r="B1315" s="35" t="s">
        <v>136</v>
      </c>
      <c r="C1315" s="44" t="s">
        <v>136</v>
      </c>
      <c r="D1315" s="45" t="s">
        <v>136</v>
      </c>
      <c r="E1315" s="46" t="s">
        <v>136</v>
      </c>
      <c r="F1315" s="45" t="s">
        <v>136</v>
      </c>
      <c r="G1315" s="47" t="s">
        <v>136</v>
      </c>
      <c r="H1315" s="48" t="s">
        <v>136</v>
      </c>
      <c r="I1315" s="49" t="s">
        <v>136</v>
      </c>
      <c r="J1315" s="35">
        <v>23</v>
      </c>
      <c r="K1315" s="42" t="s">
        <v>2229</v>
      </c>
      <c r="L1315" s="46">
        <v>0.44976683871388162</v>
      </c>
      <c r="M1315" s="50" t="s">
        <v>137</v>
      </c>
      <c r="N1315" s="50" t="s">
        <v>137</v>
      </c>
      <c r="O1315" s="46">
        <v>0.55023316128611843</v>
      </c>
      <c r="P1315" s="46" t="s">
        <v>137</v>
      </c>
      <c r="Q1315" s="46" t="s">
        <v>137</v>
      </c>
      <c r="R1315" s="46">
        <v>0.12285033023362628</v>
      </c>
      <c r="S1315" s="46" t="s">
        <v>1</v>
      </c>
      <c r="T1315" s="46" t="s">
        <v>137</v>
      </c>
      <c r="U1315" s="47">
        <v>3460.595757819231</v>
      </c>
      <c r="V1315" s="47">
        <v>1164.8361591271239</v>
      </c>
      <c r="W1315" s="49">
        <v>0.33659989222814352</v>
      </c>
      <c r="X1315" s="35" t="s">
        <v>136</v>
      </c>
      <c r="Y1315" s="44" t="s">
        <v>136</v>
      </c>
      <c r="Z1315" s="46" t="s">
        <v>136</v>
      </c>
      <c r="AA1315" s="46" t="s">
        <v>136</v>
      </c>
      <c r="AB1315" s="46" t="s">
        <v>136</v>
      </c>
      <c r="AC1315" s="47" t="s">
        <v>136</v>
      </c>
      <c r="AD1315" s="48" t="s">
        <v>136</v>
      </c>
      <c r="AE1315" s="49" t="s">
        <v>136</v>
      </c>
    </row>
    <row r="1316" spans="1:31" x14ac:dyDescent="0.25">
      <c r="A1316" t="s">
        <v>1564</v>
      </c>
      <c r="B1316" s="35" t="s">
        <v>136</v>
      </c>
      <c r="C1316" s="44" t="s">
        <v>136</v>
      </c>
      <c r="D1316" s="45" t="s">
        <v>136</v>
      </c>
      <c r="E1316" s="46" t="s">
        <v>136</v>
      </c>
      <c r="F1316" s="45" t="s">
        <v>136</v>
      </c>
      <c r="G1316" s="47" t="s">
        <v>136</v>
      </c>
      <c r="H1316" s="48" t="s">
        <v>136</v>
      </c>
      <c r="I1316" s="49" t="s">
        <v>136</v>
      </c>
      <c r="J1316" s="35">
        <v>24</v>
      </c>
      <c r="K1316" s="42" t="s">
        <v>140</v>
      </c>
      <c r="L1316" s="46">
        <v>0.23853386528025278</v>
      </c>
      <c r="M1316" s="50" t="s">
        <v>137</v>
      </c>
      <c r="N1316" s="50" t="s">
        <v>135</v>
      </c>
      <c r="O1316" s="46">
        <v>0.76146613471974722</v>
      </c>
      <c r="P1316" s="46" t="s">
        <v>137</v>
      </c>
      <c r="Q1316" s="46" t="s">
        <v>135</v>
      </c>
      <c r="R1316" s="46">
        <v>4.2271574079631363E-2</v>
      </c>
      <c r="S1316" s="46" t="s">
        <v>1</v>
      </c>
      <c r="T1316" s="46" t="s">
        <v>137</v>
      </c>
      <c r="U1316" s="47">
        <v>178.55453914082085</v>
      </c>
      <c r="V1316" s="47">
        <v>115.11104820573526</v>
      </c>
      <c r="W1316" s="49">
        <v>0.64468284457865543</v>
      </c>
      <c r="X1316" s="35" t="s">
        <v>136</v>
      </c>
      <c r="Y1316" s="44" t="s">
        <v>136</v>
      </c>
      <c r="Z1316" s="46" t="s">
        <v>136</v>
      </c>
      <c r="AA1316" s="46" t="s">
        <v>136</v>
      </c>
      <c r="AB1316" s="46" t="s">
        <v>136</v>
      </c>
      <c r="AC1316" s="47" t="s">
        <v>136</v>
      </c>
      <c r="AD1316" s="48" t="s">
        <v>136</v>
      </c>
      <c r="AE1316" s="49" t="s">
        <v>136</v>
      </c>
    </row>
    <row r="1317" spans="1:31" x14ac:dyDescent="0.25">
      <c r="A1317" t="s">
        <v>1565</v>
      </c>
      <c r="B1317" s="35" t="s">
        <v>136</v>
      </c>
      <c r="C1317" s="44" t="s">
        <v>136</v>
      </c>
      <c r="D1317" s="45" t="s">
        <v>136</v>
      </c>
      <c r="E1317" s="46" t="s">
        <v>136</v>
      </c>
      <c r="F1317" s="45" t="s">
        <v>136</v>
      </c>
      <c r="G1317" s="47" t="s">
        <v>136</v>
      </c>
      <c r="H1317" s="48" t="s">
        <v>136</v>
      </c>
      <c r="I1317" s="49" t="s">
        <v>136</v>
      </c>
      <c r="J1317" s="35">
        <v>25</v>
      </c>
      <c r="K1317" s="42" t="s">
        <v>141</v>
      </c>
      <c r="L1317" s="46">
        <v>0.28690278513766326</v>
      </c>
      <c r="M1317" s="50" t="s">
        <v>137</v>
      </c>
      <c r="N1317" s="50" t="s">
        <v>135</v>
      </c>
      <c r="O1317" s="46">
        <v>0.71309721486233679</v>
      </c>
      <c r="P1317" s="46" t="s">
        <v>137</v>
      </c>
      <c r="Q1317" s="46" t="s">
        <v>135</v>
      </c>
      <c r="R1317" s="46">
        <v>0.16714310135053395</v>
      </c>
      <c r="S1317" s="46" t="s">
        <v>1</v>
      </c>
      <c r="T1317" s="46" t="s">
        <v>137</v>
      </c>
      <c r="U1317" s="47">
        <v>562.1010771636661</v>
      </c>
      <c r="V1317" s="47">
        <v>86.274910766019744</v>
      </c>
      <c r="W1317" s="49">
        <v>0.15348647115454506</v>
      </c>
      <c r="X1317" s="35" t="s">
        <v>136</v>
      </c>
      <c r="Y1317" s="44" t="s">
        <v>136</v>
      </c>
      <c r="Z1317" s="46" t="s">
        <v>136</v>
      </c>
      <c r="AA1317" s="46" t="s">
        <v>136</v>
      </c>
      <c r="AB1317" s="46" t="s">
        <v>136</v>
      </c>
      <c r="AC1317" s="47" t="s">
        <v>136</v>
      </c>
      <c r="AD1317" s="48" t="s">
        <v>136</v>
      </c>
      <c r="AE1317" s="49" t="s">
        <v>136</v>
      </c>
    </row>
    <row r="1318" spans="1:31" x14ac:dyDescent="0.25">
      <c r="A1318" t="s">
        <v>1566</v>
      </c>
      <c r="B1318" s="35" t="s">
        <v>136</v>
      </c>
      <c r="C1318" s="44" t="s">
        <v>136</v>
      </c>
      <c r="D1318" s="45" t="s">
        <v>136</v>
      </c>
      <c r="E1318" s="46" t="s">
        <v>136</v>
      </c>
      <c r="F1318" s="45" t="s">
        <v>136</v>
      </c>
      <c r="G1318" s="47" t="s">
        <v>136</v>
      </c>
      <c r="H1318" s="48" t="s">
        <v>136</v>
      </c>
      <c r="I1318" s="49" t="s">
        <v>136</v>
      </c>
      <c r="J1318" s="35">
        <v>26</v>
      </c>
      <c r="K1318" s="42" t="s">
        <v>180</v>
      </c>
      <c r="L1318" s="46">
        <v>0.28070670266091957</v>
      </c>
      <c r="M1318" s="50" t="s">
        <v>137</v>
      </c>
      <c r="N1318" s="50" t="s">
        <v>135</v>
      </c>
      <c r="O1318" s="46">
        <v>0.71929329733908043</v>
      </c>
      <c r="P1318" s="46" t="s">
        <v>137</v>
      </c>
      <c r="Q1318" s="46" t="s">
        <v>135</v>
      </c>
      <c r="R1318" s="46">
        <v>0.42599047022244257</v>
      </c>
      <c r="S1318" s="46" t="s">
        <v>137</v>
      </c>
      <c r="T1318" s="46" t="s">
        <v>137</v>
      </c>
      <c r="U1318" s="47">
        <v>162.61868642455471</v>
      </c>
      <c r="V1318" s="47">
        <v>70.676783767125613</v>
      </c>
      <c r="W1318" s="49">
        <v>0.43461661953539016</v>
      </c>
      <c r="X1318" s="35" t="s">
        <v>136</v>
      </c>
      <c r="Y1318" s="44" t="s">
        <v>136</v>
      </c>
      <c r="Z1318" s="46" t="s">
        <v>136</v>
      </c>
      <c r="AA1318" s="46" t="s">
        <v>136</v>
      </c>
      <c r="AB1318" s="46" t="s">
        <v>136</v>
      </c>
      <c r="AC1318" s="47" t="s">
        <v>136</v>
      </c>
      <c r="AD1318" s="48" t="s">
        <v>136</v>
      </c>
      <c r="AE1318" s="49" t="s">
        <v>136</v>
      </c>
    </row>
    <row r="1319" spans="1:31" x14ac:dyDescent="0.25">
      <c r="A1319" t="s">
        <v>1567</v>
      </c>
      <c r="B1319" s="35" t="s">
        <v>136</v>
      </c>
      <c r="C1319" s="44" t="s">
        <v>136</v>
      </c>
      <c r="D1319" s="45" t="s">
        <v>136</v>
      </c>
      <c r="E1319" s="46" t="s">
        <v>136</v>
      </c>
      <c r="F1319" s="45" t="s">
        <v>136</v>
      </c>
      <c r="G1319" s="47" t="s">
        <v>136</v>
      </c>
      <c r="H1319" s="48" t="s">
        <v>136</v>
      </c>
      <c r="I1319" s="49" t="s">
        <v>136</v>
      </c>
      <c r="J1319" s="35">
        <v>27</v>
      </c>
      <c r="K1319" s="42" t="s">
        <v>181</v>
      </c>
      <c r="L1319" s="46">
        <v>0.32566579426388748</v>
      </c>
      <c r="M1319" s="50" t="s">
        <v>137</v>
      </c>
      <c r="N1319" s="50" t="s">
        <v>135</v>
      </c>
      <c r="O1319" s="46">
        <v>0.67433420573611258</v>
      </c>
      <c r="P1319" s="46" t="s">
        <v>137</v>
      </c>
      <c r="Q1319" s="46" t="s">
        <v>135</v>
      </c>
      <c r="R1319" s="46">
        <v>0.34418638297469711</v>
      </c>
      <c r="S1319" s="46" t="s">
        <v>1</v>
      </c>
      <c r="T1319" s="46" t="s">
        <v>137</v>
      </c>
      <c r="U1319" s="47">
        <v>185.84992574733764</v>
      </c>
      <c r="V1319" s="47">
        <v>81.806745478473374</v>
      </c>
      <c r="W1319" s="49">
        <v>0.44017636891439699</v>
      </c>
      <c r="X1319" s="35" t="s">
        <v>136</v>
      </c>
      <c r="Y1319" s="44" t="s">
        <v>136</v>
      </c>
      <c r="Z1319" s="46" t="s">
        <v>136</v>
      </c>
      <c r="AA1319" s="46" t="s">
        <v>136</v>
      </c>
      <c r="AB1319" s="46" t="s">
        <v>136</v>
      </c>
      <c r="AC1319" s="47" t="s">
        <v>136</v>
      </c>
      <c r="AD1319" s="48" t="s">
        <v>136</v>
      </c>
      <c r="AE1319" s="49" t="s">
        <v>136</v>
      </c>
    </row>
    <row r="1320" spans="1:31" x14ac:dyDescent="0.25">
      <c r="A1320" t="s">
        <v>1568</v>
      </c>
      <c r="B1320" s="35" t="s">
        <v>136</v>
      </c>
      <c r="C1320" s="44" t="s">
        <v>136</v>
      </c>
      <c r="D1320" s="45" t="s">
        <v>136</v>
      </c>
      <c r="E1320" s="46" t="s">
        <v>136</v>
      </c>
      <c r="F1320" s="45" t="s">
        <v>136</v>
      </c>
      <c r="G1320" s="47" t="s">
        <v>136</v>
      </c>
      <c r="H1320" s="48" t="s">
        <v>136</v>
      </c>
      <c r="I1320" s="49" t="s">
        <v>136</v>
      </c>
      <c r="J1320" s="35">
        <v>28</v>
      </c>
      <c r="K1320" s="42" t="s">
        <v>142</v>
      </c>
      <c r="L1320" s="46">
        <v>0.49366946446719395</v>
      </c>
      <c r="M1320" s="50" t="s">
        <v>137</v>
      </c>
      <c r="N1320" s="50" t="s">
        <v>137</v>
      </c>
      <c r="O1320" s="46">
        <v>0.50633053553280616</v>
      </c>
      <c r="P1320" s="46" t="s">
        <v>137</v>
      </c>
      <c r="Q1320" s="46" t="s">
        <v>137</v>
      </c>
      <c r="R1320" s="46">
        <v>0.43141139688599112</v>
      </c>
      <c r="S1320" s="46" t="s">
        <v>137</v>
      </c>
      <c r="T1320" s="46" t="s">
        <v>137</v>
      </c>
      <c r="U1320" s="47">
        <v>1056.256344667386</v>
      </c>
      <c r="V1320" s="47">
        <v>464.40642874061916</v>
      </c>
      <c r="W1320" s="49">
        <v>0.43967208441892036</v>
      </c>
      <c r="X1320" s="35" t="s">
        <v>136</v>
      </c>
      <c r="Y1320" s="44" t="s">
        <v>136</v>
      </c>
      <c r="Z1320" s="46" t="s">
        <v>136</v>
      </c>
      <c r="AA1320" s="46" t="s">
        <v>136</v>
      </c>
      <c r="AB1320" s="46" t="s">
        <v>136</v>
      </c>
      <c r="AC1320" s="47" t="s">
        <v>136</v>
      </c>
      <c r="AD1320" s="48" t="s">
        <v>136</v>
      </c>
      <c r="AE1320" s="49" t="s">
        <v>136</v>
      </c>
    </row>
    <row r="1321" spans="1:31" x14ac:dyDescent="0.25">
      <c r="A1321" t="s">
        <v>1569</v>
      </c>
      <c r="B1321" s="35" t="s">
        <v>136</v>
      </c>
      <c r="C1321" s="44" t="s">
        <v>136</v>
      </c>
      <c r="D1321" s="45" t="s">
        <v>136</v>
      </c>
      <c r="E1321" s="46" t="s">
        <v>136</v>
      </c>
      <c r="F1321" s="45" t="s">
        <v>136</v>
      </c>
      <c r="G1321" s="47" t="s">
        <v>136</v>
      </c>
      <c r="H1321" s="48" t="s">
        <v>136</v>
      </c>
      <c r="I1321" s="49" t="s">
        <v>136</v>
      </c>
      <c r="J1321" s="35">
        <v>29</v>
      </c>
      <c r="K1321" s="42" t="s">
        <v>182</v>
      </c>
      <c r="L1321" s="46">
        <v>0.54498392240267202</v>
      </c>
      <c r="M1321" s="50" t="s">
        <v>137</v>
      </c>
      <c r="N1321" s="50" t="s">
        <v>137</v>
      </c>
      <c r="O1321" s="46">
        <v>0.45501607759732787</v>
      </c>
      <c r="P1321" s="46" t="s">
        <v>137</v>
      </c>
      <c r="Q1321" s="46" t="s">
        <v>137</v>
      </c>
      <c r="R1321" s="46">
        <v>3.423545458556785E-2</v>
      </c>
      <c r="S1321" s="46" t="s">
        <v>1</v>
      </c>
      <c r="T1321" s="46" t="s">
        <v>137</v>
      </c>
      <c r="U1321" s="47">
        <v>1067.8024092047156</v>
      </c>
      <c r="V1321" s="47">
        <v>664.98282804593464</v>
      </c>
      <c r="W1321" s="49">
        <v>0.62275831400418424</v>
      </c>
      <c r="X1321" s="35" t="s">
        <v>136</v>
      </c>
      <c r="Y1321" s="44" t="s">
        <v>136</v>
      </c>
      <c r="Z1321" s="46" t="s">
        <v>136</v>
      </c>
      <c r="AA1321" s="46" t="s">
        <v>136</v>
      </c>
      <c r="AB1321" s="46" t="s">
        <v>136</v>
      </c>
      <c r="AC1321" s="47" t="s">
        <v>136</v>
      </c>
      <c r="AD1321" s="48" t="s">
        <v>136</v>
      </c>
      <c r="AE1321" s="49" t="s">
        <v>136</v>
      </c>
    </row>
    <row r="1322" spans="1:31" x14ac:dyDescent="0.25">
      <c r="A1322" t="s">
        <v>1570</v>
      </c>
      <c r="B1322" s="35" t="s">
        <v>136</v>
      </c>
      <c r="C1322" s="44" t="s">
        <v>136</v>
      </c>
      <c r="D1322" s="45" t="s">
        <v>136</v>
      </c>
      <c r="E1322" s="46" t="s">
        <v>136</v>
      </c>
      <c r="F1322" s="45" t="s">
        <v>136</v>
      </c>
      <c r="G1322" s="47" t="s">
        <v>136</v>
      </c>
      <c r="H1322" s="48" t="s">
        <v>136</v>
      </c>
      <c r="I1322" s="49" t="s">
        <v>136</v>
      </c>
      <c r="J1322" s="35">
        <v>30</v>
      </c>
      <c r="K1322" s="42" t="s">
        <v>183</v>
      </c>
      <c r="L1322" s="46">
        <v>0.58947248802739083</v>
      </c>
      <c r="M1322" s="50" t="s">
        <v>137</v>
      </c>
      <c r="N1322" s="50" t="s">
        <v>137</v>
      </c>
      <c r="O1322" s="46">
        <v>0.41052751197260923</v>
      </c>
      <c r="P1322" s="46" t="s">
        <v>137</v>
      </c>
      <c r="Q1322" s="46" t="s">
        <v>137</v>
      </c>
      <c r="R1322" s="46">
        <v>9.5578887256964992E-2</v>
      </c>
      <c r="S1322" s="46" t="s">
        <v>1</v>
      </c>
      <c r="T1322" s="46" t="s">
        <v>137</v>
      </c>
      <c r="U1322" s="47">
        <v>1743.9066969125961</v>
      </c>
      <c r="V1322" s="47">
        <v>1014.7871814080014</v>
      </c>
      <c r="W1322" s="49">
        <v>0.58190451542194066</v>
      </c>
      <c r="X1322" s="35" t="s">
        <v>136</v>
      </c>
      <c r="Y1322" s="44" t="s">
        <v>136</v>
      </c>
      <c r="Z1322" s="46" t="s">
        <v>136</v>
      </c>
      <c r="AA1322" s="46" t="s">
        <v>136</v>
      </c>
      <c r="AB1322" s="46" t="s">
        <v>136</v>
      </c>
      <c r="AC1322" s="47" t="s">
        <v>136</v>
      </c>
      <c r="AD1322" s="48" t="s">
        <v>136</v>
      </c>
      <c r="AE1322" s="49" t="s">
        <v>136</v>
      </c>
    </row>
    <row r="1323" spans="1:31" x14ac:dyDescent="0.25">
      <c r="A1323" t="s">
        <v>1571</v>
      </c>
      <c r="B1323" s="35" t="s">
        <v>136</v>
      </c>
      <c r="C1323" s="44" t="s">
        <v>136</v>
      </c>
      <c r="D1323" s="45" t="s">
        <v>136</v>
      </c>
      <c r="E1323" s="46" t="s">
        <v>136</v>
      </c>
      <c r="F1323" s="45" t="s">
        <v>136</v>
      </c>
      <c r="G1323" s="47" t="s">
        <v>136</v>
      </c>
      <c r="H1323" s="48" t="s">
        <v>136</v>
      </c>
      <c r="I1323" s="49" t="s">
        <v>136</v>
      </c>
      <c r="J1323" s="35">
        <v>31</v>
      </c>
      <c r="K1323" s="42" t="s">
        <v>184</v>
      </c>
      <c r="L1323" s="46">
        <v>0.43245141768778744</v>
      </c>
      <c r="M1323" s="50" t="s">
        <v>137</v>
      </c>
      <c r="N1323" s="50" t="s">
        <v>137</v>
      </c>
      <c r="O1323" s="46">
        <v>0.5675485823122125</v>
      </c>
      <c r="P1323" s="46" t="s">
        <v>137</v>
      </c>
      <c r="Q1323" s="46" t="s">
        <v>137</v>
      </c>
      <c r="R1323" s="46">
        <v>0.46295730433201271</v>
      </c>
      <c r="S1323" s="46" t="s">
        <v>137</v>
      </c>
      <c r="T1323" s="46" t="s">
        <v>137</v>
      </c>
      <c r="U1323" s="47">
        <v>300.76203629561462</v>
      </c>
      <c r="V1323" s="47">
        <v>100.97845706298217</v>
      </c>
      <c r="W1323" s="49">
        <v>0.3357420314967276</v>
      </c>
      <c r="X1323" s="35" t="s">
        <v>136</v>
      </c>
      <c r="Y1323" s="44" t="s">
        <v>136</v>
      </c>
      <c r="Z1323" s="46" t="s">
        <v>136</v>
      </c>
      <c r="AA1323" s="46" t="s">
        <v>136</v>
      </c>
      <c r="AB1323" s="46" t="s">
        <v>136</v>
      </c>
      <c r="AC1323" s="47" t="s">
        <v>136</v>
      </c>
      <c r="AD1323" s="48" t="s">
        <v>136</v>
      </c>
      <c r="AE1323" s="49" t="s">
        <v>136</v>
      </c>
    </row>
    <row r="1324" spans="1:31" x14ac:dyDescent="0.25">
      <c r="A1324" t="s">
        <v>1572</v>
      </c>
      <c r="B1324" s="35" t="s">
        <v>136</v>
      </c>
      <c r="C1324" s="44" t="s">
        <v>136</v>
      </c>
      <c r="D1324" s="45" t="s">
        <v>136</v>
      </c>
      <c r="E1324" s="46" t="s">
        <v>136</v>
      </c>
      <c r="F1324" s="45" t="s">
        <v>136</v>
      </c>
      <c r="G1324" s="47" t="s">
        <v>136</v>
      </c>
      <c r="H1324" s="48" t="s">
        <v>136</v>
      </c>
      <c r="I1324" s="49" t="s">
        <v>136</v>
      </c>
      <c r="J1324" s="35">
        <v>32</v>
      </c>
      <c r="K1324" s="42" t="s">
        <v>143</v>
      </c>
      <c r="L1324" s="46">
        <v>0.34263261986291532</v>
      </c>
      <c r="M1324" s="50" t="s">
        <v>137</v>
      </c>
      <c r="N1324" s="50" t="s">
        <v>135</v>
      </c>
      <c r="O1324" s="46">
        <v>0.65736738013708462</v>
      </c>
      <c r="P1324" s="46" t="s">
        <v>137</v>
      </c>
      <c r="Q1324" s="46" t="s">
        <v>135</v>
      </c>
      <c r="R1324" s="46">
        <v>0.59726565331904846</v>
      </c>
      <c r="S1324" s="46" t="s">
        <v>137</v>
      </c>
      <c r="T1324" s="46" t="s">
        <v>137</v>
      </c>
      <c r="U1324" s="47">
        <v>4950.506456029274</v>
      </c>
      <c r="V1324" s="47">
        <v>3440.9436311444197</v>
      </c>
      <c r="W1324" s="49">
        <v>0.69506901197021131</v>
      </c>
      <c r="X1324" s="35" t="s">
        <v>136</v>
      </c>
      <c r="Y1324" s="44" t="s">
        <v>136</v>
      </c>
      <c r="Z1324" s="46" t="s">
        <v>136</v>
      </c>
      <c r="AA1324" s="46" t="s">
        <v>136</v>
      </c>
      <c r="AB1324" s="46" t="s">
        <v>136</v>
      </c>
      <c r="AC1324" s="47" t="s">
        <v>136</v>
      </c>
      <c r="AD1324" s="48" t="s">
        <v>136</v>
      </c>
      <c r="AE1324" s="49" t="s">
        <v>136</v>
      </c>
    </row>
    <row r="1325" spans="1:31" x14ac:dyDescent="0.25">
      <c r="A1325" t="s">
        <v>1573</v>
      </c>
      <c r="B1325" s="35" t="s">
        <v>136</v>
      </c>
      <c r="C1325" s="44" t="s">
        <v>136</v>
      </c>
      <c r="D1325" s="45" t="s">
        <v>136</v>
      </c>
      <c r="E1325" s="46" t="s">
        <v>136</v>
      </c>
      <c r="F1325" s="45" t="s">
        <v>136</v>
      </c>
      <c r="G1325" s="47" t="s">
        <v>136</v>
      </c>
      <c r="H1325" s="48" t="s">
        <v>136</v>
      </c>
      <c r="I1325" s="49" t="s">
        <v>136</v>
      </c>
      <c r="J1325" s="35">
        <v>33</v>
      </c>
      <c r="K1325" s="42" t="s">
        <v>188</v>
      </c>
      <c r="L1325" s="46">
        <v>2.3328024886173204E-2</v>
      </c>
      <c r="M1325" s="50" t="s">
        <v>137</v>
      </c>
      <c r="N1325" s="50" t="s">
        <v>135</v>
      </c>
      <c r="O1325" s="46">
        <v>0.97667197511382686</v>
      </c>
      <c r="P1325" s="46" t="s">
        <v>137</v>
      </c>
      <c r="Q1325" s="46" t="s">
        <v>135</v>
      </c>
      <c r="R1325" s="46">
        <v>0.10711290192201045</v>
      </c>
      <c r="S1325" s="46" t="s">
        <v>1</v>
      </c>
      <c r="T1325" s="46" t="s">
        <v>137</v>
      </c>
      <c r="U1325" s="47">
        <v>195.95671554926878</v>
      </c>
      <c r="V1325" s="47">
        <v>171.53359525077587</v>
      </c>
      <c r="W1325" s="49">
        <v>0.87536471903994395</v>
      </c>
      <c r="X1325" s="35" t="s">
        <v>136</v>
      </c>
      <c r="Y1325" s="44" t="s">
        <v>136</v>
      </c>
      <c r="Z1325" s="46" t="s">
        <v>136</v>
      </c>
      <c r="AA1325" s="46" t="s">
        <v>136</v>
      </c>
      <c r="AB1325" s="46" t="s">
        <v>136</v>
      </c>
      <c r="AC1325" s="47" t="s">
        <v>136</v>
      </c>
      <c r="AD1325" s="48" t="s">
        <v>136</v>
      </c>
      <c r="AE1325" s="49" t="s">
        <v>136</v>
      </c>
    </row>
    <row r="1326" spans="1:31" x14ac:dyDescent="0.25">
      <c r="A1326" t="s">
        <v>1574</v>
      </c>
      <c r="B1326" s="35" t="s">
        <v>136</v>
      </c>
      <c r="C1326" s="44" t="s">
        <v>136</v>
      </c>
      <c r="D1326" s="45" t="s">
        <v>136</v>
      </c>
      <c r="E1326" s="46" t="s">
        <v>136</v>
      </c>
      <c r="F1326" s="45" t="s">
        <v>136</v>
      </c>
      <c r="G1326" s="47" t="s">
        <v>136</v>
      </c>
      <c r="H1326" s="48" t="s">
        <v>136</v>
      </c>
      <c r="I1326" s="49" t="s">
        <v>136</v>
      </c>
      <c r="J1326" s="35" t="s">
        <v>136</v>
      </c>
      <c r="K1326" s="42" t="s">
        <v>136</v>
      </c>
      <c r="L1326" s="46" t="s">
        <v>136</v>
      </c>
      <c r="M1326" s="50" t="s">
        <v>136</v>
      </c>
      <c r="N1326" s="50" t="s">
        <v>136</v>
      </c>
      <c r="O1326" s="46" t="s">
        <v>136</v>
      </c>
      <c r="P1326" s="46" t="s">
        <v>136</v>
      </c>
      <c r="Q1326" s="46" t="s">
        <v>136</v>
      </c>
      <c r="R1326" s="46" t="s">
        <v>136</v>
      </c>
      <c r="S1326" s="46" t="s">
        <v>136</v>
      </c>
      <c r="T1326" s="46" t="s">
        <v>136</v>
      </c>
      <c r="U1326" s="47" t="s">
        <v>136</v>
      </c>
      <c r="V1326" s="47" t="s">
        <v>136</v>
      </c>
      <c r="W1326" s="49" t="s">
        <v>136</v>
      </c>
      <c r="X1326" s="35" t="s">
        <v>136</v>
      </c>
      <c r="Y1326" s="44" t="s">
        <v>136</v>
      </c>
      <c r="Z1326" s="46" t="s">
        <v>136</v>
      </c>
      <c r="AA1326" s="46" t="s">
        <v>136</v>
      </c>
      <c r="AB1326" s="46" t="s">
        <v>136</v>
      </c>
      <c r="AC1326" s="47" t="s">
        <v>136</v>
      </c>
      <c r="AD1326" s="48" t="s">
        <v>136</v>
      </c>
      <c r="AE1326" s="49" t="s">
        <v>136</v>
      </c>
    </row>
    <row r="1327" spans="1:31" x14ac:dyDescent="0.25">
      <c r="A1327" t="s">
        <v>1575</v>
      </c>
      <c r="B1327" s="35" t="s">
        <v>136</v>
      </c>
      <c r="C1327" s="44" t="s">
        <v>136</v>
      </c>
      <c r="D1327" s="45" t="s">
        <v>136</v>
      </c>
      <c r="E1327" s="46" t="s">
        <v>136</v>
      </c>
      <c r="F1327" s="45" t="s">
        <v>136</v>
      </c>
      <c r="G1327" s="47" t="s">
        <v>136</v>
      </c>
      <c r="H1327" s="48" t="s">
        <v>136</v>
      </c>
      <c r="I1327" s="49" t="s">
        <v>136</v>
      </c>
      <c r="J1327" s="35" t="s">
        <v>136</v>
      </c>
      <c r="K1327" s="42" t="s">
        <v>136</v>
      </c>
      <c r="L1327" s="46" t="s">
        <v>136</v>
      </c>
      <c r="M1327" s="50" t="s">
        <v>136</v>
      </c>
      <c r="N1327" s="50" t="s">
        <v>136</v>
      </c>
      <c r="O1327" s="46" t="s">
        <v>136</v>
      </c>
      <c r="P1327" s="46" t="s">
        <v>136</v>
      </c>
      <c r="Q1327" s="46" t="s">
        <v>136</v>
      </c>
      <c r="R1327" s="46" t="s">
        <v>136</v>
      </c>
      <c r="S1327" s="46" t="s">
        <v>136</v>
      </c>
      <c r="T1327" s="46" t="s">
        <v>136</v>
      </c>
      <c r="U1327" s="47" t="s">
        <v>136</v>
      </c>
      <c r="V1327" s="47" t="s">
        <v>136</v>
      </c>
      <c r="W1327" s="49" t="s">
        <v>136</v>
      </c>
      <c r="X1327" s="35" t="s">
        <v>136</v>
      </c>
      <c r="Y1327" s="44" t="s">
        <v>136</v>
      </c>
      <c r="Z1327" s="46" t="s">
        <v>136</v>
      </c>
      <c r="AA1327" s="46" t="s">
        <v>136</v>
      </c>
      <c r="AB1327" s="46" t="s">
        <v>136</v>
      </c>
      <c r="AC1327" s="47" t="s">
        <v>136</v>
      </c>
      <c r="AD1327" s="48" t="s">
        <v>136</v>
      </c>
      <c r="AE1327" s="49" t="s">
        <v>136</v>
      </c>
    </row>
    <row r="1328" spans="1:31" x14ac:dyDescent="0.25">
      <c r="A1328" t="s">
        <v>1576</v>
      </c>
      <c r="B1328" s="35" t="s">
        <v>136</v>
      </c>
      <c r="C1328" s="44" t="s">
        <v>136</v>
      </c>
      <c r="D1328" s="45" t="s">
        <v>136</v>
      </c>
      <c r="E1328" s="46" t="s">
        <v>136</v>
      </c>
      <c r="F1328" s="45" t="s">
        <v>136</v>
      </c>
      <c r="G1328" s="47" t="s">
        <v>136</v>
      </c>
      <c r="H1328" s="48" t="s">
        <v>136</v>
      </c>
      <c r="I1328" s="49" t="s">
        <v>136</v>
      </c>
      <c r="J1328" s="35" t="s">
        <v>136</v>
      </c>
      <c r="K1328" s="42" t="s">
        <v>136</v>
      </c>
      <c r="L1328" s="46" t="s">
        <v>136</v>
      </c>
      <c r="M1328" s="50" t="s">
        <v>136</v>
      </c>
      <c r="N1328" s="50" t="s">
        <v>136</v>
      </c>
      <c r="O1328" s="46" t="s">
        <v>136</v>
      </c>
      <c r="P1328" s="46" t="s">
        <v>136</v>
      </c>
      <c r="Q1328" s="46" t="s">
        <v>136</v>
      </c>
      <c r="R1328" s="46" t="s">
        <v>136</v>
      </c>
      <c r="S1328" s="46" t="s">
        <v>136</v>
      </c>
      <c r="T1328" s="46" t="s">
        <v>136</v>
      </c>
      <c r="U1328" s="47" t="s">
        <v>136</v>
      </c>
      <c r="V1328" s="47" t="s">
        <v>136</v>
      </c>
      <c r="W1328" s="49" t="s">
        <v>136</v>
      </c>
      <c r="X1328" s="35" t="s">
        <v>136</v>
      </c>
      <c r="Y1328" s="44" t="s">
        <v>136</v>
      </c>
      <c r="Z1328" s="46" t="s">
        <v>136</v>
      </c>
      <c r="AA1328" s="46" t="s">
        <v>136</v>
      </c>
      <c r="AB1328" s="46" t="s">
        <v>136</v>
      </c>
      <c r="AC1328" s="47" t="s">
        <v>136</v>
      </c>
      <c r="AD1328" s="48" t="s">
        <v>136</v>
      </c>
      <c r="AE1328" s="49" t="s">
        <v>136</v>
      </c>
    </row>
    <row r="1329" spans="1:31" x14ac:dyDescent="0.25">
      <c r="A1329" t="s">
        <v>1577</v>
      </c>
      <c r="B1329" s="35" t="s">
        <v>136</v>
      </c>
      <c r="C1329" s="44" t="s">
        <v>136</v>
      </c>
      <c r="D1329" s="45" t="s">
        <v>136</v>
      </c>
      <c r="E1329" s="46" t="s">
        <v>136</v>
      </c>
      <c r="F1329" s="45" t="s">
        <v>136</v>
      </c>
      <c r="G1329" s="47" t="s">
        <v>136</v>
      </c>
      <c r="H1329" s="48" t="s">
        <v>136</v>
      </c>
      <c r="I1329" s="49" t="s">
        <v>136</v>
      </c>
      <c r="J1329" s="35" t="s">
        <v>136</v>
      </c>
      <c r="K1329" s="42" t="s">
        <v>136</v>
      </c>
      <c r="L1329" s="46" t="s">
        <v>136</v>
      </c>
      <c r="M1329" s="50" t="s">
        <v>136</v>
      </c>
      <c r="N1329" s="50" t="s">
        <v>136</v>
      </c>
      <c r="O1329" s="46" t="s">
        <v>136</v>
      </c>
      <c r="P1329" s="46" t="s">
        <v>136</v>
      </c>
      <c r="Q1329" s="46" t="s">
        <v>136</v>
      </c>
      <c r="R1329" s="46" t="s">
        <v>136</v>
      </c>
      <c r="S1329" s="46" t="s">
        <v>136</v>
      </c>
      <c r="T1329" s="46" t="s">
        <v>136</v>
      </c>
      <c r="U1329" s="47" t="s">
        <v>136</v>
      </c>
      <c r="V1329" s="47" t="s">
        <v>136</v>
      </c>
      <c r="W1329" s="49" t="s">
        <v>136</v>
      </c>
      <c r="X1329" s="35" t="s">
        <v>136</v>
      </c>
      <c r="Y1329" s="44" t="s">
        <v>136</v>
      </c>
      <c r="Z1329" s="46" t="s">
        <v>136</v>
      </c>
      <c r="AA1329" s="46" t="s">
        <v>136</v>
      </c>
      <c r="AB1329" s="46" t="s">
        <v>136</v>
      </c>
      <c r="AC1329" s="47" t="s">
        <v>136</v>
      </c>
      <c r="AD1329" s="48" t="s">
        <v>136</v>
      </c>
      <c r="AE1329" s="49" t="s">
        <v>136</v>
      </c>
    </row>
    <row r="1330" spans="1:31" x14ac:dyDescent="0.25">
      <c r="A1330" t="s">
        <v>1578</v>
      </c>
      <c r="B1330" s="35" t="s">
        <v>136</v>
      </c>
      <c r="C1330" s="44" t="s">
        <v>136</v>
      </c>
      <c r="D1330" s="45" t="s">
        <v>136</v>
      </c>
      <c r="E1330" s="46" t="s">
        <v>136</v>
      </c>
      <c r="F1330" s="45" t="s">
        <v>136</v>
      </c>
      <c r="G1330" s="47" t="s">
        <v>136</v>
      </c>
      <c r="H1330" s="48" t="s">
        <v>136</v>
      </c>
      <c r="I1330" s="49" t="s">
        <v>136</v>
      </c>
      <c r="J1330" s="35" t="s">
        <v>136</v>
      </c>
      <c r="K1330" s="42" t="s">
        <v>136</v>
      </c>
      <c r="L1330" s="46" t="s">
        <v>136</v>
      </c>
      <c r="M1330" s="50" t="s">
        <v>136</v>
      </c>
      <c r="N1330" s="50" t="s">
        <v>136</v>
      </c>
      <c r="O1330" s="46" t="s">
        <v>136</v>
      </c>
      <c r="P1330" s="46" t="s">
        <v>136</v>
      </c>
      <c r="Q1330" s="46" t="s">
        <v>136</v>
      </c>
      <c r="R1330" s="46" t="s">
        <v>136</v>
      </c>
      <c r="S1330" s="46" t="s">
        <v>136</v>
      </c>
      <c r="T1330" s="46" t="s">
        <v>136</v>
      </c>
      <c r="U1330" s="47" t="s">
        <v>136</v>
      </c>
      <c r="V1330" s="47" t="s">
        <v>136</v>
      </c>
      <c r="W1330" s="49" t="s">
        <v>136</v>
      </c>
      <c r="X1330" s="35" t="s">
        <v>136</v>
      </c>
      <c r="Y1330" s="44" t="s">
        <v>136</v>
      </c>
      <c r="Z1330" s="46" t="s">
        <v>136</v>
      </c>
      <c r="AA1330" s="46" t="s">
        <v>136</v>
      </c>
      <c r="AB1330" s="46" t="s">
        <v>136</v>
      </c>
      <c r="AC1330" s="47" t="s">
        <v>136</v>
      </c>
      <c r="AD1330" s="48" t="s">
        <v>136</v>
      </c>
      <c r="AE1330" s="49" t="s">
        <v>136</v>
      </c>
    </row>
    <row r="1331" spans="1:31" ht="15.75" thickBot="1" x14ac:dyDescent="0.3">
      <c r="A1331" t="s">
        <v>1579</v>
      </c>
      <c r="B1331" s="35" t="s">
        <v>136</v>
      </c>
      <c r="C1331" s="51" t="s">
        <v>136</v>
      </c>
      <c r="D1331" s="52" t="s">
        <v>136</v>
      </c>
      <c r="E1331" s="53" t="s">
        <v>136</v>
      </c>
      <c r="F1331" s="52" t="s">
        <v>136</v>
      </c>
      <c r="G1331" s="54" t="s">
        <v>136</v>
      </c>
      <c r="H1331" s="55" t="s">
        <v>136</v>
      </c>
      <c r="I1331" s="56" t="s">
        <v>136</v>
      </c>
      <c r="J1331" s="35" t="s">
        <v>136</v>
      </c>
      <c r="K1331" s="42" t="s">
        <v>136</v>
      </c>
      <c r="L1331" s="25" t="s">
        <v>136</v>
      </c>
      <c r="M1331" s="57" t="s">
        <v>136</v>
      </c>
      <c r="N1331" s="57" t="s">
        <v>136</v>
      </c>
      <c r="O1331" s="53" t="s">
        <v>136</v>
      </c>
      <c r="P1331" s="25" t="s">
        <v>136</v>
      </c>
      <c r="Q1331" s="25" t="s">
        <v>136</v>
      </c>
      <c r="R1331" s="53" t="s">
        <v>136</v>
      </c>
      <c r="S1331" s="46" t="s">
        <v>136</v>
      </c>
      <c r="T1331" s="25" t="s">
        <v>136</v>
      </c>
      <c r="U1331" s="54" t="s">
        <v>136</v>
      </c>
      <c r="V1331" s="54" t="s">
        <v>136</v>
      </c>
      <c r="W1331" s="56" t="s">
        <v>136</v>
      </c>
      <c r="X1331" s="35" t="s">
        <v>136</v>
      </c>
      <c r="Y1331" s="51" t="s">
        <v>136</v>
      </c>
      <c r="Z1331" s="53" t="s">
        <v>136</v>
      </c>
      <c r="AA1331" s="53" t="s">
        <v>136</v>
      </c>
      <c r="AB1331" s="53" t="s">
        <v>136</v>
      </c>
      <c r="AC1331" s="54" t="s">
        <v>136</v>
      </c>
      <c r="AD1331" s="55" t="s">
        <v>136</v>
      </c>
      <c r="AE1331" s="56" t="s">
        <v>136</v>
      </c>
    </row>
    <row r="1332" spans="1:31" x14ac:dyDescent="0.25">
      <c r="A1332" t="s">
        <v>1580</v>
      </c>
      <c r="B1332" s="293" t="s">
        <v>2237</v>
      </c>
      <c r="C1332" s="294"/>
      <c r="D1332" s="58">
        <v>0.61840466212448519</v>
      </c>
      <c r="E1332" s="58">
        <v>0.38159533787551481</v>
      </c>
      <c r="F1332" s="58">
        <v>0.26668897592826185</v>
      </c>
      <c r="G1332" s="59"/>
      <c r="H1332" s="60"/>
      <c r="I1332" s="61"/>
      <c r="J1332" s="62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 t="s">
        <v>136</v>
      </c>
      <c r="V1332" s="37" t="s">
        <v>136</v>
      </c>
      <c r="W1332" s="63" t="s">
        <v>136</v>
      </c>
      <c r="X1332" s="293" t="s">
        <v>2237</v>
      </c>
      <c r="Y1332" s="294">
        <v>0</v>
      </c>
      <c r="Z1332" s="58">
        <v>0.20548817449798015</v>
      </c>
      <c r="AA1332" s="58">
        <v>0.79451182550202004</v>
      </c>
      <c r="AB1332" s="58">
        <v>0.78422688503322191</v>
      </c>
      <c r="AC1332" s="59"/>
      <c r="AD1332" s="60"/>
      <c r="AE1332" s="61"/>
    </row>
    <row r="1333" spans="1:31" ht="15.75" thickBot="1" x14ac:dyDescent="0.3">
      <c r="A1333" t="s">
        <v>1581</v>
      </c>
      <c r="B1333" s="295" t="s">
        <v>5</v>
      </c>
      <c r="C1333" s="296"/>
      <c r="D1333" s="25"/>
      <c r="E1333" s="25"/>
      <c r="F1333" s="25"/>
      <c r="G1333" s="26">
        <v>15190.511735136426</v>
      </c>
      <c r="H1333" s="26">
        <v>5319.5517106452235</v>
      </c>
      <c r="I1333" s="27">
        <v>0.35018910510702744</v>
      </c>
      <c r="J1333" s="33" t="s">
        <v>5</v>
      </c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6">
        <v>40797.088956274005</v>
      </c>
      <c r="V1333" s="26">
        <v>16824.788625996105</v>
      </c>
      <c r="W1333" s="27">
        <v>0.41240169473926874</v>
      </c>
      <c r="X1333" s="295" t="s">
        <v>5</v>
      </c>
      <c r="Y1333" s="296">
        <v>0</v>
      </c>
      <c r="Z1333" s="25"/>
      <c r="AA1333" s="25"/>
      <c r="AB1333" s="25"/>
      <c r="AC1333" s="26">
        <v>8739.3461647489512</v>
      </c>
      <c r="AD1333" s="26">
        <v>5609.2746518790145</v>
      </c>
      <c r="AE1333" s="27">
        <v>0.64184145428460071</v>
      </c>
    </row>
    <row r="1334" spans="1:31" ht="15.75" thickBot="1" x14ac:dyDescent="0.3">
      <c r="A1334" t="s">
        <v>1582</v>
      </c>
      <c r="B1334" s="29" t="s">
        <v>2238</v>
      </c>
      <c r="C1334" s="30"/>
      <c r="D1334" s="30"/>
      <c r="E1334" s="30"/>
      <c r="F1334" s="30"/>
      <c r="G1334" s="31">
        <v>4.6235771055142685</v>
      </c>
      <c r="H1334" s="32">
        <v>4.3304588652365741</v>
      </c>
      <c r="I1334" s="64"/>
      <c r="J1334" s="29" t="s">
        <v>2240</v>
      </c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1">
        <v>4.0347470623757227</v>
      </c>
      <c r="V1334" s="32">
        <v>3.8280862692409041</v>
      </c>
      <c r="W1334" s="64"/>
      <c r="X1334" s="29" t="s">
        <v>2239</v>
      </c>
      <c r="Y1334" s="30"/>
      <c r="Z1334" s="30"/>
      <c r="AA1334" s="30"/>
      <c r="AB1334" s="30"/>
      <c r="AC1334" s="31">
        <v>3.7050322392461057</v>
      </c>
      <c r="AD1334" s="32">
        <v>3.7689131796851258</v>
      </c>
      <c r="AE1334" s="64"/>
    </row>
    <row r="1335" spans="1:31" ht="15.75" thickBot="1" x14ac:dyDescent="0.3">
      <c r="A1335" t="s">
        <v>1583</v>
      </c>
      <c r="B1335" s="358" t="s">
        <v>2231</v>
      </c>
      <c r="C1335" s="358"/>
      <c r="D1335" s="358"/>
      <c r="E1335" s="358"/>
      <c r="F1335" s="358"/>
      <c r="G1335" s="358"/>
      <c r="H1335" s="358"/>
      <c r="I1335" s="20"/>
      <c r="J1335" s="20"/>
      <c r="K1335" s="20"/>
      <c r="L1335" s="20" t="s">
        <v>2270</v>
      </c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</row>
    <row r="1336" spans="1:31" x14ac:dyDescent="0.25">
      <c r="A1336" t="s">
        <v>1584</v>
      </c>
      <c r="B1336" s="301" t="s">
        <v>6</v>
      </c>
      <c r="C1336" s="302"/>
      <c r="D1336" s="302"/>
      <c r="E1336" s="302"/>
      <c r="F1336" s="302"/>
      <c r="G1336" s="302"/>
      <c r="H1336" s="302"/>
      <c r="I1336" s="303"/>
      <c r="J1336" s="301" t="s">
        <v>73</v>
      </c>
      <c r="K1336" s="302"/>
      <c r="L1336" s="302"/>
      <c r="M1336" s="302"/>
      <c r="N1336" s="302"/>
      <c r="O1336" s="302"/>
      <c r="P1336" s="302"/>
      <c r="Q1336" s="302"/>
      <c r="R1336" s="302"/>
      <c r="S1336" s="302"/>
      <c r="T1336" s="302"/>
      <c r="U1336" s="302"/>
      <c r="V1336" s="302"/>
      <c r="W1336" s="303"/>
      <c r="X1336" s="301" t="s">
        <v>7</v>
      </c>
      <c r="Y1336" s="302"/>
      <c r="Z1336" s="302"/>
      <c r="AA1336" s="302"/>
      <c r="AB1336" s="302"/>
      <c r="AC1336" s="302"/>
      <c r="AD1336" s="302"/>
      <c r="AE1336" s="303"/>
    </row>
    <row r="1337" spans="1:31" ht="75" x14ac:dyDescent="0.25">
      <c r="A1337" t="s">
        <v>1585</v>
      </c>
      <c r="B1337" s="305"/>
      <c r="C1337" s="306"/>
      <c r="D1337" s="34" t="s">
        <v>2232</v>
      </c>
      <c r="E1337" s="34" t="s">
        <v>2233</v>
      </c>
      <c r="F1337" s="34" t="s">
        <v>2234</v>
      </c>
      <c r="G1337" s="269" t="s">
        <v>196</v>
      </c>
      <c r="H1337" s="34" t="s">
        <v>197</v>
      </c>
      <c r="I1337" s="21" t="s">
        <v>5</v>
      </c>
      <c r="J1337" s="305"/>
      <c r="K1337" s="306"/>
      <c r="L1337" s="307" t="s">
        <v>2232</v>
      </c>
      <c r="M1337" s="308"/>
      <c r="N1337" s="309"/>
      <c r="O1337" s="307" t="s">
        <v>2233</v>
      </c>
      <c r="P1337" s="308"/>
      <c r="Q1337" s="309"/>
      <c r="R1337" s="307" t="s">
        <v>2234</v>
      </c>
      <c r="S1337" s="308"/>
      <c r="T1337" s="309"/>
      <c r="U1337" s="269" t="s">
        <v>196</v>
      </c>
      <c r="V1337" s="34" t="s">
        <v>197</v>
      </c>
      <c r="W1337" s="21" t="s">
        <v>5</v>
      </c>
      <c r="X1337" s="305"/>
      <c r="Y1337" s="306"/>
      <c r="Z1337" s="34" t="s">
        <v>2232</v>
      </c>
      <c r="AA1337" s="34" t="s">
        <v>2233</v>
      </c>
      <c r="AB1337" s="34" t="s">
        <v>2234</v>
      </c>
      <c r="AC1337" s="269" t="s">
        <v>196</v>
      </c>
      <c r="AD1337" s="34" t="s">
        <v>197</v>
      </c>
      <c r="AE1337" s="21" t="s">
        <v>5</v>
      </c>
    </row>
    <row r="1338" spans="1:31" ht="15.75" thickBot="1" x14ac:dyDescent="0.3">
      <c r="A1338" t="s">
        <v>1586</v>
      </c>
      <c r="B1338" s="291" t="s">
        <v>2236</v>
      </c>
      <c r="C1338" s="292"/>
      <c r="D1338" s="22" t="s">
        <v>11</v>
      </c>
      <c r="E1338" s="22" t="s">
        <v>12</v>
      </c>
      <c r="F1338" s="22" t="s">
        <v>12</v>
      </c>
      <c r="G1338" s="23"/>
      <c r="H1338" s="23"/>
      <c r="I1338" s="24"/>
      <c r="J1338" s="297"/>
      <c r="K1338" s="298"/>
      <c r="L1338" s="298"/>
      <c r="M1338" s="298"/>
      <c r="N1338" s="298"/>
      <c r="O1338" s="298"/>
      <c r="P1338" s="298"/>
      <c r="Q1338" s="298"/>
      <c r="R1338" s="298"/>
      <c r="S1338" s="298"/>
      <c r="T1338" s="298"/>
      <c r="U1338" s="298"/>
      <c r="V1338" s="298"/>
      <c r="W1338" s="299"/>
      <c r="X1338" s="291" t="s">
        <v>2236</v>
      </c>
      <c r="Y1338" s="292"/>
      <c r="Z1338" s="22" t="s">
        <v>12</v>
      </c>
      <c r="AA1338" s="22" t="s">
        <v>11</v>
      </c>
      <c r="AB1338" s="22" t="s">
        <v>11</v>
      </c>
      <c r="AC1338" s="23"/>
      <c r="AD1338" s="23"/>
      <c r="AE1338" s="24"/>
    </row>
    <row r="1339" spans="1:31" x14ac:dyDescent="0.25">
      <c r="A1339" t="s">
        <v>1587</v>
      </c>
      <c r="B1339" s="35">
        <v>1</v>
      </c>
      <c r="C1339" s="36" t="s">
        <v>147</v>
      </c>
      <c r="D1339" s="37">
        <v>0.61177737380538344</v>
      </c>
      <c r="E1339" s="38">
        <v>0.38822262619461656</v>
      </c>
      <c r="F1339" s="37">
        <v>0.16908709079863768</v>
      </c>
      <c r="G1339" s="39">
        <v>61335.271889161028</v>
      </c>
      <c r="H1339" s="40">
        <v>38226.509980654577</v>
      </c>
      <c r="I1339" s="41">
        <v>0.62323861626852661</v>
      </c>
      <c r="J1339" s="35">
        <v>1</v>
      </c>
      <c r="K1339" s="42" t="s">
        <v>150</v>
      </c>
      <c r="L1339" s="38">
        <v>0.49239909836161883</v>
      </c>
      <c r="M1339" s="43" t="s">
        <v>137</v>
      </c>
      <c r="N1339" s="43" t="s">
        <v>137</v>
      </c>
      <c r="O1339" s="38">
        <v>0.50760090163838123</v>
      </c>
      <c r="P1339" s="38" t="s">
        <v>137</v>
      </c>
      <c r="Q1339" s="38" t="s">
        <v>137</v>
      </c>
      <c r="R1339" s="38">
        <v>1.713489017481345E-3</v>
      </c>
      <c r="S1339" s="38" t="s">
        <v>1</v>
      </c>
      <c r="T1339" s="38" t="s">
        <v>137</v>
      </c>
      <c r="U1339" s="39">
        <v>110284.62354631552</v>
      </c>
      <c r="V1339" s="39">
        <v>87945.989270339225</v>
      </c>
      <c r="W1339" s="41">
        <v>0.79744561338059172</v>
      </c>
      <c r="X1339" s="35">
        <v>1</v>
      </c>
      <c r="Y1339" s="36" t="s">
        <v>149</v>
      </c>
      <c r="Z1339" s="38">
        <v>0.18080316561699414</v>
      </c>
      <c r="AA1339" s="38">
        <v>0.81919683438300595</v>
      </c>
      <c r="AB1339" s="38">
        <v>0.64169728544412252</v>
      </c>
      <c r="AC1339" s="39">
        <v>2047.4240689573799</v>
      </c>
      <c r="AD1339" s="40">
        <v>1073.2861198762998</v>
      </c>
      <c r="AE1339" s="41">
        <v>0.52421290544994659</v>
      </c>
    </row>
    <row r="1340" spans="1:31" x14ac:dyDescent="0.25">
      <c r="A1340" t="s">
        <v>1588</v>
      </c>
      <c r="B1340" s="35">
        <v>2</v>
      </c>
      <c r="C1340" s="44" t="s">
        <v>148</v>
      </c>
      <c r="D1340" s="45">
        <v>0.81185980036299898</v>
      </c>
      <c r="E1340" s="46">
        <v>0.1881401996370011</v>
      </c>
      <c r="F1340" s="45">
        <v>0.11636930982493557</v>
      </c>
      <c r="G1340" s="47">
        <v>1578.2762099305235</v>
      </c>
      <c r="H1340" s="48">
        <v>1208.4811763552</v>
      </c>
      <c r="I1340" s="49">
        <v>0.76569688420279614</v>
      </c>
      <c r="J1340" s="35">
        <v>2</v>
      </c>
      <c r="K1340" s="42" t="s">
        <v>152</v>
      </c>
      <c r="L1340" s="46">
        <v>0.35163514675184082</v>
      </c>
      <c r="M1340" s="50" t="s">
        <v>137</v>
      </c>
      <c r="N1340" s="50" t="s">
        <v>135</v>
      </c>
      <c r="O1340" s="46">
        <v>0.64836485324815907</v>
      </c>
      <c r="P1340" s="46" t="s">
        <v>137</v>
      </c>
      <c r="Q1340" s="46" t="s">
        <v>135</v>
      </c>
      <c r="R1340" s="46">
        <v>0.39341220261662485</v>
      </c>
      <c r="S1340" s="46" t="s">
        <v>1</v>
      </c>
      <c r="T1340" s="46" t="s">
        <v>137</v>
      </c>
      <c r="U1340" s="47">
        <v>23559.178068940826</v>
      </c>
      <c r="V1340" s="47">
        <v>9914.3898237405956</v>
      </c>
      <c r="W1340" s="49">
        <v>0.42082918999670887</v>
      </c>
      <c r="X1340" s="35">
        <v>2</v>
      </c>
      <c r="Y1340" s="44" t="s">
        <v>151</v>
      </c>
      <c r="Z1340" s="46">
        <v>0.20474167366465806</v>
      </c>
      <c r="AA1340" s="46">
        <v>0.79525832633534199</v>
      </c>
      <c r="AB1340" s="46">
        <v>0.70771771541419548</v>
      </c>
      <c r="AC1340" s="47">
        <v>160760.80049571311</v>
      </c>
      <c r="AD1340" s="48">
        <v>61882.910721668311</v>
      </c>
      <c r="AE1340" s="49">
        <v>0.3849378115240133</v>
      </c>
    </row>
    <row r="1341" spans="1:31" x14ac:dyDescent="0.25">
      <c r="A1341" t="s">
        <v>1589</v>
      </c>
      <c r="B1341" s="35">
        <v>3</v>
      </c>
      <c r="C1341" s="44" t="s">
        <v>153</v>
      </c>
      <c r="D1341" s="45">
        <v>0.84193981313196375</v>
      </c>
      <c r="E1341" s="46">
        <v>0.15806018686803627</v>
      </c>
      <c r="F1341" s="45">
        <v>6.8538267585950274E-2</v>
      </c>
      <c r="G1341" s="47">
        <v>4967.6140522459264</v>
      </c>
      <c r="H1341" s="48">
        <v>2143.3433551981007</v>
      </c>
      <c r="I1341" s="49">
        <v>0.43146334088274546</v>
      </c>
      <c r="J1341" s="35">
        <v>3</v>
      </c>
      <c r="K1341" s="42" t="s">
        <v>158</v>
      </c>
      <c r="L1341" s="46">
        <v>0.2025822453793551</v>
      </c>
      <c r="M1341" s="50" t="s">
        <v>137</v>
      </c>
      <c r="N1341" s="50" t="s">
        <v>135</v>
      </c>
      <c r="O1341" s="46">
        <v>0.7974177546206449</v>
      </c>
      <c r="P1341" s="46" t="s">
        <v>137</v>
      </c>
      <c r="Q1341" s="46" t="s">
        <v>135</v>
      </c>
      <c r="R1341" s="46">
        <v>0.58614922001544667</v>
      </c>
      <c r="S1341" s="46" t="s">
        <v>137</v>
      </c>
      <c r="T1341" s="46" t="s">
        <v>137</v>
      </c>
      <c r="U1341" s="47">
        <v>11447.964772170202</v>
      </c>
      <c r="V1341" s="47">
        <v>6222.0831993231996</v>
      </c>
      <c r="W1341" s="49">
        <v>0.54350998829494768</v>
      </c>
      <c r="X1341" s="35">
        <v>3</v>
      </c>
      <c r="Y1341" s="44" t="s">
        <v>172</v>
      </c>
      <c r="Z1341" s="46">
        <v>0.27354481005285314</v>
      </c>
      <c r="AA1341" s="46">
        <v>0.72645518994714675</v>
      </c>
      <c r="AB1341" s="46">
        <v>0.71960519189036198</v>
      </c>
      <c r="AC1341" s="47">
        <v>587.53388786187452</v>
      </c>
      <c r="AD1341" s="48">
        <v>358.81870877379998</v>
      </c>
      <c r="AE1341" s="49">
        <v>0.61072002174988749</v>
      </c>
    </row>
    <row r="1342" spans="1:31" x14ac:dyDescent="0.25">
      <c r="A1342" t="s">
        <v>1590</v>
      </c>
      <c r="B1342" s="35">
        <v>4</v>
      </c>
      <c r="C1342" s="44" t="s">
        <v>154</v>
      </c>
      <c r="D1342" s="45">
        <v>0.73235789580983646</v>
      </c>
      <c r="E1342" s="46">
        <v>0.26764210419016343</v>
      </c>
      <c r="F1342" s="45">
        <v>0.1245635971206345</v>
      </c>
      <c r="G1342" s="47">
        <v>13902.248497041641</v>
      </c>
      <c r="H1342" s="48">
        <v>4347.1040080193015</v>
      </c>
      <c r="I1342" s="49">
        <v>0.31269071394777276</v>
      </c>
      <c r="J1342" s="35">
        <v>4</v>
      </c>
      <c r="K1342" s="42" t="s">
        <v>162</v>
      </c>
      <c r="L1342" s="46">
        <v>0.58109389448542847</v>
      </c>
      <c r="M1342" s="50" t="s">
        <v>137</v>
      </c>
      <c r="N1342" s="50" t="s">
        <v>137</v>
      </c>
      <c r="O1342" s="46">
        <v>0.41890610551457141</v>
      </c>
      <c r="P1342" s="46" t="s">
        <v>137</v>
      </c>
      <c r="Q1342" s="46" t="s">
        <v>137</v>
      </c>
      <c r="R1342" s="46">
        <v>8.6831675681060261E-2</v>
      </c>
      <c r="S1342" s="46" t="s">
        <v>1</v>
      </c>
      <c r="T1342" s="46" t="s">
        <v>137</v>
      </c>
      <c r="U1342" s="47">
        <v>22910.589376567452</v>
      </c>
      <c r="V1342" s="47">
        <v>6629.6267058768999</v>
      </c>
      <c r="W1342" s="49">
        <v>0.2893695398625391</v>
      </c>
      <c r="X1342" s="35">
        <v>4</v>
      </c>
      <c r="Y1342" s="44" t="s">
        <v>2229</v>
      </c>
      <c r="Z1342" s="46">
        <v>0.17251666649998318</v>
      </c>
      <c r="AA1342" s="46">
        <v>0.82748333350001679</v>
      </c>
      <c r="AB1342" s="46">
        <v>0.67838966181737248</v>
      </c>
      <c r="AC1342" s="47">
        <v>107891.58185318206</v>
      </c>
      <c r="AD1342" s="48">
        <v>68002.503470825017</v>
      </c>
      <c r="AE1342" s="49">
        <v>0.63028553574608115</v>
      </c>
    </row>
    <row r="1343" spans="1:31" x14ac:dyDescent="0.25">
      <c r="A1343" t="s">
        <v>1591</v>
      </c>
      <c r="B1343" s="35">
        <v>5</v>
      </c>
      <c r="C1343" s="44" t="s">
        <v>155</v>
      </c>
      <c r="D1343" s="45">
        <v>0.69320041089350104</v>
      </c>
      <c r="E1343" s="46">
        <v>0.30679958910649902</v>
      </c>
      <c r="F1343" s="45">
        <v>0.20643301938917547</v>
      </c>
      <c r="G1343" s="47">
        <v>4117.4416007775098</v>
      </c>
      <c r="H1343" s="48">
        <v>1566.2710993401995</v>
      </c>
      <c r="I1343" s="49">
        <v>0.38039910488212764</v>
      </c>
      <c r="J1343" s="35">
        <v>5</v>
      </c>
      <c r="K1343" s="42" t="s">
        <v>163</v>
      </c>
      <c r="L1343" s="46">
        <v>0.36914469896261554</v>
      </c>
      <c r="M1343" s="50" t="s">
        <v>137</v>
      </c>
      <c r="N1343" s="50" t="s">
        <v>135</v>
      </c>
      <c r="O1343" s="46">
        <v>0.6308553010373843</v>
      </c>
      <c r="P1343" s="46" t="s">
        <v>137</v>
      </c>
      <c r="Q1343" s="46" t="s">
        <v>135</v>
      </c>
      <c r="R1343" s="46">
        <v>4.4419957356178014E-2</v>
      </c>
      <c r="S1343" s="46" t="s">
        <v>1</v>
      </c>
      <c r="T1343" s="46" t="s">
        <v>137</v>
      </c>
      <c r="U1343" s="47">
        <v>61781.303558890861</v>
      </c>
      <c r="V1343" s="47">
        <v>8946.0889445103003</v>
      </c>
      <c r="W1343" s="49">
        <v>0.14480252809788571</v>
      </c>
      <c r="X1343" s="35">
        <v>5</v>
      </c>
      <c r="Y1343" s="44" t="s">
        <v>179</v>
      </c>
      <c r="Z1343" s="46">
        <v>0.18563894990220076</v>
      </c>
      <c r="AA1343" s="46">
        <v>0.81436105009779913</v>
      </c>
      <c r="AB1343" s="46">
        <v>0.81481446561141324</v>
      </c>
      <c r="AC1343" s="47">
        <v>40410.140933348841</v>
      </c>
      <c r="AD1343" s="48">
        <v>27516.407128758899</v>
      </c>
      <c r="AE1343" s="49">
        <v>0.68092826437164766</v>
      </c>
    </row>
    <row r="1344" spans="1:31" x14ac:dyDescent="0.25">
      <c r="A1344" t="s">
        <v>1592</v>
      </c>
      <c r="B1344" s="35">
        <v>6</v>
      </c>
      <c r="C1344" s="44" t="s">
        <v>156</v>
      </c>
      <c r="D1344" s="45">
        <v>0.70962844330744546</v>
      </c>
      <c r="E1344" s="46">
        <v>0.2903715566925546</v>
      </c>
      <c r="F1344" s="45">
        <v>0.11300937596047567</v>
      </c>
      <c r="G1344" s="47">
        <v>71586.406830237829</v>
      </c>
      <c r="H1344" s="48">
        <v>8836.999703880716</v>
      </c>
      <c r="I1344" s="49">
        <v>0.12344521949309517</v>
      </c>
      <c r="J1344" s="35">
        <v>6</v>
      </c>
      <c r="K1344" s="42" t="s">
        <v>164</v>
      </c>
      <c r="L1344" s="46">
        <v>0.31741881904389951</v>
      </c>
      <c r="M1344" s="50" t="s">
        <v>137</v>
      </c>
      <c r="N1344" s="50" t="s">
        <v>135</v>
      </c>
      <c r="O1344" s="46">
        <v>0.68258118095610043</v>
      </c>
      <c r="P1344" s="46" t="s">
        <v>137</v>
      </c>
      <c r="Q1344" s="46" t="s">
        <v>135</v>
      </c>
      <c r="R1344" s="46">
        <v>5.3599236254151521E-2</v>
      </c>
      <c r="S1344" s="46" t="s">
        <v>1</v>
      </c>
      <c r="T1344" s="46" t="s">
        <v>137</v>
      </c>
      <c r="U1344" s="47">
        <v>25854.958471006237</v>
      </c>
      <c r="V1344" s="47">
        <v>6395.0006774609974</v>
      </c>
      <c r="W1344" s="49">
        <v>0.24734136334553986</v>
      </c>
      <c r="X1344" s="35">
        <v>6</v>
      </c>
      <c r="Y1344" s="44" t="s">
        <v>181</v>
      </c>
      <c r="Z1344" s="46">
        <v>0.15525515112230487</v>
      </c>
      <c r="AA1344" s="46">
        <v>0.8447448488776953</v>
      </c>
      <c r="AB1344" s="46">
        <v>0.82938596346872351</v>
      </c>
      <c r="AC1344" s="47">
        <v>5555.9108768929163</v>
      </c>
      <c r="AD1344" s="48">
        <v>2351.9766558981</v>
      </c>
      <c r="AE1344" s="49">
        <v>0.42332872287062634</v>
      </c>
    </row>
    <row r="1345" spans="1:31" x14ac:dyDescent="0.25">
      <c r="A1345" t="s">
        <v>1593</v>
      </c>
      <c r="B1345" s="35">
        <v>7</v>
      </c>
      <c r="C1345" s="44" t="s">
        <v>157</v>
      </c>
      <c r="D1345" s="45">
        <v>0.70490161270459273</v>
      </c>
      <c r="E1345" s="46">
        <v>0.29509838729540722</v>
      </c>
      <c r="F1345" s="45">
        <v>0.13014699008403854</v>
      </c>
      <c r="G1345" s="47">
        <v>56051.368692365664</v>
      </c>
      <c r="H1345" s="48">
        <v>15131.56027474962</v>
      </c>
      <c r="I1345" s="49">
        <v>0.26995880078858048</v>
      </c>
      <c r="J1345" s="35">
        <v>7</v>
      </c>
      <c r="K1345" s="42" t="s">
        <v>165</v>
      </c>
      <c r="L1345" s="46">
        <v>0.26619264314778213</v>
      </c>
      <c r="M1345" s="50" t="s">
        <v>137</v>
      </c>
      <c r="N1345" s="50" t="s">
        <v>135</v>
      </c>
      <c r="O1345" s="46">
        <v>0.73380735685221776</v>
      </c>
      <c r="P1345" s="46" t="s">
        <v>137</v>
      </c>
      <c r="Q1345" s="46" t="s">
        <v>135</v>
      </c>
      <c r="R1345" s="46">
        <v>1.2423859223146717E-2</v>
      </c>
      <c r="S1345" s="46" t="s">
        <v>1</v>
      </c>
      <c r="T1345" s="46" t="s">
        <v>137</v>
      </c>
      <c r="U1345" s="47">
        <v>22959.965501722938</v>
      </c>
      <c r="V1345" s="47">
        <v>8536.5429799034009</v>
      </c>
      <c r="W1345" s="49">
        <v>0.37180121108033942</v>
      </c>
      <c r="X1345" s="35">
        <v>7</v>
      </c>
      <c r="Y1345" s="44" t="s">
        <v>142</v>
      </c>
      <c r="Z1345" s="46">
        <v>0.35206805671503727</v>
      </c>
      <c r="AA1345" s="46">
        <v>0.64793194328496295</v>
      </c>
      <c r="AB1345" s="46">
        <v>0.64841220291493806</v>
      </c>
      <c r="AC1345" s="47">
        <v>36101.591694341631</v>
      </c>
      <c r="AD1345" s="48">
        <v>23068.781849694893</v>
      </c>
      <c r="AE1345" s="49">
        <v>0.63899625382197678</v>
      </c>
    </row>
    <row r="1346" spans="1:31" x14ac:dyDescent="0.25">
      <c r="A1346" t="s">
        <v>1594</v>
      </c>
      <c r="B1346" s="35">
        <v>8</v>
      </c>
      <c r="C1346" s="44" t="s">
        <v>159</v>
      </c>
      <c r="D1346" s="45">
        <v>0.68751649442944185</v>
      </c>
      <c r="E1346" s="46">
        <v>0.3124835055705581</v>
      </c>
      <c r="F1346" s="45">
        <v>0.13509729853909638</v>
      </c>
      <c r="G1346" s="47">
        <v>23500.086213972219</v>
      </c>
      <c r="H1346" s="48">
        <v>6265.5634784479007</v>
      </c>
      <c r="I1346" s="49">
        <v>0.26661874434837796</v>
      </c>
      <c r="J1346" s="35">
        <v>8</v>
      </c>
      <c r="K1346" s="42" t="s">
        <v>166</v>
      </c>
      <c r="L1346" s="46">
        <v>0.31315383461217022</v>
      </c>
      <c r="M1346" s="50" t="s">
        <v>137</v>
      </c>
      <c r="N1346" s="50" t="s">
        <v>135</v>
      </c>
      <c r="O1346" s="46">
        <v>0.68684616538782983</v>
      </c>
      <c r="P1346" s="46" t="s">
        <v>137</v>
      </c>
      <c r="Q1346" s="46" t="s">
        <v>135</v>
      </c>
      <c r="R1346" s="46">
        <v>0.22325991748663324</v>
      </c>
      <c r="S1346" s="46" t="s">
        <v>1</v>
      </c>
      <c r="T1346" s="46" t="s">
        <v>137</v>
      </c>
      <c r="U1346" s="47">
        <v>136134.59422582184</v>
      </c>
      <c r="V1346" s="47">
        <v>36570.768925995668</v>
      </c>
      <c r="W1346" s="49">
        <v>0.26863685262345294</v>
      </c>
      <c r="X1346" s="35">
        <v>8</v>
      </c>
      <c r="Y1346" s="44" t="s">
        <v>183</v>
      </c>
      <c r="Z1346" s="46">
        <v>0.37789756590342038</v>
      </c>
      <c r="AA1346" s="46">
        <v>0.62210243409657973</v>
      </c>
      <c r="AB1346" s="46">
        <v>0.62576873480837714</v>
      </c>
      <c r="AC1346" s="47">
        <v>50657.557348962677</v>
      </c>
      <c r="AD1346" s="48">
        <v>36495.126743132198</v>
      </c>
      <c r="AE1346" s="49">
        <v>0.7204280793037392</v>
      </c>
    </row>
    <row r="1347" spans="1:31" x14ac:dyDescent="0.25">
      <c r="A1347" t="s">
        <v>1595</v>
      </c>
      <c r="B1347" s="35">
        <v>9</v>
      </c>
      <c r="C1347" s="44" t="s">
        <v>160</v>
      </c>
      <c r="D1347" s="45">
        <v>0.65258951275456489</v>
      </c>
      <c r="E1347" s="46">
        <v>0.34741048724543511</v>
      </c>
      <c r="F1347" s="45">
        <v>0.16929365355477605</v>
      </c>
      <c r="G1347" s="47">
        <v>20334.603242282828</v>
      </c>
      <c r="H1347" s="48">
        <v>10397.8697531214</v>
      </c>
      <c r="I1347" s="49">
        <v>0.51133870817309846</v>
      </c>
      <c r="J1347" s="35">
        <v>9</v>
      </c>
      <c r="K1347" s="42" t="s">
        <v>167</v>
      </c>
      <c r="L1347" s="46">
        <v>0.25558753931609607</v>
      </c>
      <c r="M1347" s="50" t="s">
        <v>137</v>
      </c>
      <c r="N1347" s="50" t="s">
        <v>135</v>
      </c>
      <c r="O1347" s="46">
        <v>0.74441246068390388</v>
      </c>
      <c r="P1347" s="46" t="s">
        <v>137</v>
      </c>
      <c r="Q1347" s="46" t="s">
        <v>135</v>
      </c>
      <c r="R1347" s="46">
        <v>3.5351078966105683E-2</v>
      </c>
      <c r="S1347" s="46" t="s">
        <v>1</v>
      </c>
      <c r="T1347" s="46" t="s">
        <v>137</v>
      </c>
      <c r="U1347" s="47">
        <v>7388.1383616592757</v>
      </c>
      <c r="V1347" s="47">
        <v>2773.8852917698991</v>
      </c>
      <c r="W1347" s="49">
        <v>0.3754511835031365</v>
      </c>
      <c r="X1347" s="35">
        <v>9</v>
      </c>
      <c r="Y1347" s="44" t="s">
        <v>2227</v>
      </c>
      <c r="Z1347" s="46">
        <v>0.38262002672561984</v>
      </c>
      <c r="AA1347" s="46">
        <v>0.61737997327438021</v>
      </c>
      <c r="AB1347" s="46">
        <v>0.6201902041337839</v>
      </c>
      <c r="AC1347" s="47">
        <v>212022.17995783911</v>
      </c>
      <c r="AD1347" s="48">
        <v>188991.62732681329</v>
      </c>
      <c r="AE1347" s="49">
        <v>0.8913766822150142</v>
      </c>
    </row>
    <row r="1348" spans="1:31" x14ac:dyDescent="0.25">
      <c r="A1348" t="s">
        <v>1596</v>
      </c>
      <c r="B1348" s="35">
        <v>10</v>
      </c>
      <c r="C1348" s="44" t="s">
        <v>2228</v>
      </c>
      <c r="D1348" s="45">
        <v>0.74915016658716438</v>
      </c>
      <c r="E1348" s="46">
        <v>0.25084983341283551</v>
      </c>
      <c r="F1348" s="45">
        <v>6.9471759230114519E-3</v>
      </c>
      <c r="G1348" s="47">
        <v>38291.384457489978</v>
      </c>
      <c r="H1348" s="48">
        <v>12447.949204237806</v>
      </c>
      <c r="I1348" s="49">
        <v>0.32508485604789689</v>
      </c>
      <c r="J1348" s="35">
        <v>10</v>
      </c>
      <c r="K1348" s="42" t="s">
        <v>168</v>
      </c>
      <c r="L1348" s="46">
        <v>0.29240369282251649</v>
      </c>
      <c r="M1348" s="50" t="s">
        <v>137</v>
      </c>
      <c r="N1348" s="50" t="s">
        <v>135</v>
      </c>
      <c r="O1348" s="46">
        <v>0.70759630717748356</v>
      </c>
      <c r="P1348" s="46" t="s">
        <v>137</v>
      </c>
      <c r="Q1348" s="46" t="s">
        <v>135</v>
      </c>
      <c r="R1348" s="46">
        <v>0.17477564604919429</v>
      </c>
      <c r="S1348" s="46" t="s">
        <v>1</v>
      </c>
      <c r="T1348" s="46" t="s">
        <v>137</v>
      </c>
      <c r="U1348" s="47">
        <v>25055.140861443833</v>
      </c>
      <c r="V1348" s="47">
        <v>7941.2505843956988</v>
      </c>
      <c r="W1348" s="49">
        <v>0.31695094544912783</v>
      </c>
      <c r="X1348" s="35">
        <v>10</v>
      </c>
      <c r="Y1348" s="44" t="s">
        <v>201</v>
      </c>
      <c r="Z1348" s="46">
        <v>3.8016993882004054E-3</v>
      </c>
      <c r="AA1348" s="46">
        <v>0.99619830061179948</v>
      </c>
      <c r="AB1348" s="46">
        <v>0.98839404844590439</v>
      </c>
      <c r="AC1348" s="47">
        <v>78335.33972806239</v>
      </c>
      <c r="AD1348" s="48">
        <v>53744.985191408508</v>
      </c>
      <c r="AE1348" s="49">
        <v>0.68608862076786559</v>
      </c>
    </row>
    <row r="1349" spans="1:31" x14ac:dyDescent="0.25">
      <c r="A1349" t="s">
        <v>1597</v>
      </c>
      <c r="B1349" s="35">
        <v>11</v>
      </c>
      <c r="C1349" s="44" t="s">
        <v>169</v>
      </c>
      <c r="D1349" s="45">
        <v>0.92076526595169528</v>
      </c>
      <c r="E1349" s="46">
        <v>7.9234734048304709E-2</v>
      </c>
      <c r="F1349" s="45">
        <v>6.3254390415822176E-2</v>
      </c>
      <c r="G1349" s="47">
        <v>2577.6887443584583</v>
      </c>
      <c r="H1349" s="48">
        <v>1413.6984173345004</v>
      </c>
      <c r="I1349" s="49">
        <v>0.54843643183395485</v>
      </c>
      <c r="J1349" s="35">
        <v>11</v>
      </c>
      <c r="K1349" s="42" t="s">
        <v>139</v>
      </c>
      <c r="L1349" s="46">
        <v>8.024732288349655E-2</v>
      </c>
      <c r="M1349" s="50" t="s">
        <v>137</v>
      </c>
      <c r="N1349" s="50" t="s">
        <v>135</v>
      </c>
      <c r="O1349" s="46">
        <v>0.91975267711650344</v>
      </c>
      <c r="P1349" s="46" t="s">
        <v>137</v>
      </c>
      <c r="Q1349" s="46" t="s">
        <v>135</v>
      </c>
      <c r="R1349" s="46">
        <v>8.5826842930714217E-5</v>
      </c>
      <c r="S1349" s="46" t="s">
        <v>1</v>
      </c>
      <c r="T1349" s="46" t="s">
        <v>137</v>
      </c>
      <c r="U1349" s="47">
        <v>166181.49681361194</v>
      </c>
      <c r="V1349" s="47">
        <v>92543.986153851089</v>
      </c>
      <c r="W1349" s="49">
        <v>0.55688501986263728</v>
      </c>
      <c r="X1349" s="35">
        <v>11</v>
      </c>
      <c r="Y1349" s="44" t="s">
        <v>144</v>
      </c>
      <c r="Z1349" s="46">
        <v>6.0455619464692733E-3</v>
      </c>
      <c r="AA1349" s="46">
        <v>0.99395443805353079</v>
      </c>
      <c r="AB1349" s="46">
        <v>0.99366125596359178</v>
      </c>
      <c r="AC1349" s="47">
        <v>59975.282694699912</v>
      </c>
      <c r="AD1349" s="48">
        <v>53035.371083287995</v>
      </c>
      <c r="AE1349" s="49">
        <v>0.88428713797417069</v>
      </c>
    </row>
    <row r="1350" spans="1:31" x14ac:dyDescent="0.25">
      <c r="A1350" t="s">
        <v>1598</v>
      </c>
      <c r="B1350" s="35">
        <v>12</v>
      </c>
      <c r="C1350" s="44" t="s">
        <v>170</v>
      </c>
      <c r="D1350" s="45">
        <v>0.65901146276134626</v>
      </c>
      <c r="E1350" s="46">
        <v>0.34098853723865374</v>
      </c>
      <c r="F1350" s="45">
        <v>0.30448574707801596</v>
      </c>
      <c r="G1350" s="47">
        <v>32661.818691011504</v>
      </c>
      <c r="H1350" s="48">
        <v>19600.597534501496</v>
      </c>
      <c r="I1350" s="49">
        <v>0.60010735225517486</v>
      </c>
      <c r="J1350" s="35">
        <v>12</v>
      </c>
      <c r="K1350" s="42" t="s">
        <v>2230</v>
      </c>
      <c r="L1350" s="46">
        <v>0.34950440512782882</v>
      </c>
      <c r="M1350" s="50" t="s">
        <v>137</v>
      </c>
      <c r="N1350" s="50" t="s">
        <v>135</v>
      </c>
      <c r="O1350" s="46">
        <v>0.65049559487217135</v>
      </c>
      <c r="P1350" s="46" t="s">
        <v>137</v>
      </c>
      <c r="Q1350" s="46" t="s">
        <v>135</v>
      </c>
      <c r="R1350" s="46">
        <v>0.48474592541442446</v>
      </c>
      <c r="S1350" s="46" t="s">
        <v>137</v>
      </c>
      <c r="T1350" s="46" t="s">
        <v>137</v>
      </c>
      <c r="U1350" s="47">
        <v>18715.880739137618</v>
      </c>
      <c r="V1350" s="47">
        <v>12684.553109792594</v>
      </c>
      <c r="W1350" s="49">
        <v>0.67774278360661677</v>
      </c>
      <c r="X1350" s="35">
        <v>12</v>
      </c>
      <c r="Y1350" s="44" t="s">
        <v>191</v>
      </c>
      <c r="Z1350" s="46">
        <v>2.0808522704162959E-3</v>
      </c>
      <c r="AA1350" s="46">
        <v>0.99791914772958368</v>
      </c>
      <c r="AB1350" s="46">
        <v>1.0013919314811832</v>
      </c>
      <c r="AC1350" s="47">
        <v>41578.51362435233</v>
      </c>
      <c r="AD1350" s="48">
        <v>28220.919621870802</v>
      </c>
      <c r="AE1350" s="49">
        <v>0.67873805872035664</v>
      </c>
    </row>
    <row r="1351" spans="1:31" x14ac:dyDescent="0.25">
      <c r="A1351" t="s">
        <v>1599</v>
      </c>
      <c r="B1351" s="35">
        <v>13</v>
      </c>
      <c r="C1351" s="44" t="s">
        <v>171</v>
      </c>
      <c r="D1351" s="45">
        <v>0.80047705491477816</v>
      </c>
      <c r="E1351" s="46">
        <v>0.19952294508522198</v>
      </c>
      <c r="F1351" s="45">
        <v>0.19564275835566022</v>
      </c>
      <c r="G1351" s="47">
        <v>7166.6141418004663</v>
      </c>
      <c r="H1351" s="48">
        <v>5079.4156273135004</v>
      </c>
      <c r="I1351" s="49">
        <v>0.70876086347204958</v>
      </c>
      <c r="J1351" s="35">
        <v>13</v>
      </c>
      <c r="K1351" s="42" t="s">
        <v>174</v>
      </c>
      <c r="L1351" s="46">
        <v>0.34565663235043886</v>
      </c>
      <c r="M1351" s="50" t="s">
        <v>137</v>
      </c>
      <c r="N1351" s="50" t="s">
        <v>135</v>
      </c>
      <c r="O1351" s="46">
        <v>0.65434336764956114</v>
      </c>
      <c r="P1351" s="46" t="s">
        <v>137</v>
      </c>
      <c r="Q1351" s="46" t="s">
        <v>135</v>
      </c>
      <c r="R1351" s="46">
        <v>0.48826280674288042</v>
      </c>
      <c r="S1351" s="46" t="s">
        <v>137</v>
      </c>
      <c r="T1351" s="46" t="s">
        <v>137</v>
      </c>
      <c r="U1351" s="47">
        <v>131600.71294608299</v>
      </c>
      <c r="V1351" s="47">
        <v>101612.40820920766</v>
      </c>
      <c r="W1351" s="49">
        <v>0.77212657845431598</v>
      </c>
      <c r="X1351" s="35">
        <v>13</v>
      </c>
      <c r="Y1351" s="44" t="s">
        <v>192</v>
      </c>
      <c r="Z1351" s="46">
        <v>8.5269849434179229E-2</v>
      </c>
      <c r="AA1351" s="46">
        <v>0.91473015056582074</v>
      </c>
      <c r="AB1351" s="46">
        <v>0.91443139028083853</v>
      </c>
      <c r="AC1351" s="47">
        <v>27371.166244431468</v>
      </c>
      <c r="AD1351" s="48">
        <v>19838.381070940301</v>
      </c>
      <c r="AE1351" s="49">
        <v>0.72479122350061809</v>
      </c>
    </row>
    <row r="1352" spans="1:31" x14ac:dyDescent="0.25">
      <c r="A1352" t="s">
        <v>1600</v>
      </c>
      <c r="B1352" s="35">
        <v>14</v>
      </c>
      <c r="C1352" s="44" t="s">
        <v>178</v>
      </c>
      <c r="D1352" s="45">
        <v>0.69939104072030922</v>
      </c>
      <c r="E1352" s="46">
        <v>0.30060895927969083</v>
      </c>
      <c r="F1352" s="45">
        <v>0.298935190211504</v>
      </c>
      <c r="G1352" s="47">
        <v>2698.716333752327</v>
      </c>
      <c r="H1352" s="48">
        <v>1446.9473073462004</v>
      </c>
      <c r="I1352" s="49">
        <v>0.53616131834587732</v>
      </c>
      <c r="J1352" s="35">
        <v>14</v>
      </c>
      <c r="K1352" s="42" t="s">
        <v>175</v>
      </c>
      <c r="L1352" s="46">
        <v>0.34092050181109013</v>
      </c>
      <c r="M1352" s="50" t="s">
        <v>137</v>
      </c>
      <c r="N1352" s="50" t="s">
        <v>135</v>
      </c>
      <c r="O1352" s="46">
        <v>0.65907949818890987</v>
      </c>
      <c r="P1352" s="46" t="s">
        <v>137</v>
      </c>
      <c r="Q1352" s="46" t="s">
        <v>135</v>
      </c>
      <c r="R1352" s="46">
        <v>0.49309283825119049</v>
      </c>
      <c r="S1352" s="46" t="s">
        <v>137</v>
      </c>
      <c r="T1352" s="46" t="s">
        <v>137</v>
      </c>
      <c r="U1352" s="47">
        <v>115775.74552189559</v>
      </c>
      <c r="V1352" s="47">
        <v>91210.771377198602</v>
      </c>
      <c r="W1352" s="49">
        <v>0.78782279454161463</v>
      </c>
      <c r="X1352" s="35">
        <v>14</v>
      </c>
      <c r="Y1352" s="44" t="s">
        <v>193</v>
      </c>
      <c r="Z1352" s="46">
        <v>1.7074396038983857E-4</v>
      </c>
      <c r="AA1352" s="46">
        <v>0.99982925603961026</v>
      </c>
      <c r="AB1352" s="46">
        <v>0.99982911088117787</v>
      </c>
      <c r="AC1352" s="47">
        <v>6072.2438828349004</v>
      </c>
      <c r="AD1352" s="48">
        <v>6071.2438828349004</v>
      </c>
      <c r="AE1352" s="49">
        <v>0.99983531623246769</v>
      </c>
    </row>
    <row r="1353" spans="1:31" x14ac:dyDescent="0.25">
      <c r="A1353" t="s">
        <v>1601</v>
      </c>
      <c r="B1353" s="35">
        <v>15</v>
      </c>
      <c r="C1353" s="44" t="s">
        <v>180</v>
      </c>
      <c r="D1353" s="45">
        <v>0.70755885802138963</v>
      </c>
      <c r="E1353" s="46">
        <v>0.29244114197861037</v>
      </c>
      <c r="F1353" s="45">
        <v>0.29183703406351419</v>
      </c>
      <c r="G1353" s="47">
        <v>2328.223328934881</v>
      </c>
      <c r="H1353" s="48">
        <v>1276.7822678852999</v>
      </c>
      <c r="I1353" s="49">
        <v>0.54839338306493313</v>
      </c>
      <c r="J1353" s="35">
        <v>15</v>
      </c>
      <c r="K1353" s="42" t="s">
        <v>140</v>
      </c>
      <c r="L1353" s="46">
        <v>0.27875199387941213</v>
      </c>
      <c r="M1353" s="50" t="s">
        <v>137</v>
      </c>
      <c r="N1353" s="50" t="s">
        <v>135</v>
      </c>
      <c r="O1353" s="46">
        <v>0.72124800612058781</v>
      </c>
      <c r="P1353" s="46" t="s">
        <v>137</v>
      </c>
      <c r="Q1353" s="46" t="s">
        <v>135</v>
      </c>
      <c r="R1353" s="46">
        <v>0.49099118075071324</v>
      </c>
      <c r="S1353" s="46" t="s">
        <v>137</v>
      </c>
      <c r="T1353" s="46" t="s">
        <v>137</v>
      </c>
      <c r="U1353" s="47">
        <v>1702.2099612384263</v>
      </c>
      <c r="V1353" s="47">
        <v>1065.8220771968004</v>
      </c>
      <c r="W1353" s="49">
        <v>0.62614019507991359</v>
      </c>
      <c r="X1353" s="35" t="s">
        <v>136</v>
      </c>
      <c r="Y1353" s="44" t="s">
        <v>136</v>
      </c>
      <c r="Z1353" s="46" t="s">
        <v>136</v>
      </c>
      <c r="AA1353" s="46" t="s">
        <v>136</v>
      </c>
      <c r="AB1353" s="46" t="s">
        <v>136</v>
      </c>
      <c r="AC1353" s="47" t="s">
        <v>136</v>
      </c>
      <c r="AD1353" s="48" t="s">
        <v>136</v>
      </c>
      <c r="AE1353" s="49" t="s">
        <v>136</v>
      </c>
    </row>
    <row r="1354" spans="1:31" x14ac:dyDescent="0.25">
      <c r="A1354" t="s">
        <v>1602</v>
      </c>
      <c r="B1354" s="35">
        <v>16</v>
      </c>
      <c r="C1354" s="44" t="s">
        <v>143</v>
      </c>
      <c r="D1354" s="45">
        <v>0.8043268264305522</v>
      </c>
      <c r="E1354" s="46">
        <v>0.19567317356944783</v>
      </c>
      <c r="F1354" s="45">
        <v>0.14438619274356149</v>
      </c>
      <c r="G1354" s="47">
        <v>2</v>
      </c>
      <c r="H1354" s="48">
        <v>1</v>
      </c>
      <c r="I1354" s="49">
        <v>0.5</v>
      </c>
      <c r="J1354" s="35">
        <v>16</v>
      </c>
      <c r="K1354" s="42" t="s">
        <v>141</v>
      </c>
      <c r="L1354" s="46">
        <v>0.34276313913466189</v>
      </c>
      <c r="M1354" s="50" t="s">
        <v>137</v>
      </c>
      <c r="N1354" s="50" t="s">
        <v>135</v>
      </c>
      <c r="O1354" s="46">
        <v>0.65723686086533806</v>
      </c>
      <c r="P1354" s="46" t="s">
        <v>137</v>
      </c>
      <c r="Q1354" s="46" t="s">
        <v>135</v>
      </c>
      <c r="R1354" s="46">
        <v>0.58619855428203294</v>
      </c>
      <c r="S1354" s="46" t="s">
        <v>137</v>
      </c>
      <c r="T1354" s="46" t="s">
        <v>137</v>
      </c>
      <c r="U1354" s="47">
        <v>8634.4270242765397</v>
      </c>
      <c r="V1354" s="47">
        <v>2613.1948092536009</v>
      </c>
      <c r="W1354" s="49">
        <v>0.30264831724286362</v>
      </c>
      <c r="X1354" s="35" t="s">
        <v>136</v>
      </c>
      <c r="Y1354" s="44" t="s">
        <v>136</v>
      </c>
      <c r="Z1354" s="46" t="s">
        <v>136</v>
      </c>
      <c r="AA1354" s="46" t="s">
        <v>136</v>
      </c>
      <c r="AB1354" s="46" t="s">
        <v>136</v>
      </c>
      <c r="AC1354" s="47" t="s">
        <v>136</v>
      </c>
      <c r="AD1354" s="48" t="s">
        <v>136</v>
      </c>
      <c r="AE1354" s="49" t="s">
        <v>136</v>
      </c>
    </row>
    <row r="1355" spans="1:31" x14ac:dyDescent="0.25">
      <c r="A1355" t="s">
        <v>1603</v>
      </c>
      <c r="B1355" s="35">
        <v>17</v>
      </c>
      <c r="C1355" s="44" t="s">
        <v>186</v>
      </c>
      <c r="D1355" s="45">
        <v>0.72043457543003464</v>
      </c>
      <c r="E1355" s="46">
        <v>0.27956542456996542</v>
      </c>
      <c r="F1355" s="45">
        <v>0.12039200797192968</v>
      </c>
      <c r="G1355" s="47">
        <v>24141.539601758795</v>
      </c>
      <c r="H1355" s="48">
        <v>19330.041177470102</v>
      </c>
      <c r="I1355" s="49">
        <v>0.80069628931461523</v>
      </c>
      <c r="J1355" s="35">
        <v>17</v>
      </c>
      <c r="K1355" s="42" t="s">
        <v>177</v>
      </c>
      <c r="L1355" s="46">
        <v>0.57625481464649952</v>
      </c>
      <c r="M1355" s="50" t="s">
        <v>137</v>
      </c>
      <c r="N1355" s="50" t="s">
        <v>137</v>
      </c>
      <c r="O1355" s="46">
        <v>0.42374518535350053</v>
      </c>
      <c r="P1355" s="46" t="s">
        <v>137</v>
      </c>
      <c r="Q1355" s="46" t="s">
        <v>137</v>
      </c>
      <c r="R1355" s="46">
        <v>0.35023653330478843</v>
      </c>
      <c r="S1355" s="46" t="s">
        <v>1</v>
      </c>
      <c r="T1355" s="46" t="s">
        <v>137</v>
      </c>
      <c r="U1355" s="47">
        <v>11694.280042765859</v>
      </c>
      <c r="V1355" s="47">
        <v>6866.8530837356975</v>
      </c>
      <c r="W1355" s="49">
        <v>0.58719759220949796</v>
      </c>
      <c r="X1355" s="35" t="s">
        <v>136</v>
      </c>
      <c r="Y1355" s="44" t="s">
        <v>136</v>
      </c>
      <c r="Z1355" s="46" t="s">
        <v>136</v>
      </c>
      <c r="AA1355" s="46" t="s">
        <v>136</v>
      </c>
      <c r="AB1355" s="46" t="s">
        <v>136</v>
      </c>
      <c r="AC1355" s="47" t="s">
        <v>136</v>
      </c>
      <c r="AD1355" s="48" t="s">
        <v>136</v>
      </c>
      <c r="AE1355" s="49" t="s">
        <v>136</v>
      </c>
    </row>
    <row r="1356" spans="1:31" x14ac:dyDescent="0.25">
      <c r="A1356" t="s">
        <v>1604</v>
      </c>
      <c r="B1356" s="35">
        <v>18</v>
      </c>
      <c r="C1356" s="44" t="s">
        <v>187</v>
      </c>
      <c r="D1356" s="45">
        <v>0.91683747924097747</v>
      </c>
      <c r="E1356" s="46">
        <v>8.3162520759022376E-2</v>
      </c>
      <c r="F1356" s="45">
        <v>8.2620978162156328E-2</v>
      </c>
      <c r="G1356" s="47">
        <v>5228.4180497533507</v>
      </c>
      <c r="H1356" s="48">
        <v>3341.4454954166008</v>
      </c>
      <c r="I1356" s="49">
        <v>0.63909302271156998</v>
      </c>
      <c r="J1356" s="35">
        <v>18</v>
      </c>
      <c r="K1356" s="42" t="s">
        <v>182</v>
      </c>
      <c r="L1356" s="46">
        <v>0.53610117786204603</v>
      </c>
      <c r="M1356" s="50" t="s">
        <v>137</v>
      </c>
      <c r="N1356" s="50" t="s">
        <v>137</v>
      </c>
      <c r="O1356" s="46">
        <v>0.46389882213795391</v>
      </c>
      <c r="P1356" s="46" t="s">
        <v>137</v>
      </c>
      <c r="Q1356" s="46" t="s">
        <v>137</v>
      </c>
      <c r="R1356" s="46">
        <v>3.9403413055235294E-2</v>
      </c>
      <c r="S1356" s="46" t="s">
        <v>1</v>
      </c>
      <c r="T1356" s="46" t="s">
        <v>137</v>
      </c>
      <c r="U1356" s="47">
        <v>972.42385647844753</v>
      </c>
      <c r="V1356" s="47">
        <v>676.40662854379991</v>
      </c>
      <c r="W1356" s="49">
        <v>0.69558827052366912</v>
      </c>
      <c r="X1356" s="35" t="s">
        <v>136</v>
      </c>
      <c r="Y1356" s="44" t="s">
        <v>136</v>
      </c>
      <c r="Z1356" s="46" t="s">
        <v>136</v>
      </c>
      <c r="AA1356" s="46" t="s">
        <v>136</v>
      </c>
      <c r="AB1356" s="46" t="s">
        <v>136</v>
      </c>
      <c r="AC1356" s="47" t="s">
        <v>136</v>
      </c>
      <c r="AD1356" s="48" t="s">
        <v>136</v>
      </c>
      <c r="AE1356" s="49" t="s">
        <v>136</v>
      </c>
    </row>
    <row r="1357" spans="1:31" x14ac:dyDescent="0.25">
      <c r="A1357" t="s">
        <v>1605</v>
      </c>
      <c r="B1357" s="35">
        <v>19</v>
      </c>
      <c r="C1357" s="44" t="s">
        <v>188</v>
      </c>
      <c r="D1357" s="45">
        <v>0.8052425469690786</v>
      </c>
      <c r="E1357" s="46">
        <v>0.19475745303092121</v>
      </c>
      <c r="F1357" s="45">
        <v>0.18498084032553036</v>
      </c>
      <c r="G1357" s="47">
        <v>8144.6572251906655</v>
      </c>
      <c r="H1357" s="48">
        <v>5936.6936997664998</v>
      </c>
      <c r="I1357" s="49">
        <v>0.72890651326674127</v>
      </c>
      <c r="J1357" s="35">
        <v>19</v>
      </c>
      <c r="K1357" s="42" t="s">
        <v>184</v>
      </c>
      <c r="L1357" s="46">
        <v>0.42368288160945183</v>
      </c>
      <c r="M1357" s="50" t="s">
        <v>137</v>
      </c>
      <c r="N1357" s="50" t="s">
        <v>137</v>
      </c>
      <c r="O1357" s="46">
        <v>0.57631711839054811</v>
      </c>
      <c r="P1357" s="46" t="s">
        <v>137</v>
      </c>
      <c r="Q1357" s="46" t="s">
        <v>137</v>
      </c>
      <c r="R1357" s="46">
        <v>0.48339163428550996</v>
      </c>
      <c r="S1357" s="46" t="s">
        <v>137</v>
      </c>
      <c r="T1357" s="46" t="s">
        <v>137</v>
      </c>
      <c r="U1357" s="47">
        <v>11633.195245896102</v>
      </c>
      <c r="V1357" s="47">
        <v>2944.5816647577012</v>
      </c>
      <c r="W1357" s="49">
        <v>0.25311890693113531</v>
      </c>
      <c r="X1357" s="35" t="s">
        <v>136</v>
      </c>
      <c r="Y1357" s="44" t="s">
        <v>136</v>
      </c>
      <c r="Z1357" s="46" t="s">
        <v>136</v>
      </c>
      <c r="AA1357" s="46" t="s">
        <v>136</v>
      </c>
      <c r="AB1357" s="46" t="s">
        <v>136</v>
      </c>
      <c r="AC1357" s="47" t="s">
        <v>136</v>
      </c>
      <c r="AD1357" s="48" t="s">
        <v>136</v>
      </c>
      <c r="AE1357" s="49" t="s">
        <v>136</v>
      </c>
    </row>
    <row r="1358" spans="1:31" x14ac:dyDescent="0.25">
      <c r="A1358" t="s">
        <v>1606</v>
      </c>
      <c r="B1358" s="35">
        <v>20</v>
      </c>
      <c r="C1358" s="44" t="s">
        <v>13</v>
      </c>
      <c r="D1358" s="45">
        <v>0.88692758730866439</v>
      </c>
      <c r="E1358" s="46">
        <v>0.1130724126913355</v>
      </c>
      <c r="F1358" s="45">
        <v>8.9372081094301975E-2</v>
      </c>
      <c r="G1358" s="47">
        <v>2</v>
      </c>
      <c r="H1358" s="48">
        <v>1</v>
      </c>
      <c r="I1358" s="49">
        <v>0.5</v>
      </c>
      <c r="J1358" s="35">
        <v>20</v>
      </c>
      <c r="K1358" s="42" t="s">
        <v>185</v>
      </c>
      <c r="L1358" s="46">
        <v>0.52788765268228166</v>
      </c>
      <c r="M1358" s="50" t="s">
        <v>137</v>
      </c>
      <c r="N1358" s="50" t="s">
        <v>137</v>
      </c>
      <c r="O1358" s="46">
        <v>0.47211234731771834</v>
      </c>
      <c r="P1358" s="46" t="s">
        <v>137</v>
      </c>
      <c r="Q1358" s="46" t="s">
        <v>137</v>
      </c>
      <c r="R1358" s="46">
        <v>0.47191846582867353</v>
      </c>
      <c r="S1358" s="46" t="s">
        <v>137</v>
      </c>
      <c r="T1358" s="46" t="s">
        <v>137</v>
      </c>
      <c r="U1358" s="47">
        <v>4215.5367409728769</v>
      </c>
      <c r="V1358" s="47">
        <v>3434.4079315314993</v>
      </c>
      <c r="W1358" s="49">
        <v>0.8147024074421646</v>
      </c>
      <c r="X1358" s="35" t="s">
        <v>136</v>
      </c>
      <c r="Y1358" s="44" t="s">
        <v>136</v>
      </c>
      <c r="Z1358" s="46" t="s">
        <v>136</v>
      </c>
      <c r="AA1358" s="46" t="s">
        <v>136</v>
      </c>
      <c r="AB1358" s="46" t="s">
        <v>136</v>
      </c>
      <c r="AC1358" s="47" t="s">
        <v>136</v>
      </c>
      <c r="AD1358" s="48" t="s">
        <v>136</v>
      </c>
      <c r="AE1358" s="49" t="s">
        <v>136</v>
      </c>
    </row>
    <row r="1359" spans="1:31" x14ac:dyDescent="0.25">
      <c r="A1359" t="s">
        <v>1607</v>
      </c>
      <c r="B1359" s="35">
        <v>21</v>
      </c>
      <c r="C1359" s="44" t="s">
        <v>189</v>
      </c>
      <c r="D1359" s="45">
        <v>0.9365985395246248</v>
      </c>
      <c r="E1359" s="46">
        <v>6.340146047537526E-2</v>
      </c>
      <c r="F1359" s="45">
        <v>5.6120272298038447E-2</v>
      </c>
      <c r="G1359" s="47">
        <v>1959.6373304998351</v>
      </c>
      <c r="H1359" s="48">
        <v>1566.0687152506</v>
      </c>
      <c r="I1359" s="49">
        <v>0.79916252404272714</v>
      </c>
      <c r="J1359" s="35" t="s">
        <v>136</v>
      </c>
      <c r="K1359" s="42" t="s">
        <v>136</v>
      </c>
      <c r="L1359" s="46" t="s">
        <v>136</v>
      </c>
      <c r="M1359" s="50" t="s">
        <v>136</v>
      </c>
      <c r="N1359" s="50" t="s">
        <v>136</v>
      </c>
      <c r="O1359" s="46" t="s">
        <v>136</v>
      </c>
      <c r="P1359" s="46" t="s">
        <v>136</v>
      </c>
      <c r="Q1359" s="46" t="s">
        <v>136</v>
      </c>
      <c r="R1359" s="46" t="s">
        <v>136</v>
      </c>
      <c r="S1359" s="46" t="s">
        <v>136</v>
      </c>
      <c r="T1359" s="46" t="s">
        <v>136</v>
      </c>
      <c r="U1359" s="47" t="s">
        <v>136</v>
      </c>
      <c r="V1359" s="47" t="s">
        <v>136</v>
      </c>
      <c r="W1359" s="49" t="s">
        <v>136</v>
      </c>
      <c r="X1359" s="35" t="s">
        <v>136</v>
      </c>
      <c r="Y1359" s="44" t="s">
        <v>136</v>
      </c>
      <c r="Z1359" s="46" t="s">
        <v>136</v>
      </c>
      <c r="AA1359" s="46" t="s">
        <v>136</v>
      </c>
      <c r="AB1359" s="46" t="s">
        <v>136</v>
      </c>
      <c r="AC1359" s="47" t="s">
        <v>136</v>
      </c>
      <c r="AD1359" s="48" t="s">
        <v>136</v>
      </c>
      <c r="AE1359" s="49" t="s">
        <v>136</v>
      </c>
    </row>
    <row r="1360" spans="1:31" x14ac:dyDescent="0.25">
      <c r="A1360" t="s">
        <v>1608</v>
      </c>
      <c r="B1360" s="35" t="s">
        <v>136</v>
      </c>
      <c r="C1360" s="44" t="s">
        <v>136</v>
      </c>
      <c r="D1360" s="45" t="s">
        <v>136</v>
      </c>
      <c r="E1360" s="46" t="s">
        <v>136</v>
      </c>
      <c r="F1360" s="45" t="s">
        <v>136</v>
      </c>
      <c r="G1360" s="47" t="s">
        <v>136</v>
      </c>
      <c r="H1360" s="48" t="s">
        <v>136</v>
      </c>
      <c r="I1360" s="49" t="s">
        <v>136</v>
      </c>
      <c r="J1360" s="35" t="s">
        <v>136</v>
      </c>
      <c r="K1360" s="42" t="s">
        <v>136</v>
      </c>
      <c r="L1360" s="46" t="s">
        <v>136</v>
      </c>
      <c r="M1360" s="50" t="s">
        <v>136</v>
      </c>
      <c r="N1360" s="50" t="s">
        <v>136</v>
      </c>
      <c r="O1360" s="46" t="s">
        <v>136</v>
      </c>
      <c r="P1360" s="46" t="s">
        <v>136</v>
      </c>
      <c r="Q1360" s="46" t="s">
        <v>136</v>
      </c>
      <c r="R1360" s="46" t="s">
        <v>136</v>
      </c>
      <c r="S1360" s="46" t="s">
        <v>136</v>
      </c>
      <c r="T1360" s="46" t="s">
        <v>136</v>
      </c>
      <c r="U1360" s="47" t="s">
        <v>136</v>
      </c>
      <c r="V1360" s="47" t="s">
        <v>136</v>
      </c>
      <c r="W1360" s="49" t="s">
        <v>136</v>
      </c>
      <c r="X1360" s="35" t="s">
        <v>136</v>
      </c>
      <c r="Y1360" s="44" t="s">
        <v>136</v>
      </c>
      <c r="Z1360" s="46" t="s">
        <v>136</v>
      </c>
      <c r="AA1360" s="46" t="s">
        <v>136</v>
      </c>
      <c r="AB1360" s="46" t="s">
        <v>136</v>
      </c>
      <c r="AC1360" s="47" t="s">
        <v>136</v>
      </c>
      <c r="AD1360" s="48" t="s">
        <v>136</v>
      </c>
      <c r="AE1360" s="49" t="s">
        <v>136</v>
      </c>
    </row>
    <row r="1361" spans="1:31" x14ac:dyDescent="0.25">
      <c r="A1361" t="s">
        <v>1609</v>
      </c>
      <c r="B1361" s="35" t="s">
        <v>136</v>
      </c>
      <c r="C1361" s="44" t="s">
        <v>136</v>
      </c>
      <c r="D1361" s="45" t="s">
        <v>136</v>
      </c>
      <c r="E1361" s="46" t="s">
        <v>136</v>
      </c>
      <c r="F1361" s="45" t="s">
        <v>136</v>
      </c>
      <c r="G1361" s="47" t="s">
        <v>136</v>
      </c>
      <c r="H1361" s="48" t="s">
        <v>136</v>
      </c>
      <c r="I1361" s="49" t="s">
        <v>136</v>
      </c>
      <c r="J1361" s="35" t="s">
        <v>136</v>
      </c>
      <c r="K1361" s="42" t="s">
        <v>136</v>
      </c>
      <c r="L1361" s="46" t="s">
        <v>136</v>
      </c>
      <c r="M1361" s="50" t="s">
        <v>136</v>
      </c>
      <c r="N1361" s="50" t="s">
        <v>136</v>
      </c>
      <c r="O1361" s="46" t="s">
        <v>136</v>
      </c>
      <c r="P1361" s="46" t="s">
        <v>136</v>
      </c>
      <c r="Q1361" s="46" t="s">
        <v>136</v>
      </c>
      <c r="R1361" s="46" t="s">
        <v>136</v>
      </c>
      <c r="S1361" s="46" t="s">
        <v>136</v>
      </c>
      <c r="T1361" s="46" t="s">
        <v>136</v>
      </c>
      <c r="U1361" s="47" t="s">
        <v>136</v>
      </c>
      <c r="V1361" s="47" t="s">
        <v>136</v>
      </c>
      <c r="W1361" s="49" t="s">
        <v>136</v>
      </c>
      <c r="X1361" s="35" t="s">
        <v>136</v>
      </c>
      <c r="Y1361" s="44" t="s">
        <v>136</v>
      </c>
      <c r="Z1361" s="46" t="s">
        <v>136</v>
      </c>
      <c r="AA1361" s="46" t="s">
        <v>136</v>
      </c>
      <c r="AB1361" s="46" t="s">
        <v>136</v>
      </c>
      <c r="AC1361" s="47" t="s">
        <v>136</v>
      </c>
      <c r="AD1361" s="48" t="s">
        <v>136</v>
      </c>
      <c r="AE1361" s="49" t="s">
        <v>136</v>
      </c>
    </row>
    <row r="1362" spans="1:31" x14ac:dyDescent="0.25">
      <c r="A1362" t="s">
        <v>1610</v>
      </c>
      <c r="B1362" s="35" t="s">
        <v>136</v>
      </c>
      <c r="C1362" s="44" t="s">
        <v>136</v>
      </c>
      <c r="D1362" s="45" t="s">
        <v>136</v>
      </c>
      <c r="E1362" s="46" t="s">
        <v>136</v>
      </c>
      <c r="F1362" s="45" t="s">
        <v>136</v>
      </c>
      <c r="G1362" s="47" t="s">
        <v>136</v>
      </c>
      <c r="H1362" s="48" t="s">
        <v>136</v>
      </c>
      <c r="I1362" s="49" t="s">
        <v>136</v>
      </c>
      <c r="J1362" s="35" t="s">
        <v>136</v>
      </c>
      <c r="K1362" s="42" t="s">
        <v>136</v>
      </c>
      <c r="L1362" s="46" t="s">
        <v>136</v>
      </c>
      <c r="M1362" s="50" t="s">
        <v>136</v>
      </c>
      <c r="N1362" s="50" t="s">
        <v>136</v>
      </c>
      <c r="O1362" s="46" t="s">
        <v>136</v>
      </c>
      <c r="P1362" s="46" t="s">
        <v>136</v>
      </c>
      <c r="Q1362" s="46" t="s">
        <v>136</v>
      </c>
      <c r="R1362" s="46" t="s">
        <v>136</v>
      </c>
      <c r="S1362" s="46" t="s">
        <v>136</v>
      </c>
      <c r="T1362" s="46" t="s">
        <v>136</v>
      </c>
      <c r="U1362" s="47" t="s">
        <v>136</v>
      </c>
      <c r="V1362" s="47" t="s">
        <v>136</v>
      </c>
      <c r="W1362" s="49" t="s">
        <v>136</v>
      </c>
      <c r="X1362" s="35" t="s">
        <v>136</v>
      </c>
      <c r="Y1362" s="44" t="s">
        <v>136</v>
      </c>
      <c r="Z1362" s="46" t="s">
        <v>136</v>
      </c>
      <c r="AA1362" s="46" t="s">
        <v>136</v>
      </c>
      <c r="AB1362" s="46" t="s">
        <v>136</v>
      </c>
      <c r="AC1362" s="47" t="s">
        <v>136</v>
      </c>
      <c r="AD1362" s="48" t="s">
        <v>136</v>
      </c>
      <c r="AE1362" s="49" t="s">
        <v>136</v>
      </c>
    </row>
    <row r="1363" spans="1:31" x14ac:dyDescent="0.25">
      <c r="A1363" t="s">
        <v>1611</v>
      </c>
      <c r="B1363" s="35" t="s">
        <v>136</v>
      </c>
      <c r="C1363" s="44" t="s">
        <v>136</v>
      </c>
      <c r="D1363" s="45" t="s">
        <v>136</v>
      </c>
      <c r="E1363" s="46" t="s">
        <v>136</v>
      </c>
      <c r="F1363" s="45" t="s">
        <v>136</v>
      </c>
      <c r="G1363" s="47" t="s">
        <v>136</v>
      </c>
      <c r="H1363" s="48" t="s">
        <v>136</v>
      </c>
      <c r="I1363" s="49" t="s">
        <v>136</v>
      </c>
      <c r="J1363" s="35" t="s">
        <v>136</v>
      </c>
      <c r="K1363" s="42" t="s">
        <v>136</v>
      </c>
      <c r="L1363" s="46" t="s">
        <v>136</v>
      </c>
      <c r="M1363" s="50" t="s">
        <v>136</v>
      </c>
      <c r="N1363" s="50" t="s">
        <v>136</v>
      </c>
      <c r="O1363" s="46" t="s">
        <v>136</v>
      </c>
      <c r="P1363" s="46" t="s">
        <v>136</v>
      </c>
      <c r="Q1363" s="46" t="s">
        <v>136</v>
      </c>
      <c r="R1363" s="46" t="s">
        <v>136</v>
      </c>
      <c r="S1363" s="46" t="s">
        <v>136</v>
      </c>
      <c r="T1363" s="46" t="s">
        <v>136</v>
      </c>
      <c r="U1363" s="47" t="s">
        <v>136</v>
      </c>
      <c r="V1363" s="47" t="s">
        <v>136</v>
      </c>
      <c r="W1363" s="49" t="s">
        <v>136</v>
      </c>
      <c r="X1363" s="35" t="s">
        <v>136</v>
      </c>
      <c r="Y1363" s="44" t="s">
        <v>136</v>
      </c>
      <c r="Z1363" s="46" t="s">
        <v>136</v>
      </c>
      <c r="AA1363" s="46" t="s">
        <v>136</v>
      </c>
      <c r="AB1363" s="46" t="s">
        <v>136</v>
      </c>
      <c r="AC1363" s="47" t="s">
        <v>136</v>
      </c>
      <c r="AD1363" s="48" t="s">
        <v>136</v>
      </c>
      <c r="AE1363" s="49" t="s">
        <v>136</v>
      </c>
    </row>
    <row r="1364" spans="1:31" x14ac:dyDescent="0.25">
      <c r="A1364" t="s">
        <v>1612</v>
      </c>
      <c r="B1364" s="35" t="s">
        <v>136</v>
      </c>
      <c r="C1364" s="44" t="s">
        <v>136</v>
      </c>
      <c r="D1364" s="45" t="s">
        <v>136</v>
      </c>
      <c r="E1364" s="46" t="s">
        <v>136</v>
      </c>
      <c r="F1364" s="45" t="s">
        <v>136</v>
      </c>
      <c r="G1364" s="47" t="s">
        <v>136</v>
      </c>
      <c r="H1364" s="48" t="s">
        <v>136</v>
      </c>
      <c r="I1364" s="49" t="s">
        <v>136</v>
      </c>
      <c r="J1364" s="35" t="s">
        <v>136</v>
      </c>
      <c r="K1364" s="42" t="s">
        <v>136</v>
      </c>
      <c r="L1364" s="46" t="s">
        <v>136</v>
      </c>
      <c r="M1364" s="50" t="s">
        <v>136</v>
      </c>
      <c r="N1364" s="50" t="s">
        <v>136</v>
      </c>
      <c r="O1364" s="46" t="s">
        <v>136</v>
      </c>
      <c r="P1364" s="46" t="s">
        <v>136</v>
      </c>
      <c r="Q1364" s="46" t="s">
        <v>136</v>
      </c>
      <c r="R1364" s="46" t="s">
        <v>136</v>
      </c>
      <c r="S1364" s="46" t="s">
        <v>136</v>
      </c>
      <c r="T1364" s="46" t="s">
        <v>136</v>
      </c>
      <c r="U1364" s="47" t="s">
        <v>136</v>
      </c>
      <c r="V1364" s="47" t="s">
        <v>136</v>
      </c>
      <c r="W1364" s="49" t="s">
        <v>136</v>
      </c>
      <c r="X1364" s="35" t="s">
        <v>136</v>
      </c>
      <c r="Y1364" s="44" t="s">
        <v>136</v>
      </c>
      <c r="Z1364" s="46" t="s">
        <v>136</v>
      </c>
      <c r="AA1364" s="46" t="s">
        <v>136</v>
      </c>
      <c r="AB1364" s="46" t="s">
        <v>136</v>
      </c>
      <c r="AC1364" s="47" t="s">
        <v>136</v>
      </c>
      <c r="AD1364" s="48" t="s">
        <v>136</v>
      </c>
      <c r="AE1364" s="49" t="s">
        <v>136</v>
      </c>
    </row>
    <row r="1365" spans="1:31" x14ac:dyDescent="0.25">
      <c r="A1365" t="s">
        <v>1613</v>
      </c>
      <c r="B1365" s="35" t="s">
        <v>136</v>
      </c>
      <c r="C1365" s="44" t="s">
        <v>136</v>
      </c>
      <c r="D1365" s="45" t="s">
        <v>136</v>
      </c>
      <c r="E1365" s="46" t="s">
        <v>136</v>
      </c>
      <c r="F1365" s="45" t="s">
        <v>136</v>
      </c>
      <c r="G1365" s="47" t="s">
        <v>136</v>
      </c>
      <c r="H1365" s="48" t="s">
        <v>136</v>
      </c>
      <c r="I1365" s="49" t="s">
        <v>136</v>
      </c>
      <c r="J1365" s="35" t="s">
        <v>136</v>
      </c>
      <c r="K1365" s="42" t="s">
        <v>136</v>
      </c>
      <c r="L1365" s="46" t="s">
        <v>136</v>
      </c>
      <c r="M1365" s="50" t="s">
        <v>136</v>
      </c>
      <c r="N1365" s="50" t="s">
        <v>136</v>
      </c>
      <c r="O1365" s="46" t="s">
        <v>136</v>
      </c>
      <c r="P1365" s="46" t="s">
        <v>136</v>
      </c>
      <c r="Q1365" s="46" t="s">
        <v>136</v>
      </c>
      <c r="R1365" s="46" t="s">
        <v>136</v>
      </c>
      <c r="S1365" s="46" t="s">
        <v>136</v>
      </c>
      <c r="T1365" s="46" t="s">
        <v>136</v>
      </c>
      <c r="U1365" s="47" t="s">
        <v>136</v>
      </c>
      <c r="V1365" s="47" t="s">
        <v>136</v>
      </c>
      <c r="W1365" s="49" t="s">
        <v>136</v>
      </c>
      <c r="X1365" s="35" t="s">
        <v>136</v>
      </c>
      <c r="Y1365" s="44" t="s">
        <v>136</v>
      </c>
      <c r="Z1365" s="46" t="s">
        <v>136</v>
      </c>
      <c r="AA1365" s="46" t="s">
        <v>136</v>
      </c>
      <c r="AB1365" s="46" t="s">
        <v>136</v>
      </c>
      <c r="AC1365" s="47" t="s">
        <v>136</v>
      </c>
      <c r="AD1365" s="48" t="s">
        <v>136</v>
      </c>
      <c r="AE1365" s="49" t="s">
        <v>136</v>
      </c>
    </row>
    <row r="1366" spans="1:31" x14ac:dyDescent="0.25">
      <c r="A1366" t="s">
        <v>1614</v>
      </c>
      <c r="B1366" s="35" t="s">
        <v>136</v>
      </c>
      <c r="C1366" s="44" t="s">
        <v>136</v>
      </c>
      <c r="D1366" s="45" t="s">
        <v>136</v>
      </c>
      <c r="E1366" s="46" t="s">
        <v>136</v>
      </c>
      <c r="F1366" s="45" t="s">
        <v>136</v>
      </c>
      <c r="G1366" s="47" t="s">
        <v>136</v>
      </c>
      <c r="H1366" s="48" t="s">
        <v>136</v>
      </c>
      <c r="I1366" s="49" t="s">
        <v>136</v>
      </c>
      <c r="J1366" s="35" t="s">
        <v>136</v>
      </c>
      <c r="K1366" s="42" t="s">
        <v>136</v>
      </c>
      <c r="L1366" s="46" t="s">
        <v>136</v>
      </c>
      <c r="M1366" s="50" t="s">
        <v>136</v>
      </c>
      <c r="N1366" s="50" t="s">
        <v>136</v>
      </c>
      <c r="O1366" s="46" t="s">
        <v>136</v>
      </c>
      <c r="P1366" s="46" t="s">
        <v>136</v>
      </c>
      <c r="Q1366" s="46" t="s">
        <v>136</v>
      </c>
      <c r="R1366" s="46" t="s">
        <v>136</v>
      </c>
      <c r="S1366" s="46" t="s">
        <v>136</v>
      </c>
      <c r="T1366" s="46" t="s">
        <v>136</v>
      </c>
      <c r="U1366" s="47" t="s">
        <v>136</v>
      </c>
      <c r="V1366" s="47" t="s">
        <v>136</v>
      </c>
      <c r="W1366" s="49" t="s">
        <v>136</v>
      </c>
      <c r="X1366" s="35" t="s">
        <v>136</v>
      </c>
      <c r="Y1366" s="44" t="s">
        <v>136</v>
      </c>
      <c r="Z1366" s="46" t="s">
        <v>136</v>
      </c>
      <c r="AA1366" s="46" t="s">
        <v>136</v>
      </c>
      <c r="AB1366" s="46" t="s">
        <v>136</v>
      </c>
      <c r="AC1366" s="47" t="s">
        <v>136</v>
      </c>
      <c r="AD1366" s="48" t="s">
        <v>136</v>
      </c>
      <c r="AE1366" s="49" t="s">
        <v>136</v>
      </c>
    </row>
    <row r="1367" spans="1:31" x14ac:dyDescent="0.25">
      <c r="A1367" t="s">
        <v>1615</v>
      </c>
      <c r="B1367" s="35" t="s">
        <v>136</v>
      </c>
      <c r="C1367" s="44" t="s">
        <v>136</v>
      </c>
      <c r="D1367" s="45" t="s">
        <v>136</v>
      </c>
      <c r="E1367" s="46" t="s">
        <v>136</v>
      </c>
      <c r="F1367" s="45" t="s">
        <v>136</v>
      </c>
      <c r="G1367" s="47" t="s">
        <v>136</v>
      </c>
      <c r="H1367" s="48" t="s">
        <v>136</v>
      </c>
      <c r="I1367" s="49" t="s">
        <v>136</v>
      </c>
      <c r="J1367" s="35" t="s">
        <v>136</v>
      </c>
      <c r="K1367" s="42" t="s">
        <v>136</v>
      </c>
      <c r="L1367" s="46" t="s">
        <v>136</v>
      </c>
      <c r="M1367" s="50" t="s">
        <v>136</v>
      </c>
      <c r="N1367" s="50" t="s">
        <v>136</v>
      </c>
      <c r="O1367" s="46" t="s">
        <v>136</v>
      </c>
      <c r="P1367" s="46" t="s">
        <v>136</v>
      </c>
      <c r="Q1367" s="46" t="s">
        <v>136</v>
      </c>
      <c r="R1367" s="46" t="s">
        <v>136</v>
      </c>
      <c r="S1367" s="46" t="s">
        <v>136</v>
      </c>
      <c r="T1367" s="46" t="s">
        <v>136</v>
      </c>
      <c r="U1367" s="47" t="s">
        <v>136</v>
      </c>
      <c r="V1367" s="47" t="s">
        <v>136</v>
      </c>
      <c r="W1367" s="49" t="s">
        <v>136</v>
      </c>
      <c r="X1367" s="35" t="s">
        <v>136</v>
      </c>
      <c r="Y1367" s="44" t="s">
        <v>136</v>
      </c>
      <c r="Z1367" s="46" t="s">
        <v>136</v>
      </c>
      <c r="AA1367" s="46" t="s">
        <v>136</v>
      </c>
      <c r="AB1367" s="46" t="s">
        <v>136</v>
      </c>
      <c r="AC1367" s="47" t="s">
        <v>136</v>
      </c>
      <c r="AD1367" s="48" t="s">
        <v>136</v>
      </c>
      <c r="AE1367" s="49" t="s">
        <v>136</v>
      </c>
    </row>
    <row r="1368" spans="1:31" x14ac:dyDescent="0.25">
      <c r="A1368" t="s">
        <v>1616</v>
      </c>
      <c r="B1368" s="35" t="s">
        <v>136</v>
      </c>
      <c r="C1368" s="44" t="s">
        <v>136</v>
      </c>
      <c r="D1368" s="45" t="s">
        <v>136</v>
      </c>
      <c r="E1368" s="46" t="s">
        <v>136</v>
      </c>
      <c r="F1368" s="45" t="s">
        <v>136</v>
      </c>
      <c r="G1368" s="47" t="s">
        <v>136</v>
      </c>
      <c r="H1368" s="48" t="s">
        <v>136</v>
      </c>
      <c r="I1368" s="49" t="s">
        <v>136</v>
      </c>
      <c r="J1368" s="35" t="s">
        <v>136</v>
      </c>
      <c r="K1368" s="42" t="s">
        <v>136</v>
      </c>
      <c r="L1368" s="46" t="s">
        <v>136</v>
      </c>
      <c r="M1368" s="50" t="s">
        <v>136</v>
      </c>
      <c r="N1368" s="50" t="s">
        <v>136</v>
      </c>
      <c r="O1368" s="46" t="s">
        <v>136</v>
      </c>
      <c r="P1368" s="46" t="s">
        <v>136</v>
      </c>
      <c r="Q1368" s="46" t="s">
        <v>136</v>
      </c>
      <c r="R1368" s="46" t="s">
        <v>136</v>
      </c>
      <c r="S1368" s="46" t="s">
        <v>136</v>
      </c>
      <c r="T1368" s="46" t="s">
        <v>136</v>
      </c>
      <c r="U1368" s="47" t="s">
        <v>136</v>
      </c>
      <c r="V1368" s="47" t="s">
        <v>136</v>
      </c>
      <c r="W1368" s="49" t="s">
        <v>136</v>
      </c>
      <c r="X1368" s="35" t="s">
        <v>136</v>
      </c>
      <c r="Y1368" s="44" t="s">
        <v>136</v>
      </c>
      <c r="Z1368" s="46" t="s">
        <v>136</v>
      </c>
      <c r="AA1368" s="46" t="s">
        <v>136</v>
      </c>
      <c r="AB1368" s="46" t="s">
        <v>136</v>
      </c>
      <c r="AC1368" s="47" t="s">
        <v>136</v>
      </c>
      <c r="AD1368" s="48" t="s">
        <v>136</v>
      </c>
      <c r="AE1368" s="49" t="s">
        <v>136</v>
      </c>
    </row>
    <row r="1369" spans="1:31" x14ac:dyDescent="0.25">
      <c r="A1369" t="s">
        <v>1617</v>
      </c>
      <c r="B1369" s="35" t="s">
        <v>136</v>
      </c>
      <c r="C1369" s="44" t="s">
        <v>136</v>
      </c>
      <c r="D1369" s="45" t="s">
        <v>136</v>
      </c>
      <c r="E1369" s="46" t="s">
        <v>136</v>
      </c>
      <c r="F1369" s="45" t="s">
        <v>136</v>
      </c>
      <c r="G1369" s="47" t="s">
        <v>136</v>
      </c>
      <c r="H1369" s="48" t="s">
        <v>136</v>
      </c>
      <c r="I1369" s="49" t="s">
        <v>136</v>
      </c>
      <c r="J1369" s="35" t="s">
        <v>136</v>
      </c>
      <c r="K1369" s="42" t="s">
        <v>136</v>
      </c>
      <c r="L1369" s="46" t="s">
        <v>136</v>
      </c>
      <c r="M1369" s="50" t="s">
        <v>136</v>
      </c>
      <c r="N1369" s="50" t="s">
        <v>136</v>
      </c>
      <c r="O1369" s="46" t="s">
        <v>136</v>
      </c>
      <c r="P1369" s="46" t="s">
        <v>136</v>
      </c>
      <c r="Q1369" s="46" t="s">
        <v>136</v>
      </c>
      <c r="R1369" s="46" t="s">
        <v>136</v>
      </c>
      <c r="S1369" s="46" t="s">
        <v>136</v>
      </c>
      <c r="T1369" s="46" t="s">
        <v>136</v>
      </c>
      <c r="U1369" s="47" t="s">
        <v>136</v>
      </c>
      <c r="V1369" s="47" t="s">
        <v>136</v>
      </c>
      <c r="W1369" s="49" t="s">
        <v>136</v>
      </c>
      <c r="X1369" s="35" t="s">
        <v>136</v>
      </c>
      <c r="Y1369" s="44" t="s">
        <v>136</v>
      </c>
      <c r="Z1369" s="46" t="s">
        <v>136</v>
      </c>
      <c r="AA1369" s="46" t="s">
        <v>136</v>
      </c>
      <c r="AB1369" s="46" t="s">
        <v>136</v>
      </c>
      <c r="AC1369" s="47" t="s">
        <v>136</v>
      </c>
      <c r="AD1369" s="48" t="s">
        <v>136</v>
      </c>
      <c r="AE1369" s="49" t="s">
        <v>136</v>
      </c>
    </row>
    <row r="1370" spans="1:31" x14ac:dyDescent="0.25">
      <c r="A1370" t="s">
        <v>1618</v>
      </c>
      <c r="B1370" s="35" t="s">
        <v>136</v>
      </c>
      <c r="C1370" s="44" t="s">
        <v>136</v>
      </c>
      <c r="D1370" s="45" t="s">
        <v>136</v>
      </c>
      <c r="E1370" s="46" t="s">
        <v>136</v>
      </c>
      <c r="F1370" s="45" t="s">
        <v>136</v>
      </c>
      <c r="G1370" s="47" t="s">
        <v>136</v>
      </c>
      <c r="H1370" s="48" t="s">
        <v>136</v>
      </c>
      <c r="I1370" s="49" t="s">
        <v>136</v>
      </c>
      <c r="J1370" s="35" t="s">
        <v>136</v>
      </c>
      <c r="K1370" s="42" t="s">
        <v>136</v>
      </c>
      <c r="L1370" s="46" t="s">
        <v>136</v>
      </c>
      <c r="M1370" s="50" t="s">
        <v>136</v>
      </c>
      <c r="N1370" s="50" t="s">
        <v>136</v>
      </c>
      <c r="O1370" s="46" t="s">
        <v>136</v>
      </c>
      <c r="P1370" s="46" t="s">
        <v>136</v>
      </c>
      <c r="Q1370" s="46" t="s">
        <v>136</v>
      </c>
      <c r="R1370" s="46" t="s">
        <v>136</v>
      </c>
      <c r="S1370" s="46" t="s">
        <v>136</v>
      </c>
      <c r="T1370" s="46" t="s">
        <v>136</v>
      </c>
      <c r="U1370" s="47" t="s">
        <v>136</v>
      </c>
      <c r="V1370" s="47" t="s">
        <v>136</v>
      </c>
      <c r="W1370" s="49" t="s">
        <v>136</v>
      </c>
      <c r="X1370" s="35" t="s">
        <v>136</v>
      </c>
      <c r="Y1370" s="44" t="s">
        <v>136</v>
      </c>
      <c r="Z1370" s="46" t="s">
        <v>136</v>
      </c>
      <c r="AA1370" s="46" t="s">
        <v>136</v>
      </c>
      <c r="AB1370" s="46" t="s">
        <v>136</v>
      </c>
      <c r="AC1370" s="47" t="s">
        <v>136</v>
      </c>
      <c r="AD1370" s="48" t="s">
        <v>136</v>
      </c>
      <c r="AE1370" s="49" t="s">
        <v>136</v>
      </c>
    </row>
    <row r="1371" spans="1:31" x14ac:dyDescent="0.25">
      <c r="A1371" t="s">
        <v>1619</v>
      </c>
      <c r="B1371" s="35" t="s">
        <v>136</v>
      </c>
      <c r="C1371" s="44" t="s">
        <v>136</v>
      </c>
      <c r="D1371" s="45" t="s">
        <v>136</v>
      </c>
      <c r="E1371" s="46" t="s">
        <v>136</v>
      </c>
      <c r="F1371" s="45" t="s">
        <v>136</v>
      </c>
      <c r="G1371" s="47" t="s">
        <v>136</v>
      </c>
      <c r="H1371" s="48" t="s">
        <v>136</v>
      </c>
      <c r="I1371" s="49" t="s">
        <v>136</v>
      </c>
      <c r="J1371" s="35" t="s">
        <v>136</v>
      </c>
      <c r="K1371" s="42" t="s">
        <v>136</v>
      </c>
      <c r="L1371" s="46" t="s">
        <v>136</v>
      </c>
      <c r="M1371" s="50" t="s">
        <v>136</v>
      </c>
      <c r="N1371" s="50" t="s">
        <v>136</v>
      </c>
      <c r="O1371" s="46" t="s">
        <v>136</v>
      </c>
      <c r="P1371" s="46" t="s">
        <v>136</v>
      </c>
      <c r="Q1371" s="46" t="s">
        <v>136</v>
      </c>
      <c r="R1371" s="46" t="s">
        <v>136</v>
      </c>
      <c r="S1371" s="46" t="s">
        <v>136</v>
      </c>
      <c r="T1371" s="46" t="s">
        <v>136</v>
      </c>
      <c r="U1371" s="47" t="s">
        <v>136</v>
      </c>
      <c r="V1371" s="47" t="s">
        <v>136</v>
      </c>
      <c r="W1371" s="49" t="s">
        <v>136</v>
      </c>
      <c r="X1371" s="35" t="s">
        <v>136</v>
      </c>
      <c r="Y1371" s="44" t="s">
        <v>136</v>
      </c>
      <c r="Z1371" s="46" t="s">
        <v>136</v>
      </c>
      <c r="AA1371" s="46" t="s">
        <v>136</v>
      </c>
      <c r="AB1371" s="46" t="s">
        <v>136</v>
      </c>
      <c r="AC1371" s="47" t="s">
        <v>136</v>
      </c>
      <c r="AD1371" s="48" t="s">
        <v>136</v>
      </c>
      <c r="AE1371" s="49" t="s">
        <v>136</v>
      </c>
    </row>
    <row r="1372" spans="1:31" x14ac:dyDescent="0.25">
      <c r="A1372" t="s">
        <v>1620</v>
      </c>
      <c r="B1372" s="35" t="s">
        <v>136</v>
      </c>
      <c r="C1372" s="44" t="s">
        <v>136</v>
      </c>
      <c r="D1372" s="45" t="s">
        <v>136</v>
      </c>
      <c r="E1372" s="46" t="s">
        <v>136</v>
      </c>
      <c r="F1372" s="45" t="s">
        <v>136</v>
      </c>
      <c r="G1372" s="47" t="s">
        <v>136</v>
      </c>
      <c r="H1372" s="48" t="s">
        <v>136</v>
      </c>
      <c r="I1372" s="49" t="s">
        <v>136</v>
      </c>
      <c r="J1372" s="35" t="s">
        <v>136</v>
      </c>
      <c r="K1372" s="42" t="s">
        <v>136</v>
      </c>
      <c r="L1372" s="46" t="s">
        <v>136</v>
      </c>
      <c r="M1372" s="50" t="s">
        <v>136</v>
      </c>
      <c r="N1372" s="50" t="s">
        <v>136</v>
      </c>
      <c r="O1372" s="46" t="s">
        <v>136</v>
      </c>
      <c r="P1372" s="46" t="s">
        <v>136</v>
      </c>
      <c r="Q1372" s="46" t="s">
        <v>136</v>
      </c>
      <c r="R1372" s="46" t="s">
        <v>136</v>
      </c>
      <c r="S1372" s="46" t="s">
        <v>136</v>
      </c>
      <c r="T1372" s="46" t="s">
        <v>136</v>
      </c>
      <c r="U1372" s="47" t="s">
        <v>136</v>
      </c>
      <c r="V1372" s="47" t="s">
        <v>136</v>
      </c>
      <c r="W1372" s="49" t="s">
        <v>136</v>
      </c>
      <c r="X1372" s="35" t="s">
        <v>136</v>
      </c>
      <c r="Y1372" s="44" t="s">
        <v>136</v>
      </c>
      <c r="Z1372" s="46" t="s">
        <v>136</v>
      </c>
      <c r="AA1372" s="46" t="s">
        <v>136</v>
      </c>
      <c r="AB1372" s="46" t="s">
        <v>136</v>
      </c>
      <c r="AC1372" s="47" t="s">
        <v>136</v>
      </c>
      <c r="AD1372" s="48" t="s">
        <v>136</v>
      </c>
      <c r="AE1372" s="49" t="s">
        <v>136</v>
      </c>
    </row>
    <row r="1373" spans="1:31" x14ac:dyDescent="0.25">
      <c r="A1373" t="s">
        <v>1621</v>
      </c>
      <c r="B1373" s="35" t="s">
        <v>136</v>
      </c>
      <c r="C1373" s="44" t="s">
        <v>136</v>
      </c>
      <c r="D1373" s="45" t="s">
        <v>136</v>
      </c>
      <c r="E1373" s="46" t="s">
        <v>136</v>
      </c>
      <c r="F1373" s="45" t="s">
        <v>136</v>
      </c>
      <c r="G1373" s="47" t="s">
        <v>136</v>
      </c>
      <c r="H1373" s="48" t="s">
        <v>136</v>
      </c>
      <c r="I1373" s="49" t="s">
        <v>136</v>
      </c>
      <c r="J1373" s="35" t="s">
        <v>136</v>
      </c>
      <c r="K1373" s="42" t="s">
        <v>136</v>
      </c>
      <c r="L1373" s="46" t="s">
        <v>136</v>
      </c>
      <c r="M1373" s="50" t="s">
        <v>136</v>
      </c>
      <c r="N1373" s="50" t="s">
        <v>136</v>
      </c>
      <c r="O1373" s="46" t="s">
        <v>136</v>
      </c>
      <c r="P1373" s="46" t="s">
        <v>136</v>
      </c>
      <c r="Q1373" s="46" t="s">
        <v>136</v>
      </c>
      <c r="R1373" s="46" t="s">
        <v>136</v>
      </c>
      <c r="S1373" s="46" t="s">
        <v>136</v>
      </c>
      <c r="T1373" s="46" t="s">
        <v>136</v>
      </c>
      <c r="U1373" s="47" t="s">
        <v>136</v>
      </c>
      <c r="V1373" s="47" t="s">
        <v>136</v>
      </c>
      <c r="W1373" s="49" t="s">
        <v>136</v>
      </c>
      <c r="X1373" s="35" t="s">
        <v>136</v>
      </c>
      <c r="Y1373" s="44" t="s">
        <v>136</v>
      </c>
      <c r="Z1373" s="46" t="s">
        <v>136</v>
      </c>
      <c r="AA1373" s="46" t="s">
        <v>136</v>
      </c>
      <c r="AB1373" s="46" t="s">
        <v>136</v>
      </c>
      <c r="AC1373" s="47" t="s">
        <v>136</v>
      </c>
      <c r="AD1373" s="48" t="s">
        <v>136</v>
      </c>
      <c r="AE1373" s="49" t="s">
        <v>136</v>
      </c>
    </row>
    <row r="1374" spans="1:31" x14ac:dyDescent="0.25">
      <c r="A1374" t="s">
        <v>1622</v>
      </c>
      <c r="B1374" s="35" t="s">
        <v>136</v>
      </c>
      <c r="C1374" s="44" t="s">
        <v>136</v>
      </c>
      <c r="D1374" s="45" t="s">
        <v>136</v>
      </c>
      <c r="E1374" s="46" t="s">
        <v>136</v>
      </c>
      <c r="F1374" s="45" t="s">
        <v>136</v>
      </c>
      <c r="G1374" s="47" t="s">
        <v>136</v>
      </c>
      <c r="H1374" s="48" t="s">
        <v>136</v>
      </c>
      <c r="I1374" s="49" t="s">
        <v>136</v>
      </c>
      <c r="J1374" s="35" t="s">
        <v>136</v>
      </c>
      <c r="K1374" s="42" t="s">
        <v>136</v>
      </c>
      <c r="L1374" s="46" t="s">
        <v>136</v>
      </c>
      <c r="M1374" s="50" t="s">
        <v>136</v>
      </c>
      <c r="N1374" s="50" t="s">
        <v>136</v>
      </c>
      <c r="O1374" s="46" t="s">
        <v>136</v>
      </c>
      <c r="P1374" s="46" t="s">
        <v>136</v>
      </c>
      <c r="Q1374" s="46" t="s">
        <v>136</v>
      </c>
      <c r="R1374" s="46" t="s">
        <v>136</v>
      </c>
      <c r="S1374" s="46" t="s">
        <v>136</v>
      </c>
      <c r="T1374" s="46" t="s">
        <v>136</v>
      </c>
      <c r="U1374" s="47" t="s">
        <v>136</v>
      </c>
      <c r="V1374" s="47" t="s">
        <v>136</v>
      </c>
      <c r="W1374" s="49" t="s">
        <v>136</v>
      </c>
      <c r="X1374" s="35" t="s">
        <v>136</v>
      </c>
      <c r="Y1374" s="44" t="s">
        <v>136</v>
      </c>
      <c r="Z1374" s="46" t="s">
        <v>136</v>
      </c>
      <c r="AA1374" s="46" t="s">
        <v>136</v>
      </c>
      <c r="AB1374" s="46" t="s">
        <v>136</v>
      </c>
      <c r="AC1374" s="47" t="s">
        <v>136</v>
      </c>
      <c r="AD1374" s="48" t="s">
        <v>136</v>
      </c>
      <c r="AE1374" s="49" t="s">
        <v>136</v>
      </c>
    </row>
    <row r="1375" spans="1:31" x14ac:dyDescent="0.25">
      <c r="A1375" t="s">
        <v>1623</v>
      </c>
      <c r="B1375" s="35" t="s">
        <v>136</v>
      </c>
      <c r="C1375" s="44" t="s">
        <v>136</v>
      </c>
      <c r="D1375" s="45" t="s">
        <v>136</v>
      </c>
      <c r="E1375" s="46" t="s">
        <v>136</v>
      </c>
      <c r="F1375" s="45" t="s">
        <v>136</v>
      </c>
      <c r="G1375" s="47" t="s">
        <v>136</v>
      </c>
      <c r="H1375" s="48" t="s">
        <v>136</v>
      </c>
      <c r="I1375" s="49" t="s">
        <v>136</v>
      </c>
      <c r="J1375" s="35" t="s">
        <v>136</v>
      </c>
      <c r="K1375" s="42" t="s">
        <v>136</v>
      </c>
      <c r="L1375" s="46" t="s">
        <v>136</v>
      </c>
      <c r="M1375" s="50" t="s">
        <v>136</v>
      </c>
      <c r="N1375" s="50" t="s">
        <v>136</v>
      </c>
      <c r="O1375" s="46" t="s">
        <v>136</v>
      </c>
      <c r="P1375" s="46" t="s">
        <v>136</v>
      </c>
      <c r="Q1375" s="46" t="s">
        <v>136</v>
      </c>
      <c r="R1375" s="46" t="s">
        <v>136</v>
      </c>
      <c r="S1375" s="46" t="s">
        <v>136</v>
      </c>
      <c r="T1375" s="46" t="s">
        <v>136</v>
      </c>
      <c r="U1375" s="47" t="s">
        <v>136</v>
      </c>
      <c r="V1375" s="47" t="s">
        <v>136</v>
      </c>
      <c r="W1375" s="49" t="s">
        <v>136</v>
      </c>
      <c r="X1375" s="35" t="s">
        <v>136</v>
      </c>
      <c r="Y1375" s="44" t="s">
        <v>136</v>
      </c>
      <c r="Z1375" s="46" t="s">
        <v>136</v>
      </c>
      <c r="AA1375" s="46" t="s">
        <v>136</v>
      </c>
      <c r="AB1375" s="46" t="s">
        <v>136</v>
      </c>
      <c r="AC1375" s="47" t="s">
        <v>136</v>
      </c>
      <c r="AD1375" s="48" t="s">
        <v>136</v>
      </c>
      <c r="AE1375" s="49" t="s">
        <v>136</v>
      </c>
    </row>
    <row r="1376" spans="1:31" x14ac:dyDescent="0.25">
      <c r="A1376" t="s">
        <v>1624</v>
      </c>
      <c r="B1376" s="35" t="s">
        <v>136</v>
      </c>
      <c r="C1376" s="44" t="s">
        <v>136</v>
      </c>
      <c r="D1376" s="45" t="s">
        <v>136</v>
      </c>
      <c r="E1376" s="46" t="s">
        <v>136</v>
      </c>
      <c r="F1376" s="45" t="s">
        <v>136</v>
      </c>
      <c r="G1376" s="47" t="s">
        <v>136</v>
      </c>
      <c r="H1376" s="48" t="s">
        <v>136</v>
      </c>
      <c r="I1376" s="49" t="s">
        <v>136</v>
      </c>
      <c r="J1376" s="35" t="s">
        <v>136</v>
      </c>
      <c r="K1376" s="42" t="s">
        <v>136</v>
      </c>
      <c r="L1376" s="46" t="s">
        <v>136</v>
      </c>
      <c r="M1376" s="50" t="s">
        <v>136</v>
      </c>
      <c r="N1376" s="50" t="s">
        <v>136</v>
      </c>
      <c r="O1376" s="46" t="s">
        <v>136</v>
      </c>
      <c r="P1376" s="46" t="s">
        <v>136</v>
      </c>
      <c r="Q1376" s="46" t="s">
        <v>136</v>
      </c>
      <c r="R1376" s="46" t="s">
        <v>136</v>
      </c>
      <c r="S1376" s="46" t="s">
        <v>136</v>
      </c>
      <c r="T1376" s="46" t="s">
        <v>136</v>
      </c>
      <c r="U1376" s="47" t="s">
        <v>136</v>
      </c>
      <c r="V1376" s="47" t="s">
        <v>136</v>
      </c>
      <c r="W1376" s="49" t="s">
        <v>136</v>
      </c>
      <c r="X1376" s="35" t="s">
        <v>136</v>
      </c>
      <c r="Y1376" s="44" t="s">
        <v>136</v>
      </c>
      <c r="Z1376" s="46" t="s">
        <v>136</v>
      </c>
      <c r="AA1376" s="46" t="s">
        <v>136</v>
      </c>
      <c r="AB1376" s="46" t="s">
        <v>136</v>
      </c>
      <c r="AC1376" s="47" t="s">
        <v>136</v>
      </c>
      <c r="AD1376" s="48" t="s">
        <v>136</v>
      </c>
      <c r="AE1376" s="49" t="s">
        <v>136</v>
      </c>
    </row>
    <row r="1377" spans="1:31" ht="15.75" thickBot="1" x14ac:dyDescent="0.3">
      <c r="A1377" t="s">
        <v>1625</v>
      </c>
      <c r="B1377" s="35" t="s">
        <v>136</v>
      </c>
      <c r="C1377" s="51" t="s">
        <v>136</v>
      </c>
      <c r="D1377" s="52" t="s">
        <v>136</v>
      </c>
      <c r="E1377" s="53" t="s">
        <v>136</v>
      </c>
      <c r="F1377" s="52" t="s">
        <v>136</v>
      </c>
      <c r="G1377" s="54" t="s">
        <v>136</v>
      </c>
      <c r="H1377" s="55" t="s">
        <v>136</v>
      </c>
      <c r="I1377" s="56" t="s">
        <v>136</v>
      </c>
      <c r="J1377" s="35" t="s">
        <v>136</v>
      </c>
      <c r="K1377" s="42" t="s">
        <v>136</v>
      </c>
      <c r="L1377" s="25" t="s">
        <v>136</v>
      </c>
      <c r="M1377" s="57" t="s">
        <v>136</v>
      </c>
      <c r="N1377" s="57" t="s">
        <v>136</v>
      </c>
      <c r="O1377" s="53" t="s">
        <v>136</v>
      </c>
      <c r="P1377" s="25" t="s">
        <v>136</v>
      </c>
      <c r="Q1377" s="25" t="s">
        <v>136</v>
      </c>
      <c r="R1377" s="53" t="s">
        <v>136</v>
      </c>
      <c r="S1377" s="46" t="s">
        <v>136</v>
      </c>
      <c r="T1377" s="25" t="s">
        <v>136</v>
      </c>
      <c r="U1377" s="54" t="s">
        <v>136</v>
      </c>
      <c r="V1377" s="54" t="s">
        <v>136</v>
      </c>
      <c r="W1377" s="56" t="s">
        <v>136</v>
      </c>
      <c r="X1377" s="35" t="s">
        <v>136</v>
      </c>
      <c r="Y1377" s="51" t="s">
        <v>136</v>
      </c>
      <c r="Z1377" s="53" t="s">
        <v>136</v>
      </c>
      <c r="AA1377" s="53" t="s">
        <v>136</v>
      </c>
      <c r="AB1377" s="53" t="s">
        <v>136</v>
      </c>
      <c r="AC1377" s="54" t="s">
        <v>136</v>
      </c>
      <c r="AD1377" s="55" t="s">
        <v>136</v>
      </c>
      <c r="AE1377" s="56" t="s">
        <v>136</v>
      </c>
    </row>
    <row r="1378" spans="1:31" x14ac:dyDescent="0.25">
      <c r="A1378" t="s">
        <v>1626</v>
      </c>
      <c r="B1378" s="293" t="s">
        <v>2237</v>
      </c>
      <c r="C1378" s="294"/>
      <c r="D1378" s="58">
        <v>0.61177737380538344</v>
      </c>
      <c r="E1378" s="58">
        <v>0.38822262619461656</v>
      </c>
      <c r="F1378" s="58">
        <v>0.30448574707801596</v>
      </c>
      <c r="G1378" s="59"/>
      <c r="H1378" s="60"/>
      <c r="I1378" s="61"/>
      <c r="J1378" s="62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 t="s">
        <v>136</v>
      </c>
      <c r="V1378" s="37" t="s">
        <v>136</v>
      </c>
      <c r="W1378" s="63" t="s">
        <v>136</v>
      </c>
      <c r="X1378" s="293" t="s">
        <v>2237</v>
      </c>
      <c r="Y1378" s="294">
        <v>0</v>
      </c>
      <c r="Z1378" s="58">
        <v>0.38262002672561984</v>
      </c>
      <c r="AA1378" s="58">
        <v>0.61737997327438021</v>
      </c>
      <c r="AB1378" s="58">
        <v>0.6201902041337839</v>
      </c>
      <c r="AC1378" s="59"/>
      <c r="AD1378" s="60"/>
      <c r="AE1378" s="61"/>
    </row>
    <row r="1379" spans="1:31" ht="15.75" thickBot="1" x14ac:dyDescent="0.3">
      <c r="A1379" t="s">
        <v>1627</v>
      </c>
      <c r="B1379" s="295" t="s">
        <v>5</v>
      </c>
      <c r="C1379" s="296"/>
      <c r="D1379" s="25"/>
      <c r="E1379" s="25"/>
      <c r="F1379" s="25"/>
      <c r="G1379" s="26">
        <v>382576.01513256546</v>
      </c>
      <c r="H1379" s="26">
        <v>159565.34227628965</v>
      </c>
      <c r="I1379" s="27">
        <v>0.41708140595536042</v>
      </c>
      <c r="J1379" s="33" t="s">
        <v>5</v>
      </c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6">
        <v>918502.36563689553</v>
      </c>
      <c r="V1379" s="26">
        <v>497528.61144838488</v>
      </c>
      <c r="W1379" s="27">
        <v>0.54167373984213452</v>
      </c>
      <c r="X1379" s="295" t="s">
        <v>5</v>
      </c>
      <c r="Y1379" s="296">
        <v>0</v>
      </c>
      <c r="Z1379" s="25"/>
      <c r="AA1379" s="25"/>
      <c r="AB1379" s="25"/>
      <c r="AC1379" s="26">
        <v>829367.26729148068</v>
      </c>
      <c r="AD1379" s="26">
        <v>570652.33957578335</v>
      </c>
      <c r="AE1379" s="27">
        <v>0.6880574651075877</v>
      </c>
    </row>
    <row r="1380" spans="1:31" ht="15.75" thickBot="1" x14ac:dyDescent="0.3">
      <c r="A1380" t="s">
        <v>1628</v>
      </c>
      <c r="B1380" s="29" t="s">
        <v>2238</v>
      </c>
      <c r="C1380" s="30"/>
      <c r="D1380" s="30"/>
      <c r="E1380" s="30"/>
      <c r="F1380" s="30"/>
      <c r="G1380" s="31">
        <v>1.9505920759821544</v>
      </c>
      <c r="H1380" s="32">
        <v>1.8453867894107132</v>
      </c>
      <c r="I1380" s="64"/>
      <c r="J1380" s="29" t="s">
        <v>2240</v>
      </c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1">
        <v>1.8874460461275053</v>
      </c>
      <c r="V1380" s="32">
        <v>1.9994215984012544</v>
      </c>
      <c r="W1380" s="64"/>
      <c r="X1380" s="29" t="s">
        <v>2239</v>
      </c>
      <c r="Y1380" s="30"/>
      <c r="Z1380" s="30"/>
      <c r="AA1380" s="30"/>
      <c r="AB1380" s="30"/>
      <c r="AC1380" s="31">
        <v>2.0218764159556564</v>
      </c>
      <c r="AD1380" s="32">
        <v>2.0466538960944334</v>
      </c>
      <c r="AE1380" s="64"/>
    </row>
    <row r="1381" spans="1:31" ht="15.75" thickBot="1" x14ac:dyDescent="0.3">
      <c r="A1381" t="s">
        <v>1629</v>
      </c>
      <c r="B1381" s="358" t="s">
        <v>2231</v>
      </c>
      <c r="C1381" s="358"/>
      <c r="D1381" s="358"/>
      <c r="E1381" s="358"/>
      <c r="F1381" s="358"/>
      <c r="G1381" s="358"/>
      <c r="H1381" s="358"/>
      <c r="I1381" s="20"/>
      <c r="J1381" s="20"/>
      <c r="K1381" s="20"/>
      <c r="L1381" s="20" t="s">
        <v>2271</v>
      </c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</row>
    <row r="1382" spans="1:31" x14ac:dyDescent="0.25">
      <c r="A1382" t="s">
        <v>1630</v>
      </c>
      <c r="B1382" s="301" t="s">
        <v>6</v>
      </c>
      <c r="C1382" s="302"/>
      <c r="D1382" s="302"/>
      <c r="E1382" s="302"/>
      <c r="F1382" s="302"/>
      <c r="G1382" s="302"/>
      <c r="H1382" s="302"/>
      <c r="I1382" s="303"/>
      <c r="J1382" s="301" t="s">
        <v>73</v>
      </c>
      <c r="K1382" s="302"/>
      <c r="L1382" s="302"/>
      <c r="M1382" s="302"/>
      <c r="N1382" s="302"/>
      <c r="O1382" s="302"/>
      <c r="P1382" s="302"/>
      <c r="Q1382" s="302"/>
      <c r="R1382" s="302"/>
      <c r="S1382" s="302"/>
      <c r="T1382" s="302"/>
      <c r="U1382" s="302"/>
      <c r="V1382" s="302"/>
      <c r="W1382" s="303"/>
      <c r="X1382" s="301" t="s">
        <v>7</v>
      </c>
      <c r="Y1382" s="302"/>
      <c r="Z1382" s="302"/>
      <c r="AA1382" s="302"/>
      <c r="AB1382" s="302"/>
      <c r="AC1382" s="302"/>
      <c r="AD1382" s="302"/>
      <c r="AE1382" s="303"/>
    </row>
    <row r="1383" spans="1:31" ht="75" x14ac:dyDescent="0.25">
      <c r="A1383" t="s">
        <v>1631</v>
      </c>
      <c r="B1383" s="305"/>
      <c r="C1383" s="306"/>
      <c r="D1383" s="34" t="s">
        <v>2232</v>
      </c>
      <c r="E1383" s="34" t="s">
        <v>2233</v>
      </c>
      <c r="F1383" s="34" t="s">
        <v>2234</v>
      </c>
      <c r="G1383" s="269" t="s">
        <v>196</v>
      </c>
      <c r="H1383" s="34" t="s">
        <v>197</v>
      </c>
      <c r="I1383" s="21" t="s">
        <v>5</v>
      </c>
      <c r="J1383" s="305"/>
      <c r="K1383" s="306"/>
      <c r="L1383" s="307" t="s">
        <v>2232</v>
      </c>
      <c r="M1383" s="308"/>
      <c r="N1383" s="309"/>
      <c r="O1383" s="307" t="s">
        <v>2233</v>
      </c>
      <c r="P1383" s="308"/>
      <c r="Q1383" s="309"/>
      <c r="R1383" s="307" t="s">
        <v>2234</v>
      </c>
      <c r="S1383" s="308"/>
      <c r="T1383" s="309"/>
      <c r="U1383" s="269" t="s">
        <v>196</v>
      </c>
      <c r="V1383" s="34" t="s">
        <v>197</v>
      </c>
      <c r="W1383" s="21" t="s">
        <v>5</v>
      </c>
      <c r="X1383" s="305"/>
      <c r="Y1383" s="306"/>
      <c r="Z1383" s="34" t="s">
        <v>2232</v>
      </c>
      <c r="AA1383" s="34" t="s">
        <v>2233</v>
      </c>
      <c r="AB1383" s="34" t="s">
        <v>2234</v>
      </c>
      <c r="AC1383" s="269" t="s">
        <v>196</v>
      </c>
      <c r="AD1383" s="34" t="s">
        <v>197</v>
      </c>
      <c r="AE1383" s="21" t="s">
        <v>5</v>
      </c>
    </row>
    <row r="1384" spans="1:31" ht="15.75" thickBot="1" x14ac:dyDescent="0.3">
      <c r="A1384" t="s">
        <v>1632</v>
      </c>
      <c r="B1384" s="291" t="s">
        <v>2236</v>
      </c>
      <c r="C1384" s="292"/>
      <c r="D1384" s="22" t="s">
        <v>11</v>
      </c>
      <c r="E1384" s="22" t="s">
        <v>12</v>
      </c>
      <c r="F1384" s="22" t="s">
        <v>12</v>
      </c>
      <c r="G1384" s="23"/>
      <c r="H1384" s="23"/>
      <c r="I1384" s="24"/>
      <c r="J1384" s="297"/>
      <c r="K1384" s="298"/>
      <c r="L1384" s="298"/>
      <c r="M1384" s="298"/>
      <c r="N1384" s="298"/>
      <c r="O1384" s="298"/>
      <c r="P1384" s="298"/>
      <c r="Q1384" s="298"/>
      <c r="R1384" s="298"/>
      <c r="S1384" s="298"/>
      <c r="T1384" s="298"/>
      <c r="U1384" s="298"/>
      <c r="V1384" s="298"/>
      <c r="W1384" s="299"/>
      <c r="X1384" s="291" t="s">
        <v>2236</v>
      </c>
      <c r="Y1384" s="292"/>
      <c r="Z1384" s="22" t="s">
        <v>12</v>
      </c>
      <c r="AA1384" s="22" t="s">
        <v>11</v>
      </c>
      <c r="AB1384" s="22" t="s">
        <v>11</v>
      </c>
      <c r="AC1384" s="23"/>
      <c r="AD1384" s="23"/>
      <c r="AE1384" s="24"/>
    </row>
    <row r="1385" spans="1:31" x14ac:dyDescent="0.25">
      <c r="A1385" t="s">
        <v>1633</v>
      </c>
      <c r="B1385" s="35">
        <v>1</v>
      </c>
      <c r="C1385" s="36" t="s">
        <v>148</v>
      </c>
      <c r="D1385" s="37">
        <v>0.93535497527486011</v>
      </c>
      <c r="E1385" s="38">
        <v>6.4645024725139902E-2</v>
      </c>
      <c r="F1385" s="37">
        <v>5.3674032229348245E-2</v>
      </c>
      <c r="G1385" s="39">
        <v>2</v>
      </c>
      <c r="H1385" s="40">
        <v>1</v>
      </c>
      <c r="I1385" s="41">
        <v>0.5</v>
      </c>
      <c r="J1385" s="35">
        <v>1</v>
      </c>
      <c r="K1385" s="42" t="s">
        <v>147</v>
      </c>
      <c r="L1385" s="38">
        <v>0.45739369108670735</v>
      </c>
      <c r="M1385" s="43" t="s">
        <v>137</v>
      </c>
      <c r="N1385" s="43" t="s">
        <v>137</v>
      </c>
      <c r="O1385" s="38">
        <v>0.54260630891329276</v>
      </c>
      <c r="P1385" s="38" t="s">
        <v>137</v>
      </c>
      <c r="Q1385" s="38" t="s">
        <v>137</v>
      </c>
      <c r="R1385" s="38">
        <v>0.5270779538880902</v>
      </c>
      <c r="S1385" s="38" t="s">
        <v>137</v>
      </c>
      <c r="T1385" s="38" t="s">
        <v>137</v>
      </c>
      <c r="U1385" s="39">
        <v>187.11178369901108</v>
      </c>
      <c r="V1385" s="39">
        <v>97.836581233788692</v>
      </c>
      <c r="W1385" s="41">
        <v>0.52287771138545225</v>
      </c>
      <c r="X1385" s="35">
        <v>1</v>
      </c>
      <c r="Y1385" s="36" t="s">
        <v>152</v>
      </c>
      <c r="Z1385" s="38">
        <v>0.13778216861405032</v>
      </c>
      <c r="AA1385" s="38">
        <v>0.86221783138594954</v>
      </c>
      <c r="AB1385" s="38">
        <v>0.89204793398466919</v>
      </c>
      <c r="AC1385" s="39">
        <v>49.385893200084439</v>
      </c>
      <c r="AD1385" s="40">
        <v>16.306240036299908</v>
      </c>
      <c r="AE1385" s="41">
        <v>0.33018011783721324</v>
      </c>
    </row>
    <row r="1386" spans="1:31" x14ac:dyDescent="0.25">
      <c r="A1386" t="s">
        <v>1634</v>
      </c>
      <c r="B1386" s="35">
        <v>2</v>
      </c>
      <c r="C1386" s="44" t="s">
        <v>150</v>
      </c>
      <c r="D1386" s="45">
        <v>0.80145555061803064</v>
      </c>
      <c r="E1386" s="46">
        <v>0.19854444938196936</v>
      </c>
      <c r="F1386" s="45">
        <v>9.0046979065122199E-2</v>
      </c>
      <c r="G1386" s="47">
        <v>54.377354427903228</v>
      </c>
      <c r="H1386" s="48">
        <v>-2.3004445006018308</v>
      </c>
      <c r="I1386" s="49">
        <v>-4.230519349101286E-2</v>
      </c>
      <c r="J1386" s="35">
        <v>2</v>
      </c>
      <c r="K1386" s="42" t="s">
        <v>149</v>
      </c>
      <c r="L1386" s="46">
        <v>0.54914836221422647</v>
      </c>
      <c r="M1386" s="50" t="s">
        <v>137</v>
      </c>
      <c r="N1386" s="50" t="s">
        <v>137</v>
      </c>
      <c r="O1386" s="46">
        <v>0.45085163778577364</v>
      </c>
      <c r="P1386" s="46" t="s">
        <v>137</v>
      </c>
      <c r="Q1386" s="46" t="s">
        <v>137</v>
      </c>
      <c r="R1386" s="46">
        <v>0.29496960826077373</v>
      </c>
      <c r="S1386" s="46" t="s">
        <v>1</v>
      </c>
      <c r="T1386" s="46" t="s">
        <v>137</v>
      </c>
      <c r="U1386" s="47">
        <v>157.79797014100882</v>
      </c>
      <c r="V1386" s="47">
        <v>35.044564180059062</v>
      </c>
      <c r="W1386" s="49">
        <v>0.2220850125558847</v>
      </c>
      <c r="X1386" s="35">
        <v>2</v>
      </c>
      <c r="Y1386" s="44" t="s">
        <v>158</v>
      </c>
      <c r="Z1386" s="46">
        <v>0.39005910495166396</v>
      </c>
      <c r="AA1386" s="46">
        <v>0.60994089504833593</v>
      </c>
      <c r="AB1386" s="46">
        <v>0.64481890035509948</v>
      </c>
      <c r="AC1386" s="47">
        <v>88.720291556188357</v>
      </c>
      <c r="AD1386" s="48">
        <v>22.41045584465061</v>
      </c>
      <c r="AE1386" s="49">
        <v>0.25259673352693635</v>
      </c>
    </row>
    <row r="1387" spans="1:31" x14ac:dyDescent="0.25">
      <c r="A1387" t="s">
        <v>1635</v>
      </c>
      <c r="B1387" s="35">
        <v>3</v>
      </c>
      <c r="C1387" s="44" t="s">
        <v>153</v>
      </c>
      <c r="D1387" s="45">
        <v>0.77705755128957621</v>
      </c>
      <c r="E1387" s="46">
        <v>0.22294244871042371</v>
      </c>
      <c r="F1387" s="45">
        <v>0.17830174289411038</v>
      </c>
      <c r="G1387" s="47">
        <v>8.9792539716307367</v>
      </c>
      <c r="H1387" s="48">
        <v>3.0010027338727112</v>
      </c>
      <c r="I1387" s="49">
        <v>0.33421515232269283</v>
      </c>
      <c r="J1387" s="35">
        <v>3</v>
      </c>
      <c r="K1387" s="42" t="s">
        <v>151</v>
      </c>
      <c r="L1387" s="46">
        <v>0.28696317925305592</v>
      </c>
      <c r="M1387" s="50" t="s">
        <v>137</v>
      </c>
      <c r="N1387" s="50" t="s">
        <v>135</v>
      </c>
      <c r="O1387" s="46">
        <v>0.71303682074694397</v>
      </c>
      <c r="P1387" s="46" t="s">
        <v>137</v>
      </c>
      <c r="Q1387" s="46" t="s">
        <v>135</v>
      </c>
      <c r="R1387" s="46">
        <v>0.56860574923615204</v>
      </c>
      <c r="S1387" s="46" t="s">
        <v>137</v>
      </c>
      <c r="T1387" s="46" t="s">
        <v>137</v>
      </c>
      <c r="U1387" s="47">
        <v>551.43176565324654</v>
      </c>
      <c r="V1387" s="47">
        <v>170.68365612724176</v>
      </c>
      <c r="W1387" s="49">
        <v>0.30952815336099393</v>
      </c>
      <c r="X1387" s="35">
        <v>3</v>
      </c>
      <c r="Y1387" s="44" t="s">
        <v>179</v>
      </c>
      <c r="Z1387" s="46">
        <v>8.9208193688622664E-2</v>
      </c>
      <c r="AA1387" s="46">
        <v>0.91079180631137735</v>
      </c>
      <c r="AB1387" s="46">
        <v>0.8729802766549466</v>
      </c>
      <c r="AC1387" s="47">
        <v>1253.1339637097128</v>
      </c>
      <c r="AD1387" s="48">
        <v>489.37929771252982</v>
      </c>
      <c r="AE1387" s="49">
        <v>0.39052432691537359</v>
      </c>
    </row>
    <row r="1388" spans="1:31" x14ac:dyDescent="0.25">
      <c r="A1388" t="s">
        <v>1636</v>
      </c>
      <c r="B1388" s="35">
        <v>4</v>
      </c>
      <c r="C1388" s="44" t="s">
        <v>154</v>
      </c>
      <c r="D1388" s="45">
        <v>0.74170238394270571</v>
      </c>
      <c r="E1388" s="46">
        <v>0.25829761605729434</v>
      </c>
      <c r="F1388" s="45">
        <v>0.2295317218149216</v>
      </c>
      <c r="G1388" s="47">
        <v>31.031246061616852</v>
      </c>
      <c r="H1388" s="48">
        <v>9.243841065589514</v>
      </c>
      <c r="I1388" s="49">
        <v>0.29788816882295294</v>
      </c>
      <c r="J1388" s="35">
        <v>4</v>
      </c>
      <c r="K1388" s="42" t="s">
        <v>155</v>
      </c>
      <c r="L1388" s="46">
        <v>0.24593235703068336</v>
      </c>
      <c r="M1388" s="50" t="s">
        <v>137</v>
      </c>
      <c r="N1388" s="50" t="s">
        <v>135</v>
      </c>
      <c r="O1388" s="46">
        <v>0.75406764296931661</v>
      </c>
      <c r="P1388" s="46" t="s">
        <v>137</v>
      </c>
      <c r="Q1388" s="46" t="s">
        <v>135</v>
      </c>
      <c r="R1388" s="46">
        <v>0.10902023376786882</v>
      </c>
      <c r="S1388" s="46" t="s">
        <v>1</v>
      </c>
      <c r="T1388" s="46" t="s">
        <v>137</v>
      </c>
      <c r="U1388" s="47">
        <v>192.39369413721658</v>
      </c>
      <c r="V1388" s="47">
        <v>67.647544606654989</v>
      </c>
      <c r="W1388" s="49">
        <v>0.35160998862264303</v>
      </c>
      <c r="X1388" s="35">
        <v>4</v>
      </c>
      <c r="Y1388" s="44" t="s">
        <v>201</v>
      </c>
      <c r="Z1388" s="46">
        <v>0.10584123582208613</v>
      </c>
      <c r="AA1388" s="46">
        <v>0.89415876417791396</v>
      </c>
      <c r="AB1388" s="46">
        <v>0.84716225976238957</v>
      </c>
      <c r="AC1388" s="47">
        <v>904.26357797465585</v>
      </c>
      <c r="AD1388" s="48">
        <v>578.51536943471069</v>
      </c>
      <c r="AE1388" s="49">
        <v>0.63976409481232577</v>
      </c>
    </row>
    <row r="1389" spans="1:31" x14ac:dyDescent="0.25">
      <c r="A1389" t="s">
        <v>1637</v>
      </c>
      <c r="B1389" s="35">
        <v>5</v>
      </c>
      <c r="C1389" s="44" t="s">
        <v>160</v>
      </c>
      <c r="D1389" s="45">
        <v>0.93244355940508439</v>
      </c>
      <c r="E1389" s="46">
        <v>6.7556440594915709E-2</v>
      </c>
      <c r="F1389" s="45">
        <v>0.14673261562752127</v>
      </c>
      <c r="G1389" s="47">
        <v>124.39049486474258</v>
      </c>
      <c r="H1389" s="48">
        <v>45.850007235484576</v>
      </c>
      <c r="I1389" s="49">
        <v>0.3685973537233701</v>
      </c>
      <c r="J1389" s="35">
        <v>5</v>
      </c>
      <c r="K1389" s="42" t="s">
        <v>156</v>
      </c>
      <c r="L1389" s="46">
        <v>0.54862294349381746</v>
      </c>
      <c r="M1389" s="50" t="s">
        <v>137</v>
      </c>
      <c r="N1389" s="50" t="s">
        <v>137</v>
      </c>
      <c r="O1389" s="46">
        <v>0.45137705650618248</v>
      </c>
      <c r="P1389" s="46" t="s">
        <v>137</v>
      </c>
      <c r="Q1389" s="46" t="s">
        <v>137</v>
      </c>
      <c r="R1389" s="46">
        <v>0.22636734008788167</v>
      </c>
      <c r="S1389" s="46" t="s">
        <v>1</v>
      </c>
      <c r="T1389" s="46" t="s">
        <v>137</v>
      </c>
      <c r="U1389" s="47">
        <v>229.44764158228082</v>
      </c>
      <c r="V1389" s="47">
        <v>12.46492722470285</v>
      </c>
      <c r="W1389" s="49">
        <v>5.4325802343158439E-2</v>
      </c>
      <c r="X1389" s="35">
        <v>5</v>
      </c>
      <c r="Y1389" s="44" t="s">
        <v>144</v>
      </c>
      <c r="Z1389" s="46">
        <v>0.35165746211744742</v>
      </c>
      <c r="AA1389" s="46">
        <v>0.64834253788255258</v>
      </c>
      <c r="AB1389" s="46">
        <v>0.62874179323459278</v>
      </c>
      <c r="AC1389" s="47">
        <v>693.38318058009304</v>
      </c>
      <c r="AD1389" s="48">
        <v>574.21672802302362</v>
      </c>
      <c r="AE1389" s="49">
        <v>0.8281376648660943</v>
      </c>
    </row>
    <row r="1390" spans="1:31" x14ac:dyDescent="0.25">
      <c r="A1390" t="s">
        <v>1638</v>
      </c>
      <c r="B1390" s="35">
        <v>6</v>
      </c>
      <c r="C1390" s="44" t="s">
        <v>2228</v>
      </c>
      <c r="D1390" s="45">
        <v>0.87686118449530115</v>
      </c>
      <c r="E1390" s="46">
        <v>0.12313881550469893</v>
      </c>
      <c r="F1390" s="45">
        <v>3.6146825215441269E-2</v>
      </c>
      <c r="G1390" s="47">
        <v>1.7166233133728401</v>
      </c>
      <c r="H1390" s="48">
        <v>1.3180718461815477</v>
      </c>
      <c r="I1390" s="49">
        <v>0.76782823343566609</v>
      </c>
      <c r="J1390" s="35">
        <v>6</v>
      </c>
      <c r="K1390" s="42" t="s">
        <v>157</v>
      </c>
      <c r="L1390" s="46">
        <v>0.75066005899338395</v>
      </c>
      <c r="M1390" s="50" t="s">
        <v>1</v>
      </c>
      <c r="N1390" s="50" t="s">
        <v>137</v>
      </c>
      <c r="O1390" s="46">
        <v>0.24933994100661605</v>
      </c>
      <c r="P1390" s="46" t="s">
        <v>1</v>
      </c>
      <c r="Q1390" s="46" t="s">
        <v>137</v>
      </c>
      <c r="R1390" s="46">
        <v>0.42328664613524153</v>
      </c>
      <c r="S1390" s="46" t="s">
        <v>137</v>
      </c>
      <c r="T1390" s="46" t="s">
        <v>137</v>
      </c>
      <c r="U1390" s="47">
        <v>25.485240472300166</v>
      </c>
      <c r="V1390" s="47">
        <v>7.0190820240798999</v>
      </c>
      <c r="W1390" s="49">
        <v>0.27541753163792665</v>
      </c>
      <c r="X1390" s="35">
        <v>6</v>
      </c>
      <c r="Y1390" s="44" t="s">
        <v>191</v>
      </c>
      <c r="Z1390" s="46">
        <v>3.6878802005793139E-2</v>
      </c>
      <c r="AA1390" s="46">
        <v>0.96312119799420703</v>
      </c>
      <c r="AB1390" s="46">
        <v>1.001834578715487</v>
      </c>
      <c r="AC1390" s="47">
        <v>940.70958058326914</v>
      </c>
      <c r="AD1390" s="48">
        <v>624.1280238731664</v>
      </c>
      <c r="AE1390" s="49">
        <v>0.66346515094083303</v>
      </c>
    </row>
    <row r="1391" spans="1:31" x14ac:dyDescent="0.25">
      <c r="A1391" t="s">
        <v>1639</v>
      </c>
      <c r="B1391" s="35">
        <v>7</v>
      </c>
      <c r="C1391" s="44" t="s">
        <v>163</v>
      </c>
      <c r="D1391" s="45">
        <v>0.84482631625087656</v>
      </c>
      <c r="E1391" s="46">
        <v>0.15517368374912355</v>
      </c>
      <c r="F1391" s="45">
        <v>8.691225751249769E-2</v>
      </c>
      <c r="G1391" s="47">
        <v>85.239340667359428</v>
      </c>
      <c r="H1391" s="48">
        <v>27.628839940403527</v>
      </c>
      <c r="I1391" s="49">
        <v>0.32413249239248748</v>
      </c>
      <c r="J1391" s="35">
        <v>7</v>
      </c>
      <c r="K1391" s="42" t="s">
        <v>159</v>
      </c>
      <c r="L1391" s="46">
        <v>0.43623466652557896</v>
      </c>
      <c r="M1391" s="50" t="s">
        <v>137</v>
      </c>
      <c r="N1391" s="50" t="s">
        <v>137</v>
      </c>
      <c r="O1391" s="46">
        <v>0.56376533347442115</v>
      </c>
      <c r="P1391" s="46" t="s">
        <v>137</v>
      </c>
      <c r="Q1391" s="46" t="s">
        <v>137</v>
      </c>
      <c r="R1391" s="46">
        <v>0.14496930032776711</v>
      </c>
      <c r="S1391" s="46" t="s">
        <v>1</v>
      </c>
      <c r="T1391" s="46" t="s">
        <v>137</v>
      </c>
      <c r="U1391" s="47">
        <v>167.04770868107298</v>
      </c>
      <c r="V1391" s="47">
        <v>59.996740212646863</v>
      </c>
      <c r="W1391" s="49">
        <v>0.35915931254820427</v>
      </c>
      <c r="X1391" s="35">
        <v>7</v>
      </c>
      <c r="Y1391" s="44" t="s">
        <v>193</v>
      </c>
      <c r="Z1391" s="46">
        <v>4.048341034260091E-2</v>
      </c>
      <c r="AA1391" s="46">
        <v>0.95951658965739905</v>
      </c>
      <c r="AB1391" s="46">
        <v>0.95922198955734594</v>
      </c>
      <c r="AC1391" s="47">
        <v>29.074054105989251</v>
      </c>
      <c r="AD1391" s="48">
        <v>27.992536544834707</v>
      </c>
      <c r="AE1391" s="49">
        <v>0.96280128126569897</v>
      </c>
    </row>
    <row r="1392" spans="1:31" x14ac:dyDescent="0.25">
      <c r="A1392" t="s">
        <v>1640</v>
      </c>
      <c r="B1392" s="35">
        <v>8</v>
      </c>
      <c r="C1392" s="44" t="s">
        <v>170</v>
      </c>
      <c r="D1392" s="45">
        <v>0.73489829335018286</v>
      </c>
      <c r="E1392" s="46">
        <v>0.26510170664981708</v>
      </c>
      <c r="F1392" s="45">
        <v>0.23263952057556334</v>
      </c>
      <c r="G1392" s="47">
        <v>886.33140562057179</v>
      </c>
      <c r="H1392" s="48">
        <v>57.165416208089987</v>
      </c>
      <c r="I1392" s="49">
        <v>6.4496661006912176E-2</v>
      </c>
      <c r="J1392" s="35">
        <v>8</v>
      </c>
      <c r="K1392" s="42" t="s">
        <v>162</v>
      </c>
      <c r="L1392" s="46">
        <v>0.59137801034513315</v>
      </c>
      <c r="M1392" s="50" t="s">
        <v>137</v>
      </c>
      <c r="N1392" s="50" t="s">
        <v>137</v>
      </c>
      <c r="O1392" s="46">
        <v>0.40862198965486674</v>
      </c>
      <c r="P1392" s="46" t="s">
        <v>137</v>
      </c>
      <c r="Q1392" s="46" t="s">
        <v>137</v>
      </c>
      <c r="R1392" s="46">
        <v>0.13270248074694024</v>
      </c>
      <c r="S1392" s="46" t="s">
        <v>1</v>
      </c>
      <c r="T1392" s="46" t="s">
        <v>137</v>
      </c>
      <c r="U1392" s="47">
        <v>123.33348311840786</v>
      </c>
      <c r="V1392" s="47">
        <v>34.855379422106459</v>
      </c>
      <c r="W1392" s="49">
        <v>0.2826108412801665</v>
      </c>
      <c r="X1392" s="35" t="s">
        <v>136</v>
      </c>
      <c r="Y1392" s="44" t="s">
        <v>136</v>
      </c>
      <c r="Z1392" s="46" t="s">
        <v>136</v>
      </c>
      <c r="AA1392" s="46" t="s">
        <v>136</v>
      </c>
      <c r="AB1392" s="46" t="s">
        <v>136</v>
      </c>
      <c r="AC1392" s="47" t="s">
        <v>136</v>
      </c>
      <c r="AD1392" s="48" t="s">
        <v>136</v>
      </c>
      <c r="AE1392" s="49" t="s">
        <v>136</v>
      </c>
    </row>
    <row r="1393" spans="1:31" x14ac:dyDescent="0.25">
      <c r="A1393" t="s">
        <v>1641</v>
      </c>
      <c r="B1393" s="35">
        <v>9</v>
      </c>
      <c r="C1393" s="44" t="s">
        <v>171</v>
      </c>
      <c r="D1393" s="45">
        <v>0.72019524752832054</v>
      </c>
      <c r="E1393" s="46">
        <v>0.27980475247167935</v>
      </c>
      <c r="F1393" s="45">
        <v>0.27203147534497885</v>
      </c>
      <c r="G1393" s="47">
        <v>43.943769769243445</v>
      </c>
      <c r="H1393" s="48">
        <v>25.748556719479883</v>
      </c>
      <c r="I1393" s="49">
        <v>0.58594328285192954</v>
      </c>
      <c r="J1393" s="35">
        <v>9</v>
      </c>
      <c r="K1393" s="42" t="s">
        <v>164</v>
      </c>
      <c r="L1393" s="46">
        <v>0.34981697793824335</v>
      </c>
      <c r="M1393" s="50" t="s">
        <v>137</v>
      </c>
      <c r="N1393" s="50" t="s">
        <v>135</v>
      </c>
      <c r="O1393" s="46">
        <v>0.6501830220617566</v>
      </c>
      <c r="P1393" s="46" t="s">
        <v>137</v>
      </c>
      <c r="Q1393" s="46" t="s">
        <v>135</v>
      </c>
      <c r="R1393" s="46">
        <v>0.16096612944515207</v>
      </c>
      <c r="S1393" s="46" t="s">
        <v>1</v>
      </c>
      <c r="T1393" s="46" t="s">
        <v>137</v>
      </c>
      <c r="U1393" s="47">
        <v>135.49788506453211</v>
      </c>
      <c r="V1393" s="47">
        <v>30.918933065096695</v>
      </c>
      <c r="W1393" s="49">
        <v>0.22818756949875099</v>
      </c>
      <c r="X1393" s="35" t="s">
        <v>136</v>
      </c>
      <c r="Y1393" s="44" t="s">
        <v>136</v>
      </c>
      <c r="Z1393" s="46" t="s">
        <v>136</v>
      </c>
      <c r="AA1393" s="46" t="s">
        <v>136</v>
      </c>
      <c r="AB1393" s="46" t="s">
        <v>136</v>
      </c>
      <c r="AC1393" s="47" t="s">
        <v>136</v>
      </c>
      <c r="AD1393" s="48" t="s">
        <v>136</v>
      </c>
      <c r="AE1393" s="49" t="s">
        <v>136</v>
      </c>
    </row>
    <row r="1394" spans="1:31" x14ac:dyDescent="0.25">
      <c r="A1394" t="s">
        <v>1642</v>
      </c>
      <c r="B1394" s="35">
        <v>10</v>
      </c>
      <c r="C1394" s="44" t="s">
        <v>172</v>
      </c>
      <c r="D1394" s="45">
        <v>0.64156691372077879</v>
      </c>
      <c r="E1394" s="46">
        <v>0.35843308627922127</v>
      </c>
      <c r="F1394" s="45">
        <v>0.21629660649107313</v>
      </c>
      <c r="G1394" s="47">
        <v>155.44847088444538</v>
      </c>
      <c r="H1394" s="48">
        <v>55.008623106222963</v>
      </c>
      <c r="I1394" s="49">
        <v>0.35387046777137054</v>
      </c>
      <c r="J1394" s="35">
        <v>10</v>
      </c>
      <c r="K1394" s="42" t="s">
        <v>165</v>
      </c>
      <c r="L1394" s="46">
        <v>0.29939959746207379</v>
      </c>
      <c r="M1394" s="50" t="s">
        <v>137</v>
      </c>
      <c r="N1394" s="50" t="s">
        <v>135</v>
      </c>
      <c r="O1394" s="46">
        <v>0.70060040253792621</v>
      </c>
      <c r="P1394" s="46" t="s">
        <v>137</v>
      </c>
      <c r="Q1394" s="46" t="s">
        <v>135</v>
      </c>
      <c r="R1394" s="46">
        <v>8.4709484027435819E-2</v>
      </c>
      <c r="S1394" s="46" t="s">
        <v>1</v>
      </c>
      <c r="T1394" s="46" t="s">
        <v>137</v>
      </c>
      <c r="U1394" s="47">
        <v>408.71998738933218</v>
      </c>
      <c r="V1394" s="47">
        <v>89.280056196570158</v>
      </c>
      <c r="W1394" s="49">
        <v>0.21843819473287746</v>
      </c>
      <c r="X1394" s="35" t="s">
        <v>136</v>
      </c>
      <c r="Y1394" s="44" t="s">
        <v>136</v>
      </c>
      <c r="Z1394" s="46" t="s">
        <v>136</v>
      </c>
      <c r="AA1394" s="46" t="s">
        <v>136</v>
      </c>
      <c r="AB1394" s="46" t="s">
        <v>136</v>
      </c>
      <c r="AC1394" s="47" t="s">
        <v>136</v>
      </c>
      <c r="AD1394" s="48" t="s">
        <v>136</v>
      </c>
      <c r="AE1394" s="49" t="s">
        <v>136</v>
      </c>
    </row>
    <row r="1395" spans="1:31" x14ac:dyDescent="0.25">
      <c r="A1395" t="s">
        <v>1643</v>
      </c>
      <c r="B1395" s="35">
        <v>11</v>
      </c>
      <c r="C1395" s="44" t="s">
        <v>140</v>
      </c>
      <c r="D1395" s="45">
        <v>0.8285106571682429</v>
      </c>
      <c r="E1395" s="46">
        <v>0.1714893428317571</v>
      </c>
      <c r="F1395" s="45">
        <v>6.4839816117485627E-2</v>
      </c>
      <c r="G1395" s="47">
        <v>311.1778714075507</v>
      </c>
      <c r="H1395" s="48">
        <v>152.25928606859159</v>
      </c>
      <c r="I1395" s="49">
        <v>0.48929985085339534</v>
      </c>
      <c r="J1395" s="35">
        <v>11</v>
      </c>
      <c r="K1395" s="42" t="s">
        <v>166</v>
      </c>
      <c r="L1395" s="46">
        <v>0.14440637669842485</v>
      </c>
      <c r="M1395" s="50" t="s">
        <v>137</v>
      </c>
      <c r="N1395" s="50" t="s">
        <v>135</v>
      </c>
      <c r="O1395" s="46">
        <v>0.85559362330157507</v>
      </c>
      <c r="P1395" s="46" t="s">
        <v>137</v>
      </c>
      <c r="Q1395" s="46" t="s">
        <v>135</v>
      </c>
      <c r="R1395" s="46">
        <v>0.49690583100083868</v>
      </c>
      <c r="S1395" s="46" t="s">
        <v>137</v>
      </c>
      <c r="T1395" s="46" t="s">
        <v>137</v>
      </c>
      <c r="U1395" s="47">
        <v>135.41802094211261</v>
      </c>
      <c r="V1395" s="47">
        <v>38.714159776884813</v>
      </c>
      <c r="W1395" s="49">
        <v>0.28588632079798321</v>
      </c>
      <c r="X1395" s="35" t="s">
        <v>136</v>
      </c>
      <c r="Y1395" s="44" t="s">
        <v>136</v>
      </c>
      <c r="Z1395" s="46" t="s">
        <v>136</v>
      </c>
      <c r="AA1395" s="46" t="s">
        <v>136</v>
      </c>
      <c r="AB1395" s="46" t="s">
        <v>136</v>
      </c>
      <c r="AC1395" s="47" t="s">
        <v>136</v>
      </c>
      <c r="AD1395" s="48" t="s">
        <v>136</v>
      </c>
      <c r="AE1395" s="49" t="s">
        <v>136</v>
      </c>
    </row>
    <row r="1396" spans="1:31" x14ac:dyDescent="0.25">
      <c r="A1396" t="s">
        <v>1644</v>
      </c>
      <c r="B1396" s="35">
        <v>12</v>
      </c>
      <c r="C1396" s="44" t="s">
        <v>180</v>
      </c>
      <c r="D1396" s="45">
        <v>0.7652376310373471</v>
      </c>
      <c r="E1396" s="46">
        <v>0.23476236896265287</v>
      </c>
      <c r="F1396" s="45">
        <v>0.18483632642555978</v>
      </c>
      <c r="G1396" s="47">
        <v>45.789103748846273</v>
      </c>
      <c r="H1396" s="48">
        <v>19.722934702479932</v>
      </c>
      <c r="I1396" s="49">
        <v>0.43073423779291337</v>
      </c>
      <c r="J1396" s="35">
        <v>12</v>
      </c>
      <c r="K1396" s="42" t="s">
        <v>167</v>
      </c>
      <c r="L1396" s="46">
        <v>0.51471238017084542</v>
      </c>
      <c r="M1396" s="50" t="s">
        <v>137</v>
      </c>
      <c r="N1396" s="50" t="s">
        <v>137</v>
      </c>
      <c r="O1396" s="46">
        <v>0.48528761982915458</v>
      </c>
      <c r="P1396" s="46" t="s">
        <v>137</v>
      </c>
      <c r="Q1396" s="46" t="s">
        <v>137</v>
      </c>
      <c r="R1396" s="46">
        <v>7.3803398036621393E-2</v>
      </c>
      <c r="S1396" s="46" t="s">
        <v>1</v>
      </c>
      <c r="T1396" s="46" t="s">
        <v>137</v>
      </c>
      <c r="U1396" s="47">
        <v>66.880071831199388</v>
      </c>
      <c r="V1396" s="47">
        <v>24.224274569572831</v>
      </c>
      <c r="W1396" s="49">
        <v>0.36220467332501077</v>
      </c>
      <c r="X1396" s="35" t="s">
        <v>136</v>
      </c>
      <c r="Y1396" s="44" t="s">
        <v>136</v>
      </c>
      <c r="Z1396" s="46" t="s">
        <v>136</v>
      </c>
      <c r="AA1396" s="46" t="s">
        <v>136</v>
      </c>
      <c r="AB1396" s="46" t="s">
        <v>136</v>
      </c>
      <c r="AC1396" s="47" t="s">
        <v>136</v>
      </c>
      <c r="AD1396" s="48" t="s">
        <v>136</v>
      </c>
      <c r="AE1396" s="49" t="s">
        <v>136</v>
      </c>
    </row>
    <row r="1397" spans="1:31" x14ac:dyDescent="0.25">
      <c r="A1397" t="s">
        <v>1645</v>
      </c>
      <c r="B1397" s="35">
        <v>13</v>
      </c>
      <c r="C1397" s="44" t="s">
        <v>186</v>
      </c>
      <c r="D1397" s="45">
        <v>0.71644042550041542</v>
      </c>
      <c r="E1397" s="46">
        <v>0.28355957449958452</v>
      </c>
      <c r="F1397" s="45">
        <v>2.0568154564708441E-2</v>
      </c>
      <c r="G1397" s="47">
        <v>667.8979493959265</v>
      </c>
      <c r="H1397" s="48">
        <v>373.10379599894372</v>
      </c>
      <c r="I1397" s="49">
        <v>0.55862395795105169</v>
      </c>
      <c r="J1397" s="35">
        <v>13</v>
      </c>
      <c r="K1397" s="42" t="s">
        <v>168</v>
      </c>
      <c r="L1397" s="46">
        <v>0.1752781856609712</v>
      </c>
      <c r="M1397" s="50" t="s">
        <v>137</v>
      </c>
      <c r="N1397" s="50" t="s">
        <v>135</v>
      </c>
      <c r="O1397" s="46">
        <v>0.82472181433902891</v>
      </c>
      <c r="P1397" s="46" t="s">
        <v>137</v>
      </c>
      <c r="Q1397" s="46" t="s">
        <v>135</v>
      </c>
      <c r="R1397" s="46">
        <v>0.35756760243205177</v>
      </c>
      <c r="S1397" s="46" t="s">
        <v>1</v>
      </c>
      <c r="T1397" s="46" t="s">
        <v>137</v>
      </c>
      <c r="U1397" s="47">
        <v>336.63366954407712</v>
      </c>
      <c r="V1397" s="47">
        <v>186.75521204520521</v>
      </c>
      <c r="W1397" s="49">
        <v>0.55477282560041852</v>
      </c>
      <c r="X1397" s="35" t="s">
        <v>136</v>
      </c>
      <c r="Y1397" s="44" t="s">
        <v>136</v>
      </c>
      <c r="Z1397" s="46" t="s">
        <v>136</v>
      </c>
      <c r="AA1397" s="46" t="s">
        <v>136</v>
      </c>
      <c r="AB1397" s="46" t="s">
        <v>136</v>
      </c>
      <c r="AC1397" s="47" t="s">
        <v>136</v>
      </c>
      <c r="AD1397" s="48" t="s">
        <v>136</v>
      </c>
      <c r="AE1397" s="49" t="s">
        <v>136</v>
      </c>
    </row>
    <row r="1398" spans="1:31" x14ac:dyDescent="0.25">
      <c r="A1398" t="s">
        <v>1646</v>
      </c>
      <c r="B1398" s="35">
        <v>14</v>
      </c>
      <c r="C1398" s="44" t="s">
        <v>187</v>
      </c>
      <c r="D1398" s="45">
        <v>0.6560772798086093</v>
      </c>
      <c r="E1398" s="46">
        <v>0.34392272019139064</v>
      </c>
      <c r="F1398" s="45">
        <v>1.0572418591622824E-2</v>
      </c>
      <c r="G1398" s="47">
        <v>169.68146908964655</v>
      </c>
      <c r="H1398" s="48">
        <v>73.099517103329887</v>
      </c>
      <c r="I1398" s="49">
        <v>0.43080436240630238</v>
      </c>
      <c r="J1398" s="35">
        <v>14</v>
      </c>
      <c r="K1398" s="42" t="s">
        <v>169</v>
      </c>
      <c r="L1398" s="46">
        <v>0.37524506386841583</v>
      </c>
      <c r="M1398" s="50" t="s">
        <v>137</v>
      </c>
      <c r="N1398" s="50" t="s">
        <v>135</v>
      </c>
      <c r="O1398" s="46">
        <v>0.62475493613158406</v>
      </c>
      <c r="P1398" s="46" t="s">
        <v>137</v>
      </c>
      <c r="Q1398" s="46" t="s">
        <v>135</v>
      </c>
      <c r="R1398" s="46">
        <v>7.3915843324788066E-2</v>
      </c>
      <c r="S1398" s="46" t="s">
        <v>1</v>
      </c>
      <c r="T1398" s="46" t="s">
        <v>137</v>
      </c>
      <c r="U1398" s="47">
        <v>186.67190373574999</v>
      </c>
      <c r="V1398" s="47">
        <v>58.495305371523514</v>
      </c>
      <c r="W1398" s="49">
        <v>0.313358915835179</v>
      </c>
      <c r="X1398" s="35" t="s">
        <v>136</v>
      </c>
      <c r="Y1398" s="44" t="s">
        <v>136</v>
      </c>
      <c r="Z1398" s="46" t="s">
        <v>136</v>
      </c>
      <c r="AA1398" s="46" t="s">
        <v>136</v>
      </c>
      <c r="AB1398" s="46" t="s">
        <v>136</v>
      </c>
      <c r="AC1398" s="47" t="s">
        <v>136</v>
      </c>
      <c r="AD1398" s="48" t="s">
        <v>136</v>
      </c>
      <c r="AE1398" s="49" t="s">
        <v>136</v>
      </c>
    </row>
    <row r="1399" spans="1:31" x14ac:dyDescent="0.25">
      <c r="A1399" t="s">
        <v>1647</v>
      </c>
      <c r="B1399" s="35">
        <v>15</v>
      </c>
      <c r="C1399" s="44" t="s">
        <v>188</v>
      </c>
      <c r="D1399" s="45">
        <v>0.80649492891254382</v>
      </c>
      <c r="E1399" s="46">
        <v>0.19350507108745629</v>
      </c>
      <c r="F1399" s="45">
        <v>3.3526281501693282E-2</v>
      </c>
      <c r="G1399" s="47">
        <v>5.3189343629879122</v>
      </c>
      <c r="H1399" s="48">
        <v>1</v>
      </c>
      <c r="I1399" s="49">
        <v>0.18800758418049923</v>
      </c>
      <c r="J1399" s="35">
        <v>15</v>
      </c>
      <c r="K1399" s="42" t="s">
        <v>139</v>
      </c>
      <c r="L1399" s="46">
        <v>0.38980705339952637</v>
      </c>
      <c r="M1399" s="50" t="s">
        <v>137</v>
      </c>
      <c r="N1399" s="50" t="s">
        <v>135</v>
      </c>
      <c r="O1399" s="46">
        <v>0.61019294660047374</v>
      </c>
      <c r="P1399" s="46" t="s">
        <v>137</v>
      </c>
      <c r="Q1399" s="46" t="s">
        <v>135</v>
      </c>
      <c r="R1399" s="46">
        <v>7.2488742146361737E-2</v>
      </c>
      <c r="S1399" s="46" t="s">
        <v>1</v>
      </c>
      <c r="T1399" s="46" t="s">
        <v>137</v>
      </c>
      <c r="U1399" s="47">
        <v>1159.7761631356364</v>
      </c>
      <c r="V1399" s="47">
        <v>383.93212884711801</v>
      </c>
      <c r="W1399" s="49">
        <v>0.331039851525399</v>
      </c>
      <c r="X1399" s="35" t="s">
        <v>136</v>
      </c>
      <c r="Y1399" s="44" t="s">
        <v>136</v>
      </c>
      <c r="Z1399" s="46" t="s">
        <v>136</v>
      </c>
      <c r="AA1399" s="46" t="s">
        <v>136</v>
      </c>
      <c r="AB1399" s="46" t="s">
        <v>136</v>
      </c>
      <c r="AC1399" s="47" t="s">
        <v>136</v>
      </c>
      <c r="AD1399" s="48" t="s">
        <v>136</v>
      </c>
      <c r="AE1399" s="49" t="s">
        <v>136</v>
      </c>
    </row>
    <row r="1400" spans="1:31" x14ac:dyDescent="0.25">
      <c r="A1400" t="s">
        <v>1648</v>
      </c>
      <c r="B1400" s="35">
        <v>16</v>
      </c>
      <c r="C1400" s="44" t="s">
        <v>13</v>
      </c>
      <c r="D1400" s="45">
        <v>0.93999732387541435</v>
      </c>
      <c r="E1400" s="46">
        <v>6.0002676124585652E-2</v>
      </c>
      <c r="F1400" s="45">
        <v>1.225479600527746E-3</v>
      </c>
      <c r="G1400" s="47">
        <v>498.08441775031031</v>
      </c>
      <c r="H1400" s="48">
        <v>106.30978106129213</v>
      </c>
      <c r="I1400" s="49">
        <v>0.21343727543507537</v>
      </c>
      <c r="J1400" s="35">
        <v>16</v>
      </c>
      <c r="K1400" s="42" t="s">
        <v>2230</v>
      </c>
      <c r="L1400" s="46">
        <v>0.40072168026587307</v>
      </c>
      <c r="M1400" s="50" t="s">
        <v>137</v>
      </c>
      <c r="N1400" s="50" t="s">
        <v>137</v>
      </c>
      <c r="O1400" s="46">
        <v>0.59927831973412682</v>
      </c>
      <c r="P1400" s="46" t="s">
        <v>137</v>
      </c>
      <c r="Q1400" s="46" t="s">
        <v>137</v>
      </c>
      <c r="R1400" s="46">
        <v>0.40029858863093903</v>
      </c>
      <c r="S1400" s="46" t="s">
        <v>137</v>
      </c>
      <c r="T1400" s="46" t="s">
        <v>137</v>
      </c>
      <c r="U1400" s="47">
        <v>144.46033243560373</v>
      </c>
      <c r="V1400" s="47">
        <v>81.887980747893295</v>
      </c>
      <c r="W1400" s="49">
        <v>0.56685443932781066</v>
      </c>
      <c r="X1400" s="35" t="s">
        <v>136</v>
      </c>
      <c r="Y1400" s="44" t="s">
        <v>136</v>
      </c>
      <c r="Z1400" s="46" t="s">
        <v>136</v>
      </c>
      <c r="AA1400" s="46" t="s">
        <v>136</v>
      </c>
      <c r="AB1400" s="46" t="s">
        <v>136</v>
      </c>
      <c r="AC1400" s="47" t="s">
        <v>136</v>
      </c>
      <c r="AD1400" s="48" t="s">
        <v>136</v>
      </c>
      <c r="AE1400" s="49" t="s">
        <v>136</v>
      </c>
    </row>
    <row r="1401" spans="1:31" x14ac:dyDescent="0.25">
      <c r="A1401" t="s">
        <v>1649</v>
      </c>
      <c r="B1401" s="35">
        <v>17</v>
      </c>
      <c r="C1401" s="44" t="s">
        <v>189</v>
      </c>
      <c r="D1401" s="45">
        <v>0.93354050545159351</v>
      </c>
      <c r="E1401" s="46">
        <v>6.6459494548406328E-2</v>
      </c>
      <c r="F1401" s="45">
        <v>2.3919712434961958E-2</v>
      </c>
      <c r="G1401" s="47">
        <v>87.151571192610291</v>
      </c>
      <c r="H1401" s="48">
        <v>28.697570652293944</v>
      </c>
      <c r="I1401" s="49">
        <v>0.32928345708043016</v>
      </c>
      <c r="J1401" s="35">
        <v>17</v>
      </c>
      <c r="K1401" s="42" t="s">
        <v>174</v>
      </c>
      <c r="L1401" s="46">
        <v>0.51315993305502772</v>
      </c>
      <c r="M1401" s="50" t="s">
        <v>137</v>
      </c>
      <c r="N1401" s="50" t="s">
        <v>137</v>
      </c>
      <c r="O1401" s="46">
        <v>0.48684006694497228</v>
      </c>
      <c r="P1401" s="46" t="s">
        <v>137</v>
      </c>
      <c r="Q1401" s="46" t="s">
        <v>137</v>
      </c>
      <c r="R1401" s="46">
        <v>0.15814370218850435</v>
      </c>
      <c r="S1401" s="46" t="s">
        <v>1</v>
      </c>
      <c r="T1401" s="46" t="s">
        <v>137</v>
      </c>
      <c r="U1401" s="47">
        <v>780.27065463587758</v>
      </c>
      <c r="V1401" s="47">
        <v>486.67215300667414</v>
      </c>
      <c r="W1401" s="49">
        <v>0.62372223037631136</v>
      </c>
      <c r="X1401" s="35" t="s">
        <v>136</v>
      </c>
      <c r="Y1401" s="44" t="s">
        <v>136</v>
      </c>
      <c r="Z1401" s="46" t="s">
        <v>136</v>
      </c>
      <c r="AA1401" s="46" t="s">
        <v>136</v>
      </c>
      <c r="AB1401" s="46" t="s">
        <v>136</v>
      </c>
      <c r="AC1401" s="47" t="s">
        <v>136</v>
      </c>
      <c r="AD1401" s="48" t="s">
        <v>136</v>
      </c>
      <c r="AE1401" s="49" t="s">
        <v>136</v>
      </c>
    </row>
    <row r="1402" spans="1:31" x14ac:dyDescent="0.25">
      <c r="A1402" t="s">
        <v>1650</v>
      </c>
      <c r="B1402" s="35">
        <v>18</v>
      </c>
      <c r="C1402" s="44" t="s">
        <v>2227</v>
      </c>
      <c r="D1402" s="45">
        <v>0.62858402569612382</v>
      </c>
      <c r="E1402" s="46">
        <v>0.37141597430387613</v>
      </c>
      <c r="F1402" s="45">
        <v>4.353022190076461E-2</v>
      </c>
      <c r="G1402" s="47">
        <v>929.35266285051193</v>
      </c>
      <c r="H1402" s="48">
        <v>476.06845795582558</v>
      </c>
      <c r="I1402" s="49">
        <v>0.51225813083230176</v>
      </c>
      <c r="J1402" s="35">
        <v>18</v>
      </c>
      <c r="K1402" s="42" t="s">
        <v>175</v>
      </c>
      <c r="L1402" s="46">
        <v>0.31002595837065378</v>
      </c>
      <c r="M1402" s="50" t="s">
        <v>137</v>
      </c>
      <c r="N1402" s="50" t="s">
        <v>135</v>
      </c>
      <c r="O1402" s="46">
        <v>0.68997404162934617</v>
      </c>
      <c r="P1402" s="46" t="s">
        <v>137</v>
      </c>
      <c r="Q1402" s="46" t="s">
        <v>135</v>
      </c>
      <c r="R1402" s="46">
        <v>0.10386651784410135</v>
      </c>
      <c r="S1402" s="46" t="s">
        <v>1</v>
      </c>
      <c r="T1402" s="46" t="s">
        <v>137</v>
      </c>
      <c r="U1402" s="47">
        <v>714.77492357564574</v>
      </c>
      <c r="V1402" s="47">
        <v>457.71017718313209</v>
      </c>
      <c r="W1402" s="49">
        <v>0.64035567293470097</v>
      </c>
      <c r="X1402" s="35" t="s">
        <v>136</v>
      </c>
      <c r="Y1402" s="44" t="s">
        <v>136</v>
      </c>
      <c r="Z1402" s="46" t="s">
        <v>136</v>
      </c>
      <c r="AA1402" s="46" t="s">
        <v>136</v>
      </c>
      <c r="AB1402" s="46" t="s">
        <v>136</v>
      </c>
      <c r="AC1402" s="47" t="s">
        <v>136</v>
      </c>
      <c r="AD1402" s="48" t="s">
        <v>136</v>
      </c>
      <c r="AE1402" s="49" t="s">
        <v>136</v>
      </c>
    </row>
    <row r="1403" spans="1:31" x14ac:dyDescent="0.25">
      <c r="A1403" t="s">
        <v>1651</v>
      </c>
      <c r="B1403" s="35" t="s">
        <v>136</v>
      </c>
      <c r="C1403" s="44" t="s">
        <v>136</v>
      </c>
      <c r="D1403" s="45" t="s">
        <v>136</v>
      </c>
      <c r="E1403" s="46" t="s">
        <v>136</v>
      </c>
      <c r="F1403" s="45" t="s">
        <v>136</v>
      </c>
      <c r="G1403" s="47" t="s">
        <v>136</v>
      </c>
      <c r="H1403" s="48" t="s">
        <v>136</v>
      </c>
      <c r="I1403" s="49" t="s">
        <v>136</v>
      </c>
      <c r="J1403" s="35">
        <v>19</v>
      </c>
      <c r="K1403" s="42" t="s">
        <v>2229</v>
      </c>
      <c r="L1403" s="46">
        <v>0.56657162731280764</v>
      </c>
      <c r="M1403" s="50" t="s">
        <v>137</v>
      </c>
      <c r="N1403" s="50" t="s">
        <v>137</v>
      </c>
      <c r="O1403" s="46">
        <v>0.43342837268719242</v>
      </c>
      <c r="P1403" s="46" t="s">
        <v>137</v>
      </c>
      <c r="Q1403" s="46" t="s">
        <v>137</v>
      </c>
      <c r="R1403" s="46">
        <v>0.15647092688827891</v>
      </c>
      <c r="S1403" s="46" t="s">
        <v>1</v>
      </c>
      <c r="T1403" s="46" t="s">
        <v>137</v>
      </c>
      <c r="U1403" s="47">
        <v>244.02440332266613</v>
      </c>
      <c r="V1403" s="47">
        <v>54.58029782642307</v>
      </c>
      <c r="W1403" s="49">
        <v>0.22366737540693085</v>
      </c>
      <c r="X1403" s="35" t="s">
        <v>136</v>
      </c>
      <c r="Y1403" s="44" t="s">
        <v>136</v>
      </c>
      <c r="Z1403" s="46" t="s">
        <v>136</v>
      </c>
      <c r="AA1403" s="46" t="s">
        <v>136</v>
      </c>
      <c r="AB1403" s="46" t="s">
        <v>136</v>
      </c>
      <c r="AC1403" s="47" t="s">
        <v>136</v>
      </c>
      <c r="AD1403" s="48" t="s">
        <v>136</v>
      </c>
      <c r="AE1403" s="49" t="s">
        <v>136</v>
      </c>
    </row>
    <row r="1404" spans="1:31" x14ac:dyDescent="0.25">
      <c r="A1404" t="s">
        <v>1652</v>
      </c>
      <c r="B1404" s="35" t="s">
        <v>136</v>
      </c>
      <c r="C1404" s="44" t="s">
        <v>136</v>
      </c>
      <c r="D1404" s="45" t="s">
        <v>136</v>
      </c>
      <c r="E1404" s="46" t="s">
        <v>136</v>
      </c>
      <c r="F1404" s="45" t="s">
        <v>136</v>
      </c>
      <c r="G1404" s="47" t="s">
        <v>136</v>
      </c>
      <c r="H1404" s="48" t="s">
        <v>136</v>
      </c>
      <c r="I1404" s="49" t="s">
        <v>136</v>
      </c>
      <c r="J1404" s="35">
        <v>20</v>
      </c>
      <c r="K1404" s="42" t="s">
        <v>141</v>
      </c>
      <c r="L1404" s="46">
        <v>0.2831702285900724</v>
      </c>
      <c r="M1404" s="50" t="s">
        <v>137</v>
      </c>
      <c r="N1404" s="50" t="s">
        <v>135</v>
      </c>
      <c r="O1404" s="46">
        <v>0.71682977140992754</v>
      </c>
      <c r="P1404" s="46" t="s">
        <v>137</v>
      </c>
      <c r="Q1404" s="46" t="s">
        <v>135</v>
      </c>
      <c r="R1404" s="46">
        <v>0.11059008581756435</v>
      </c>
      <c r="S1404" s="46" t="s">
        <v>1</v>
      </c>
      <c r="T1404" s="46" t="s">
        <v>137</v>
      </c>
      <c r="U1404" s="47">
        <v>224.4821733642799</v>
      </c>
      <c r="V1404" s="47">
        <v>48.522059678401327</v>
      </c>
      <c r="W1404" s="49">
        <v>0.21615105979779445</v>
      </c>
      <c r="X1404" s="35" t="s">
        <v>136</v>
      </c>
      <c r="Y1404" s="44" t="s">
        <v>136</v>
      </c>
      <c r="Z1404" s="46" t="s">
        <v>136</v>
      </c>
      <c r="AA1404" s="46" t="s">
        <v>136</v>
      </c>
      <c r="AB1404" s="46" t="s">
        <v>136</v>
      </c>
      <c r="AC1404" s="47" t="s">
        <v>136</v>
      </c>
      <c r="AD1404" s="48" t="s">
        <v>136</v>
      </c>
      <c r="AE1404" s="49" t="s">
        <v>136</v>
      </c>
    </row>
    <row r="1405" spans="1:31" x14ac:dyDescent="0.25">
      <c r="A1405" t="s">
        <v>1653</v>
      </c>
      <c r="B1405" s="35" t="s">
        <v>136</v>
      </c>
      <c r="C1405" s="44" t="s">
        <v>136</v>
      </c>
      <c r="D1405" s="45" t="s">
        <v>136</v>
      </c>
      <c r="E1405" s="46" t="s">
        <v>136</v>
      </c>
      <c r="F1405" s="45" t="s">
        <v>136</v>
      </c>
      <c r="G1405" s="47" t="s">
        <v>136</v>
      </c>
      <c r="H1405" s="48" t="s">
        <v>136</v>
      </c>
      <c r="I1405" s="49" t="s">
        <v>136</v>
      </c>
      <c r="J1405" s="35">
        <v>21</v>
      </c>
      <c r="K1405" s="42" t="s">
        <v>177</v>
      </c>
      <c r="L1405" s="46">
        <v>0.48666137655990793</v>
      </c>
      <c r="M1405" s="50" t="s">
        <v>137</v>
      </c>
      <c r="N1405" s="50" t="s">
        <v>137</v>
      </c>
      <c r="O1405" s="46">
        <v>0.51333862344009196</v>
      </c>
      <c r="P1405" s="46" t="s">
        <v>137</v>
      </c>
      <c r="Q1405" s="46" t="s">
        <v>137</v>
      </c>
      <c r="R1405" s="46">
        <v>7.6848130188281794E-2</v>
      </c>
      <c r="S1405" s="46" t="s">
        <v>1</v>
      </c>
      <c r="T1405" s="46" t="s">
        <v>137</v>
      </c>
      <c r="U1405" s="47">
        <v>898.18054665683962</v>
      </c>
      <c r="V1405" s="47">
        <v>306.53867589380417</v>
      </c>
      <c r="W1405" s="49">
        <v>0.34128848262722489</v>
      </c>
      <c r="X1405" s="35" t="s">
        <v>136</v>
      </c>
      <c r="Y1405" s="44" t="s">
        <v>136</v>
      </c>
      <c r="Z1405" s="46" t="s">
        <v>136</v>
      </c>
      <c r="AA1405" s="46" t="s">
        <v>136</v>
      </c>
      <c r="AB1405" s="46" t="s">
        <v>136</v>
      </c>
      <c r="AC1405" s="47" t="s">
        <v>136</v>
      </c>
      <c r="AD1405" s="48" t="s">
        <v>136</v>
      </c>
      <c r="AE1405" s="49" t="s">
        <v>136</v>
      </c>
    </row>
    <row r="1406" spans="1:31" x14ac:dyDescent="0.25">
      <c r="A1406" t="s">
        <v>1654</v>
      </c>
      <c r="B1406" s="35" t="s">
        <v>136</v>
      </c>
      <c r="C1406" s="44" t="s">
        <v>136</v>
      </c>
      <c r="D1406" s="45" t="s">
        <v>136</v>
      </c>
      <c r="E1406" s="46" t="s">
        <v>136</v>
      </c>
      <c r="F1406" s="45" t="s">
        <v>136</v>
      </c>
      <c r="G1406" s="47" t="s">
        <v>136</v>
      </c>
      <c r="H1406" s="48" t="s">
        <v>136</v>
      </c>
      <c r="I1406" s="49" t="s">
        <v>136</v>
      </c>
      <c r="J1406" s="35">
        <v>22</v>
      </c>
      <c r="K1406" s="42" t="s">
        <v>178</v>
      </c>
      <c r="L1406" s="46">
        <v>0.42478956736727524</v>
      </c>
      <c r="M1406" s="50" t="s">
        <v>137</v>
      </c>
      <c r="N1406" s="50" t="s">
        <v>137</v>
      </c>
      <c r="O1406" s="46">
        <v>0.57521043263272487</v>
      </c>
      <c r="P1406" s="46" t="s">
        <v>137</v>
      </c>
      <c r="Q1406" s="46" t="s">
        <v>137</v>
      </c>
      <c r="R1406" s="46">
        <v>8.1024176751476357E-2</v>
      </c>
      <c r="S1406" s="46" t="s">
        <v>1</v>
      </c>
      <c r="T1406" s="46" t="s">
        <v>137</v>
      </c>
      <c r="U1406" s="47">
        <v>898.18054393951115</v>
      </c>
      <c r="V1406" s="47">
        <v>306.53867589380417</v>
      </c>
      <c r="W1406" s="49">
        <v>0.34128848365974884</v>
      </c>
      <c r="X1406" s="35" t="s">
        <v>136</v>
      </c>
      <c r="Y1406" s="44" t="s">
        <v>136</v>
      </c>
      <c r="Z1406" s="46" t="s">
        <v>136</v>
      </c>
      <c r="AA1406" s="46" t="s">
        <v>136</v>
      </c>
      <c r="AB1406" s="46" t="s">
        <v>136</v>
      </c>
      <c r="AC1406" s="47" t="s">
        <v>136</v>
      </c>
      <c r="AD1406" s="48" t="s">
        <v>136</v>
      </c>
      <c r="AE1406" s="49" t="s">
        <v>136</v>
      </c>
    </row>
    <row r="1407" spans="1:31" x14ac:dyDescent="0.25">
      <c r="A1407" t="s">
        <v>1655</v>
      </c>
      <c r="B1407" s="35" t="s">
        <v>136</v>
      </c>
      <c r="C1407" s="44" t="s">
        <v>136</v>
      </c>
      <c r="D1407" s="45" t="s">
        <v>136</v>
      </c>
      <c r="E1407" s="46" t="s">
        <v>136</v>
      </c>
      <c r="F1407" s="45" t="s">
        <v>136</v>
      </c>
      <c r="G1407" s="47" t="s">
        <v>136</v>
      </c>
      <c r="H1407" s="48" t="s">
        <v>136</v>
      </c>
      <c r="I1407" s="49" t="s">
        <v>136</v>
      </c>
      <c r="J1407" s="35">
        <v>23</v>
      </c>
      <c r="K1407" s="42" t="s">
        <v>181</v>
      </c>
      <c r="L1407" s="46">
        <v>0.50493909643909318</v>
      </c>
      <c r="M1407" s="50" t="s">
        <v>137</v>
      </c>
      <c r="N1407" s="50" t="s">
        <v>137</v>
      </c>
      <c r="O1407" s="46">
        <v>0.49506090356090671</v>
      </c>
      <c r="P1407" s="46" t="s">
        <v>137</v>
      </c>
      <c r="Q1407" s="46" t="s">
        <v>137</v>
      </c>
      <c r="R1407" s="46">
        <v>0.19995351512627332</v>
      </c>
      <c r="S1407" s="46" t="s">
        <v>1</v>
      </c>
      <c r="T1407" s="46" t="s">
        <v>137</v>
      </c>
      <c r="U1407" s="47">
        <v>71.974057801147538</v>
      </c>
      <c r="V1407" s="47">
        <v>34.006521945050807</v>
      </c>
      <c r="W1407" s="49">
        <v>0.47248304436308458</v>
      </c>
      <c r="X1407" s="35" t="s">
        <v>136</v>
      </c>
      <c r="Y1407" s="44" t="s">
        <v>136</v>
      </c>
      <c r="Z1407" s="46" t="s">
        <v>136</v>
      </c>
      <c r="AA1407" s="46" t="s">
        <v>136</v>
      </c>
      <c r="AB1407" s="46" t="s">
        <v>136</v>
      </c>
      <c r="AC1407" s="47" t="s">
        <v>136</v>
      </c>
      <c r="AD1407" s="48" t="s">
        <v>136</v>
      </c>
      <c r="AE1407" s="49" t="s">
        <v>136</v>
      </c>
    </row>
    <row r="1408" spans="1:31" x14ac:dyDescent="0.25">
      <c r="A1408" t="s">
        <v>1656</v>
      </c>
      <c r="B1408" s="35" t="s">
        <v>136</v>
      </c>
      <c r="C1408" s="44" t="s">
        <v>136</v>
      </c>
      <c r="D1408" s="45" t="s">
        <v>136</v>
      </c>
      <c r="E1408" s="46" t="s">
        <v>136</v>
      </c>
      <c r="F1408" s="45" t="s">
        <v>136</v>
      </c>
      <c r="G1408" s="47" t="s">
        <v>136</v>
      </c>
      <c r="H1408" s="48" t="s">
        <v>136</v>
      </c>
      <c r="I1408" s="49" t="s">
        <v>136</v>
      </c>
      <c r="J1408" s="35">
        <v>24</v>
      </c>
      <c r="K1408" s="42" t="s">
        <v>142</v>
      </c>
      <c r="L1408" s="46">
        <v>0.4536758261052018</v>
      </c>
      <c r="M1408" s="50" t="s">
        <v>137</v>
      </c>
      <c r="N1408" s="50" t="s">
        <v>137</v>
      </c>
      <c r="O1408" s="46">
        <v>0.54632417389479826</v>
      </c>
      <c r="P1408" s="46" t="s">
        <v>137</v>
      </c>
      <c r="Q1408" s="46" t="s">
        <v>137</v>
      </c>
      <c r="R1408" s="46">
        <v>0.41995230436187519</v>
      </c>
      <c r="S1408" s="46" t="s">
        <v>137</v>
      </c>
      <c r="T1408" s="46" t="s">
        <v>137</v>
      </c>
      <c r="U1408" s="47">
        <v>554.44338647308905</v>
      </c>
      <c r="V1408" s="47">
        <v>213.10135875708477</v>
      </c>
      <c r="W1408" s="49">
        <v>0.38435188146558952</v>
      </c>
      <c r="X1408" s="35" t="s">
        <v>136</v>
      </c>
      <c r="Y1408" s="44" t="s">
        <v>136</v>
      </c>
      <c r="Z1408" s="46" t="s">
        <v>136</v>
      </c>
      <c r="AA1408" s="46" t="s">
        <v>136</v>
      </c>
      <c r="AB1408" s="46" t="s">
        <v>136</v>
      </c>
      <c r="AC1408" s="47" t="s">
        <v>136</v>
      </c>
      <c r="AD1408" s="48" t="s">
        <v>136</v>
      </c>
      <c r="AE1408" s="49" t="s">
        <v>136</v>
      </c>
    </row>
    <row r="1409" spans="1:31" x14ac:dyDescent="0.25">
      <c r="A1409" t="s">
        <v>1657</v>
      </c>
      <c r="B1409" s="35" t="s">
        <v>136</v>
      </c>
      <c r="C1409" s="44" t="s">
        <v>136</v>
      </c>
      <c r="D1409" s="45" t="s">
        <v>136</v>
      </c>
      <c r="E1409" s="46" t="s">
        <v>136</v>
      </c>
      <c r="F1409" s="45" t="s">
        <v>136</v>
      </c>
      <c r="G1409" s="47" t="s">
        <v>136</v>
      </c>
      <c r="H1409" s="48" t="s">
        <v>136</v>
      </c>
      <c r="I1409" s="49" t="s">
        <v>136</v>
      </c>
      <c r="J1409" s="35">
        <v>25</v>
      </c>
      <c r="K1409" s="42" t="s">
        <v>182</v>
      </c>
      <c r="L1409" s="46">
        <v>0.59822162372668897</v>
      </c>
      <c r="M1409" s="50" t="s">
        <v>137</v>
      </c>
      <c r="N1409" s="50" t="s">
        <v>137</v>
      </c>
      <c r="O1409" s="46">
        <v>0.40177837627331126</v>
      </c>
      <c r="P1409" s="46" t="s">
        <v>137</v>
      </c>
      <c r="Q1409" s="46" t="s">
        <v>137</v>
      </c>
      <c r="R1409" s="46">
        <v>2.3439031948285304E-2</v>
      </c>
      <c r="S1409" s="46" t="s">
        <v>1</v>
      </c>
      <c r="T1409" s="46" t="s">
        <v>137</v>
      </c>
      <c r="U1409" s="47">
        <v>668.4515955425029</v>
      </c>
      <c r="V1409" s="47">
        <v>277.79013489578546</v>
      </c>
      <c r="W1409" s="49">
        <v>0.41557255117378566</v>
      </c>
      <c r="X1409" s="35" t="s">
        <v>136</v>
      </c>
      <c r="Y1409" s="44" t="s">
        <v>136</v>
      </c>
      <c r="Z1409" s="46" t="s">
        <v>136</v>
      </c>
      <c r="AA1409" s="46" t="s">
        <v>136</v>
      </c>
      <c r="AB1409" s="46" t="s">
        <v>136</v>
      </c>
      <c r="AC1409" s="47" t="s">
        <v>136</v>
      </c>
      <c r="AD1409" s="48" t="s">
        <v>136</v>
      </c>
      <c r="AE1409" s="49" t="s">
        <v>136</v>
      </c>
    </row>
    <row r="1410" spans="1:31" x14ac:dyDescent="0.25">
      <c r="A1410" t="s">
        <v>1658</v>
      </c>
      <c r="B1410" s="35" t="s">
        <v>136</v>
      </c>
      <c r="C1410" s="44" t="s">
        <v>136</v>
      </c>
      <c r="D1410" s="45" t="s">
        <v>136</v>
      </c>
      <c r="E1410" s="46" t="s">
        <v>136</v>
      </c>
      <c r="F1410" s="45" t="s">
        <v>136</v>
      </c>
      <c r="G1410" s="47" t="s">
        <v>136</v>
      </c>
      <c r="H1410" s="48" t="s">
        <v>136</v>
      </c>
      <c r="I1410" s="49" t="s">
        <v>136</v>
      </c>
      <c r="J1410" s="35">
        <v>26</v>
      </c>
      <c r="K1410" s="42" t="s">
        <v>183</v>
      </c>
      <c r="L1410" s="46">
        <v>0.44157718236883997</v>
      </c>
      <c r="M1410" s="50" t="s">
        <v>137</v>
      </c>
      <c r="N1410" s="50" t="s">
        <v>137</v>
      </c>
      <c r="O1410" s="46">
        <v>0.55842281763116008</v>
      </c>
      <c r="P1410" s="46" t="s">
        <v>137</v>
      </c>
      <c r="Q1410" s="46" t="s">
        <v>137</v>
      </c>
      <c r="R1410" s="46">
        <v>1.8769667917962612E-2</v>
      </c>
      <c r="S1410" s="46" t="s">
        <v>1</v>
      </c>
      <c r="T1410" s="46" t="s">
        <v>137</v>
      </c>
      <c r="U1410" s="47">
        <v>7176.6678088856734</v>
      </c>
      <c r="V1410" s="47">
        <v>449.27659754776442</v>
      </c>
      <c r="W1410" s="49">
        <v>6.2602395639867844E-2</v>
      </c>
      <c r="X1410" s="35" t="s">
        <v>136</v>
      </c>
      <c r="Y1410" s="44" t="s">
        <v>136</v>
      </c>
      <c r="Z1410" s="46" t="s">
        <v>136</v>
      </c>
      <c r="AA1410" s="46" t="s">
        <v>136</v>
      </c>
      <c r="AB1410" s="46" t="s">
        <v>136</v>
      </c>
      <c r="AC1410" s="47" t="s">
        <v>136</v>
      </c>
      <c r="AD1410" s="48" t="s">
        <v>136</v>
      </c>
      <c r="AE1410" s="49" t="s">
        <v>136</v>
      </c>
    </row>
    <row r="1411" spans="1:31" x14ac:dyDescent="0.25">
      <c r="A1411" t="s">
        <v>1659</v>
      </c>
      <c r="B1411" s="35" t="s">
        <v>136</v>
      </c>
      <c r="C1411" s="44" t="s">
        <v>136</v>
      </c>
      <c r="D1411" s="45" t="s">
        <v>136</v>
      </c>
      <c r="E1411" s="46" t="s">
        <v>136</v>
      </c>
      <c r="F1411" s="45" t="s">
        <v>136</v>
      </c>
      <c r="G1411" s="47" t="s">
        <v>136</v>
      </c>
      <c r="H1411" s="48" t="s">
        <v>136</v>
      </c>
      <c r="I1411" s="49" t="s">
        <v>136</v>
      </c>
      <c r="J1411" s="35">
        <v>27</v>
      </c>
      <c r="K1411" s="42" t="s">
        <v>184</v>
      </c>
      <c r="L1411" s="46">
        <v>0.47184720350296966</v>
      </c>
      <c r="M1411" s="50" t="s">
        <v>137</v>
      </c>
      <c r="N1411" s="50" t="s">
        <v>137</v>
      </c>
      <c r="O1411" s="46">
        <v>0.52815279649703029</v>
      </c>
      <c r="P1411" s="46" t="s">
        <v>137</v>
      </c>
      <c r="Q1411" s="46" t="s">
        <v>137</v>
      </c>
      <c r="R1411" s="46">
        <v>0.35890956180798073</v>
      </c>
      <c r="S1411" s="46" t="s">
        <v>1</v>
      </c>
      <c r="T1411" s="46" t="s">
        <v>137</v>
      </c>
      <c r="U1411" s="47">
        <v>249.96655008694788</v>
      </c>
      <c r="V1411" s="47">
        <v>94.79775037089766</v>
      </c>
      <c r="W1411" s="49">
        <v>0.37924174389702703</v>
      </c>
      <c r="X1411" s="35" t="s">
        <v>136</v>
      </c>
      <c r="Y1411" s="44" t="s">
        <v>136</v>
      </c>
      <c r="Z1411" s="46" t="s">
        <v>136</v>
      </c>
      <c r="AA1411" s="46" t="s">
        <v>136</v>
      </c>
      <c r="AB1411" s="46" t="s">
        <v>136</v>
      </c>
      <c r="AC1411" s="47" t="s">
        <v>136</v>
      </c>
      <c r="AD1411" s="48" t="s">
        <v>136</v>
      </c>
      <c r="AE1411" s="49" t="s">
        <v>136</v>
      </c>
    </row>
    <row r="1412" spans="1:31" x14ac:dyDescent="0.25">
      <c r="A1412" t="s">
        <v>1660</v>
      </c>
      <c r="B1412" s="35" t="s">
        <v>136</v>
      </c>
      <c r="C1412" s="44" t="s">
        <v>136</v>
      </c>
      <c r="D1412" s="45" t="s">
        <v>136</v>
      </c>
      <c r="E1412" s="46" t="s">
        <v>136</v>
      </c>
      <c r="F1412" s="45" t="s">
        <v>136</v>
      </c>
      <c r="G1412" s="47" t="s">
        <v>136</v>
      </c>
      <c r="H1412" s="48" t="s">
        <v>136</v>
      </c>
      <c r="I1412" s="49" t="s">
        <v>136</v>
      </c>
      <c r="J1412" s="35">
        <v>28</v>
      </c>
      <c r="K1412" s="42" t="s">
        <v>185</v>
      </c>
      <c r="L1412" s="46">
        <v>0.4681203204208586</v>
      </c>
      <c r="M1412" s="50" t="s">
        <v>137</v>
      </c>
      <c r="N1412" s="50" t="s">
        <v>137</v>
      </c>
      <c r="O1412" s="46">
        <v>0.53187967957914128</v>
      </c>
      <c r="P1412" s="46" t="s">
        <v>137</v>
      </c>
      <c r="Q1412" s="46" t="s">
        <v>137</v>
      </c>
      <c r="R1412" s="46">
        <v>7.609778032804404E-2</v>
      </c>
      <c r="S1412" s="46" t="s">
        <v>1</v>
      </c>
      <c r="T1412" s="46" t="s">
        <v>137</v>
      </c>
      <c r="U1412" s="47">
        <v>199.66886022810476</v>
      </c>
      <c r="V1412" s="47">
        <v>90.925665234148823</v>
      </c>
      <c r="W1412" s="49">
        <v>0.45538230212900477</v>
      </c>
      <c r="X1412" s="35" t="s">
        <v>136</v>
      </c>
      <c r="Y1412" s="44" t="s">
        <v>136</v>
      </c>
      <c r="Z1412" s="46" t="s">
        <v>136</v>
      </c>
      <c r="AA1412" s="46" t="s">
        <v>136</v>
      </c>
      <c r="AB1412" s="46" t="s">
        <v>136</v>
      </c>
      <c r="AC1412" s="47" t="s">
        <v>136</v>
      </c>
      <c r="AD1412" s="48" t="s">
        <v>136</v>
      </c>
      <c r="AE1412" s="49" t="s">
        <v>136</v>
      </c>
    </row>
    <row r="1413" spans="1:31" x14ac:dyDescent="0.25">
      <c r="A1413" t="s">
        <v>1661</v>
      </c>
      <c r="B1413" s="35" t="s">
        <v>136</v>
      </c>
      <c r="C1413" s="44" t="s">
        <v>136</v>
      </c>
      <c r="D1413" s="45" t="s">
        <v>136</v>
      </c>
      <c r="E1413" s="46" t="s">
        <v>136</v>
      </c>
      <c r="F1413" s="45" t="s">
        <v>136</v>
      </c>
      <c r="G1413" s="47" t="s">
        <v>136</v>
      </c>
      <c r="H1413" s="48" t="s">
        <v>136</v>
      </c>
      <c r="I1413" s="49" t="s">
        <v>136</v>
      </c>
      <c r="J1413" s="35">
        <v>29</v>
      </c>
      <c r="K1413" s="42" t="s">
        <v>143</v>
      </c>
      <c r="L1413" s="46">
        <v>0.36722728634340174</v>
      </c>
      <c r="M1413" s="50" t="s">
        <v>137</v>
      </c>
      <c r="N1413" s="50" t="s">
        <v>135</v>
      </c>
      <c r="O1413" s="46">
        <v>0.63277271365659837</v>
      </c>
      <c r="P1413" s="46" t="s">
        <v>137</v>
      </c>
      <c r="Q1413" s="46" t="s">
        <v>135</v>
      </c>
      <c r="R1413" s="46">
        <v>0.56905135659729511</v>
      </c>
      <c r="S1413" s="46" t="s">
        <v>137</v>
      </c>
      <c r="T1413" s="46" t="s">
        <v>137</v>
      </c>
      <c r="U1413" s="47">
        <v>694.57161290292572</v>
      </c>
      <c r="V1413" s="47">
        <v>506.45600853191843</v>
      </c>
      <c r="W1413" s="49">
        <v>0.72916312605292355</v>
      </c>
      <c r="X1413" s="35" t="s">
        <v>136</v>
      </c>
      <c r="Y1413" s="44" t="s">
        <v>136</v>
      </c>
      <c r="Z1413" s="46" t="s">
        <v>136</v>
      </c>
      <c r="AA1413" s="46" t="s">
        <v>136</v>
      </c>
      <c r="AB1413" s="46" t="s">
        <v>136</v>
      </c>
      <c r="AC1413" s="47" t="s">
        <v>136</v>
      </c>
      <c r="AD1413" s="48" t="s">
        <v>136</v>
      </c>
      <c r="AE1413" s="49" t="s">
        <v>136</v>
      </c>
    </row>
    <row r="1414" spans="1:31" x14ac:dyDescent="0.25">
      <c r="A1414" t="s">
        <v>1662</v>
      </c>
      <c r="B1414" s="35" t="s">
        <v>136</v>
      </c>
      <c r="C1414" s="44" t="s">
        <v>136</v>
      </c>
      <c r="D1414" s="45" t="s">
        <v>136</v>
      </c>
      <c r="E1414" s="46" t="s">
        <v>136</v>
      </c>
      <c r="F1414" s="45" t="s">
        <v>136</v>
      </c>
      <c r="G1414" s="47" t="s">
        <v>136</v>
      </c>
      <c r="H1414" s="48" t="s">
        <v>136</v>
      </c>
      <c r="I1414" s="49" t="s">
        <v>136</v>
      </c>
      <c r="J1414" s="35">
        <v>30</v>
      </c>
      <c r="K1414" s="42" t="s">
        <v>192</v>
      </c>
      <c r="L1414" s="46">
        <v>5.5037822525993908E-2</v>
      </c>
      <c r="M1414" s="50" t="s">
        <v>137</v>
      </c>
      <c r="N1414" s="50" t="s">
        <v>135</v>
      </c>
      <c r="O1414" s="46">
        <v>0.94496217747400613</v>
      </c>
      <c r="P1414" s="46" t="s">
        <v>137</v>
      </c>
      <c r="Q1414" s="46" t="s">
        <v>135</v>
      </c>
      <c r="R1414" s="46">
        <v>0.11639813752240633</v>
      </c>
      <c r="S1414" s="46" t="s">
        <v>1</v>
      </c>
      <c r="T1414" s="46" t="s">
        <v>137</v>
      </c>
      <c r="U1414" s="47">
        <v>3258.0178109919734</v>
      </c>
      <c r="V1414" s="47">
        <v>962.90122054961239</v>
      </c>
      <c r="W1414" s="49">
        <v>0.29554817573463066</v>
      </c>
      <c r="X1414" s="35" t="s">
        <v>136</v>
      </c>
      <c r="Y1414" s="44" t="s">
        <v>136</v>
      </c>
      <c r="Z1414" s="46" t="s">
        <v>136</v>
      </c>
      <c r="AA1414" s="46" t="s">
        <v>136</v>
      </c>
      <c r="AB1414" s="46" t="s">
        <v>136</v>
      </c>
      <c r="AC1414" s="47" t="s">
        <v>136</v>
      </c>
      <c r="AD1414" s="48" t="s">
        <v>136</v>
      </c>
      <c r="AE1414" s="49" t="s">
        <v>136</v>
      </c>
    </row>
    <row r="1415" spans="1:31" x14ac:dyDescent="0.25">
      <c r="A1415" t="s">
        <v>1663</v>
      </c>
      <c r="B1415" s="35" t="s">
        <v>136</v>
      </c>
      <c r="C1415" s="44" t="s">
        <v>136</v>
      </c>
      <c r="D1415" s="45" t="s">
        <v>136</v>
      </c>
      <c r="E1415" s="46" t="s">
        <v>136</v>
      </c>
      <c r="F1415" s="45" t="s">
        <v>136</v>
      </c>
      <c r="G1415" s="47" t="s">
        <v>136</v>
      </c>
      <c r="H1415" s="48" t="s">
        <v>136</v>
      </c>
      <c r="I1415" s="49" t="s">
        <v>136</v>
      </c>
      <c r="J1415" s="35" t="s">
        <v>136</v>
      </c>
      <c r="K1415" s="42" t="s">
        <v>136</v>
      </c>
      <c r="L1415" s="46" t="s">
        <v>136</v>
      </c>
      <c r="M1415" s="50" t="s">
        <v>136</v>
      </c>
      <c r="N1415" s="50" t="s">
        <v>136</v>
      </c>
      <c r="O1415" s="46" t="s">
        <v>136</v>
      </c>
      <c r="P1415" s="46" t="s">
        <v>136</v>
      </c>
      <c r="Q1415" s="46" t="s">
        <v>136</v>
      </c>
      <c r="R1415" s="46" t="s">
        <v>136</v>
      </c>
      <c r="S1415" s="46" t="s">
        <v>136</v>
      </c>
      <c r="T1415" s="46" t="s">
        <v>136</v>
      </c>
      <c r="U1415" s="47" t="s">
        <v>136</v>
      </c>
      <c r="V1415" s="47" t="s">
        <v>136</v>
      </c>
      <c r="W1415" s="49" t="s">
        <v>136</v>
      </c>
      <c r="X1415" s="35" t="s">
        <v>136</v>
      </c>
      <c r="Y1415" s="44" t="s">
        <v>136</v>
      </c>
      <c r="Z1415" s="46" t="s">
        <v>136</v>
      </c>
      <c r="AA1415" s="46" t="s">
        <v>136</v>
      </c>
      <c r="AB1415" s="46" t="s">
        <v>136</v>
      </c>
      <c r="AC1415" s="47" t="s">
        <v>136</v>
      </c>
      <c r="AD1415" s="48" t="s">
        <v>136</v>
      </c>
      <c r="AE1415" s="49" t="s">
        <v>136</v>
      </c>
    </row>
    <row r="1416" spans="1:31" x14ac:dyDescent="0.25">
      <c r="A1416" t="s">
        <v>1664</v>
      </c>
      <c r="B1416" s="35" t="s">
        <v>136</v>
      </c>
      <c r="C1416" s="44" t="s">
        <v>136</v>
      </c>
      <c r="D1416" s="45" t="s">
        <v>136</v>
      </c>
      <c r="E1416" s="46" t="s">
        <v>136</v>
      </c>
      <c r="F1416" s="45" t="s">
        <v>136</v>
      </c>
      <c r="G1416" s="47" t="s">
        <v>136</v>
      </c>
      <c r="H1416" s="48" t="s">
        <v>136</v>
      </c>
      <c r="I1416" s="49" t="s">
        <v>136</v>
      </c>
      <c r="J1416" s="35" t="s">
        <v>136</v>
      </c>
      <c r="K1416" s="42" t="s">
        <v>136</v>
      </c>
      <c r="L1416" s="46" t="s">
        <v>136</v>
      </c>
      <c r="M1416" s="50" t="s">
        <v>136</v>
      </c>
      <c r="N1416" s="50" t="s">
        <v>136</v>
      </c>
      <c r="O1416" s="46" t="s">
        <v>136</v>
      </c>
      <c r="P1416" s="46" t="s">
        <v>136</v>
      </c>
      <c r="Q1416" s="46" t="s">
        <v>136</v>
      </c>
      <c r="R1416" s="46" t="s">
        <v>136</v>
      </c>
      <c r="S1416" s="46" t="s">
        <v>136</v>
      </c>
      <c r="T1416" s="46" t="s">
        <v>136</v>
      </c>
      <c r="U1416" s="47" t="s">
        <v>136</v>
      </c>
      <c r="V1416" s="47" t="s">
        <v>136</v>
      </c>
      <c r="W1416" s="49" t="s">
        <v>136</v>
      </c>
      <c r="X1416" s="35" t="s">
        <v>136</v>
      </c>
      <c r="Y1416" s="44" t="s">
        <v>136</v>
      </c>
      <c r="Z1416" s="46" t="s">
        <v>136</v>
      </c>
      <c r="AA1416" s="46" t="s">
        <v>136</v>
      </c>
      <c r="AB1416" s="46" t="s">
        <v>136</v>
      </c>
      <c r="AC1416" s="47" t="s">
        <v>136</v>
      </c>
      <c r="AD1416" s="48" t="s">
        <v>136</v>
      </c>
      <c r="AE1416" s="49" t="s">
        <v>136</v>
      </c>
    </row>
    <row r="1417" spans="1:31" x14ac:dyDescent="0.25">
      <c r="A1417" t="s">
        <v>1665</v>
      </c>
      <c r="B1417" s="35" t="s">
        <v>136</v>
      </c>
      <c r="C1417" s="44" t="s">
        <v>136</v>
      </c>
      <c r="D1417" s="45" t="s">
        <v>136</v>
      </c>
      <c r="E1417" s="46" t="s">
        <v>136</v>
      </c>
      <c r="F1417" s="45" t="s">
        <v>136</v>
      </c>
      <c r="G1417" s="47" t="s">
        <v>136</v>
      </c>
      <c r="H1417" s="48" t="s">
        <v>136</v>
      </c>
      <c r="I1417" s="49" t="s">
        <v>136</v>
      </c>
      <c r="J1417" s="35" t="s">
        <v>136</v>
      </c>
      <c r="K1417" s="42" t="s">
        <v>136</v>
      </c>
      <c r="L1417" s="46" t="s">
        <v>136</v>
      </c>
      <c r="M1417" s="50" t="s">
        <v>136</v>
      </c>
      <c r="N1417" s="50" t="s">
        <v>136</v>
      </c>
      <c r="O1417" s="46" t="s">
        <v>136</v>
      </c>
      <c r="P1417" s="46" t="s">
        <v>136</v>
      </c>
      <c r="Q1417" s="46" t="s">
        <v>136</v>
      </c>
      <c r="R1417" s="46" t="s">
        <v>136</v>
      </c>
      <c r="S1417" s="46" t="s">
        <v>136</v>
      </c>
      <c r="T1417" s="46" t="s">
        <v>136</v>
      </c>
      <c r="U1417" s="47" t="s">
        <v>136</v>
      </c>
      <c r="V1417" s="47" t="s">
        <v>136</v>
      </c>
      <c r="W1417" s="49" t="s">
        <v>136</v>
      </c>
      <c r="X1417" s="35" t="s">
        <v>136</v>
      </c>
      <c r="Y1417" s="44" t="s">
        <v>136</v>
      </c>
      <c r="Z1417" s="46" t="s">
        <v>136</v>
      </c>
      <c r="AA1417" s="46" t="s">
        <v>136</v>
      </c>
      <c r="AB1417" s="46" t="s">
        <v>136</v>
      </c>
      <c r="AC1417" s="47" t="s">
        <v>136</v>
      </c>
      <c r="AD1417" s="48" t="s">
        <v>136</v>
      </c>
      <c r="AE1417" s="49" t="s">
        <v>136</v>
      </c>
    </row>
    <row r="1418" spans="1:31" x14ac:dyDescent="0.25">
      <c r="A1418" t="s">
        <v>1666</v>
      </c>
      <c r="B1418" s="35" t="s">
        <v>136</v>
      </c>
      <c r="C1418" s="44" t="s">
        <v>136</v>
      </c>
      <c r="D1418" s="45" t="s">
        <v>136</v>
      </c>
      <c r="E1418" s="46" t="s">
        <v>136</v>
      </c>
      <c r="F1418" s="45" t="s">
        <v>136</v>
      </c>
      <c r="G1418" s="47" t="s">
        <v>136</v>
      </c>
      <c r="H1418" s="48" t="s">
        <v>136</v>
      </c>
      <c r="I1418" s="49" t="s">
        <v>136</v>
      </c>
      <c r="J1418" s="35" t="s">
        <v>136</v>
      </c>
      <c r="K1418" s="42" t="s">
        <v>136</v>
      </c>
      <c r="L1418" s="46" t="s">
        <v>136</v>
      </c>
      <c r="M1418" s="50" t="s">
        <v>136</v>
      </c>
      <c r="N1418" s="50" t="s">
        <v>136</v>
      </c>
      <c r="O1418" s="46" t="s">
        <v>136</v>
      </c>
      <c r="P1418" s="46" t="s">
        <v>136</v>
      </c>
      <c r="Q1418" s="46" t="s">
        <v>136</v>
      </c>
      <c r="R1418" s="46" t="s">
        <v>136</v>
      </c>
      <c r="S1418" s="46" t="s">
        <v>136</v>
      </c>
      <c r="T1418" s="46" t="s">
        <v>136</v>
      </c>
      <c r="U1418" s="47" t="s">
        <v>136</v>
      </c>
      <c r="V1418" s="47" t="s">
        <v>136</v>
      </c>
      <c r="W1418" s="49" t="s">
        <v>136</v>
      </c>
      <c r="X1418" s="35" t="s">
        <v>136</v>
      </c>
      <c r="Y1418" s="44" t="s">
        <v>136</v>
      </c>
      <c r="Z1418" s="46" t="s">
        <v>136</v>
      </c>
      <c r="AA1418" s="46" t="s">
        <v>136</v>
      </c>
      <c r="AB1418" s="46" t="s">
        <v>136</v>
      </c>
      <c r="AC1418" s="47" t="s">
        <v>136</v>
      </c>
      <c r="AD1418" s="48" t="s">
        <v>136</v>
      </c>
      <c r="AE1418" s="49" t="s">
        <v>136</v>
      </c>
    </row>
    <row r="1419" spans="1:31" x14ac:dyDescent="0.25">
      <c r="A1419" t="s">
        <v>1667</v>
      </c>
      <c r="B1419" s="35" t="s">
        <v>136</v>
      </c>
      <c r="C1419" s="44" t="s">
        <v>136</v>
      </c>
      <c r="D1419" s="45" t="s">
        <v>136</v>
      </c>
      <c r="E1419" s="46" t="s">
        <v>136</v>
      </c>
      <c r="F1419" s="45" t="s">
        <v>136</v>
      </c>
      <c r="G1419" s="47" t="s">
        <v>136</v>
      </c>
      <c r="H1419" s="48" t="s">
        <v>136</v>
      </c>
      <c r="I1419" s="49" t="s">
        <v>136</v>
      </c>
      <c r="J1419" s="35" t="s">
        <v>136</v>
      </c>
      <c r="K1419" s="42" t="s">
        <v>136</v>
      </c>
      <c r="L1419" s="46" t="s">
        <v>136</v>
      </c>
      <c r="M1419" s="50" t="s">
        <v>136</v>
      </c>
      <c r="N1419" s="50" t="s">
        <v>136</v>
      </c>
      <c r="O1419" s="46" t="s">
        <v>136</v>
      </c>
      <c r="P1419" s="46" t="s">
        <v>136</v>
      </c>
      <c r="Q1419" s="46" t="s">
        <v>136</v>
      </c>
      <c r="R1419" s="46" t="s">
        <v>136</v>
      </c>
      <c r="S1419" s="46" t="s">
        <v>136</v>
      </c>
      <c r="T1419" s="46" t="s">
        <v>136</v>
      </c>
      <c r="U1419" s="47" t="s">
        <v>136</v>
      </c>
      <c r="V1419" s="47" t="s">
        <v>136</v>
      </c>
      <c r="W1419" s="49" t="s">
        <v>136</v>
      </c>
      <c r="X1419" s="35" t="s">
        <v>136</v>
      </c>
      <c r="Y1419" s="44" t="s">
        <v>136</v>
      </c>
      <c r="Z1419" s="46" t="s">
        <v>136</v>
      </c>
      <c r="AA1419" s="46" t="s">
        <v>136</v>
      </c>
      <c r="AB1419" s="46" t="s">
        <v>136</v>
      </c>
      <c r="AC1419" s="47" t="s">
        <v>136</v>
      </c>
      <c r="AD1419" s="48" t="s">
        <v>136</v>
      </c>
      <c r="AE1419" s="49" t="s">
        <v>136</v>
      </c>
    </row>
    <row r="1420" spans="1:31" x14ac:dyDescent="0.25">
      <c r="A1420" t="s">
        <v>1668</v>
      </c>
      <c r="B1420" s="35" t="s">
        <v>136</v>
      </c>
      <c r="C1420" s="44" t="s">
        <v>136</v>
      </c>
      <c r="D1420" s="45" t="s">
        <v>136</v>
      </c>
      <c r="E1420" s="46" t="s">
        <v>136</v>
      </c>
      <c r="F1420" s="45" t="s">
        <v>136</v>
      </c>
      <c r="G1420" s="47" t="s">
        <v>136</v>
      </c>
      <c r="H1420" s="48" t="s">
        <v>136</v>
      </c>
      <c r="I1420" s="49" t="s">
        <v>136</v>
      </c>
      <c r="J1420" s="35" t="s">
        <v>136</v>
      </c>
      <c r="K1420" s="42" t="s">
        <v>136</v>
      </c>
      <c r="L1420" s="46" t="s">
        <v>136</v>
      </c>
      <c r="M1420" s="50" t="s">
        <v>136</v>
      </c>
      <c r="N1420" s="50" t="s">
        <v>136</v>
      </c>
      <c r="O1420" s="46" t="s">
        <v>136</v>
      </c>
      <c r="P1420" s="46" t="s">
        <v>136</v>
      </c>
      <c r="Q1420" s="46" t="s">
        <v>136</v>
      </c>
      <c r="R1420" s="46" t="s">
        <v>136</v>
      </c>
      <c r="S1420" s="46" t="s">
        <v>136</v>
      </c>
      <c r="T1420" s="46" t="s">
        <v>136</v>
      </c>
      <c r="U1420" s="47" t="s">
        <v>136</v>
      </c>
      <c r="V1420" s="47" t="s">
        <v>136</v>
      </c>
      <c r="W1420" s="49" t="s">
        <v>136</v>
      </c>
      <c r="X1420" s="35" t="s">
        <v>136</v>
      </c>
      <c r="Y1420" s="44" t="s">
        <v>136</v>
      </c>
      <c r="Z1420" s="46" t="s">
        <v>136</v>
      </c>
      <c r="AA1420" s="46" t="s">
        <v>136</v>
      </c>
      <c r="AB1420" s="46" t="s">
        <v>136</v>
      </c>
      <c r="AC1420" s="47" t="s">
        <v>136</v>
      </c>
      <c r="AD1420" s="48" t="s">
        <v>136</v>
      </c>
      <c r="AE1420" s="49" t="s">
        <v>136</v>
      </c>
    </row>
    <row r="1421" spans="1:31" x14ac:dyDescent="0.25">
      <c r="A1421" t="s">
        <v>1669</v>
      </c>
      <c r="B1421" s="35" t="s">
        <v>136</v>
      </c>
      <c r="C1421" s="44" t="s">
        <v>136</v>
      </c>
      <c r="D1421" s="45" t="s">
        <v>136</v>
      </c>
      <c r="E1421" s="46" t="s">
        <v>136</v>
      </c>
      <c r="F1421" s="45" t="s">
        <v>136</v>
      </c>
      <c r="G1421" s="47" t="s">
        <v>136</v>
      </c>
      <c r="H1421" s="48" t="s">
        <v>136</v>
      </c>
      <c r="I1421" s="49" t="s">
        <v>136</v>
      </c>
      <c r="J1421" s="35" t="s">
        <v>136</v>
      </c>
      <c r="K1421" s="42" t="s">
        <v>136</v>
      </c>
      <c r="L1421" s="46" t="s">
        <v>136</v>
      </c>
      <c r="M1421" s="50" t="s">
        <v>136</v>
      </c>
      <c r="N1421" s="50" t="s">
        <v>136</v>
      </c>
      <c r="O1421" s="46" t="s">
        <v>136</v>
      </c>
      <c r="P1421" s="46" t="s">
        <v>136</v>
      </c>
      <c r="Q1421" s="46" t="s">
        <v>136</v>
      </c>
      <c r="R1421" s="46" t="s">
        <v>136</v>
      </c>
      <c r="S1421" s="46" t="s">
        <v>136</v>
      </c>
      <c r="T1421" s="46" t="s">
        <v>136</v>
      </c>
      <c r="U1421" s="47" t="s">
        <v>136</v>
      </c>
      <c r="V1421" s="47" t="s">
        <v>136</v>
      </c>
      <c r="W1421" s="49" t="s">
        <v>136</v>
      </c>
      <c r="X1421" s="35" t="s">
        <v>136</v>
      </c>
      <c r="Y1421" s="44" t="s">
        <v>136</v>
      </c>
      <c r="Z1421" s="46" t="s">
        <v>136</v>
      </c>
      <c r="AA1421" s="46" t="s">
        <v>136</v>
      </c>
      <c r="AB1421" s="46" t="s">
        <v>136</v>
      </c>
      <c r="AC1421" s="47" t="s">
        <v>136</v>
      </c>
      <c r="AD1421" s="48" t="s">
        <v>136</v>
      </c>
      <c r="AE1421" s="49" t="s">
        <v>136</v>
      </c>
    </row>
    <row r="1422" spans="1:31" x14ac:dyDescent="0.25">
      <c r="A1422" t="s">
        <v>1670</v>
      </c>
      <c r="B1422" s="35" t="s">
        <v>136</v>
      </c>
      <c r="C1422" s="44" t="s">
        <v>136</v>
      </c>
      <c r="D1422" s="45" t="s">
        <v>136</v>
      </c>
      <c r="E1422" s="46" t="s">
        <v>136</v>
      </c>
      <c r="F1422" s="45" t="s">
        <v>136</v>
      </c>
      <c r="G1422" s="47" t="s">
        <v>136</v>
      </c>
      <c r="H1422" s="48" t="s">
        <v>136</v>
      </c>
      <c r="I1422" s="49" t="s">
        <v>136</v>
      </c>
      <c r="J1422" s="35" t="s">
        <v>136</v>
      </c>
      <c r="K1422" s="42" t="s">
        <v>136</v>
      </c>
      <c r="L1422" s="46" t="s">
        <v>136</v>
      </c>
      <c r="M1422" s="50" t="s">
        <v>136</v>
      </c>
      <c r="N1422" s="50" t="s">
        <v>136</v>
      </c>
      <c r="O1422" s="46" t="s">
        <v>136</v>
      </c>
      <c r="P1422" s="46" t="s">
        <v>136</v>
      </c>
      <c r="Q1422" s="46" t="s">
        <v>136</v>
      </c>
      <c r="R1422" s="46" t="s">
        <v>136</v>
      </c>
      <c r="S1422" s="46" t="s">
        <v>136</v>
      </c>
      <c r="T1422" s="46" t="s">
        <v>136</v>
      </c>
      <c r="U1422" s="47" t="s">
        <v>136</v>
      </c>
      <c r="V1422" s="47" t="s">
        <v>136</v>
      </c>
      <c r="W1422" s="49" t="s">
        <v>136</v>
      </c>
      <c r="X1422" s="35" t="s">
        <v>136</v>
      </c>
      <c r="Y1422" s="44" t="s">
        <v>136</v>
      </c>
      <c r="Z1422" s="46" t="s">
        <v>136</v>
      </c>
      <c r="AA1422" s="46" t="s">
        <v>136</v>
      </c>
      <c r="AB1422" s="46" t="s">
        <v>136</v>
      </c>
      <c r="AC1422" s="47" t="s">
        <v>136</v>
      </c>
      <c r="AD1422" s="48" t="s">
        <v>136</v>
      </c>
      <c r="AE1422" s="49" t="s">
        <v>136</v>
      </c>
    </row>
    <row r="1423" spans="1:31" ht="15.75" thickBot="1" x14ac:dyDescent="0.3">
      <c r="A1423" t="s">
        <v>1671</v>
      </c>
      <c r="B1423" s="35" t="s">
        <v>136</v>
      </c>
      <c r="C1423" s="51" t="s">
        <v>136</v>
      </c>
      <c r="D1423" s="52" t="s">
        <v>136</v>
      </c>
      <c r="E1423" s="53" t="s">
        <v>136</v>
      </c>
      <c r="F1423" s="52" t="s">
        <v>136</v>
      </c>
      <c r="G1423" s="54" t="s">
        <v>136</v>
      </c>
      <c r="H1423" s="55" t="s">
        <v>136</v>
      </c>
      <c r="I1423" s="56" t="s">
        <v>136</v>
      </c>
      <c r="J1423" s="35" t="s">
        <v>136</v>
      </c>
      <c r="K1423" s="42" t="s">
        <v>136</v>
      </c>
      <c r="L1423" s="25" t="s">
        <v>136</v>
      </c>
      <c r="M1423" s="57" t="s">
        <v>136</v>
      </c>
      <c r="N1423" s="57" t="s">
        <v>136</v>
      </c>
      <c r="O1423" s="53" t="s">
        <v>136</v>
      </c>
      <c r="P1423" s="25" t="s">
        <v>136</v>
      </c>
      <c r="Q1423" s="25" t="s">
        <v>136</v>
      </c>
      <c r="R1423" s="53" t="s">
        <v>136</v>
      </c>
      <c r="S1423" s="46" t="s">
        <v>136</v>
      </c>
      <c r="T1423" s="25" t="s">
        <v>136</v>
      </c>
      <c r="U1423" s="54" t="s">
        <v>136</v>
      </c>
      <c r="V1423" s="54" t="s">
        <v>136</v>
      </c>
      <c r="W1423" s="56" t="s">
        <v>136</v>
      </c>
      <c r="X1423" s="35" t="s">
        <v>136</v>
      </c>
      <c r="Y1423" s="51" t="s">
        <v>136</v>
      </c>
      <c r="Z1423" s="53" t="s">
        <v>136</v>
      </c>
      <c r="AA1423" s="53" t="s">
        <v>136</v>
      </c>
      <c r="AB1423" s="53" t="s">
        <v>136</v>
      </c>
      <c r="AC1423" s="54" t="s">
        <v>136</v>
      </c>
      <c r="AD1423" s="55" t="s">
        <v>136</v>
      </c>
      <c r="AE1423" s="56" t="s">
        <v>136</v>
      </c>
    </row>
    <row r="1424" spans="1:31" x14ac:dyDescent="0.25">
      <c r="A1424" t="s">
        <v>1672</v>
      </c>
      <c r="B1424" s="293" t="s">
        <v>2237</v>
      </c>
      <c r="C1424" s="294"/>
      <c r="D1424" s="58">
        <v>0.62858402569612382</v>
      </c>
      <c r="E1424" s="58">
        <v>0.37141597430387613</v>
      </c>
      <c r="F1424" s="58">
        <v>0.27203147534497885</v>
      </c>
      <c r="G1424" s="59"/>
      <c r="H1424" s="60"/>
      <c r="I1424" s="61"/>
      <c r="J1424" s="62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 t="s">
        <v>136</v>
      </c>
      <c r="V1424" s="37" t="s">
        <v>136</v>
      </c>
      <c r="W1424" s="63" t="s">
        <v>136</v>
      </c>
      <c r="X1424" s="293" t="s">
        <v>2237</v>
      </c>
      <c r="Y1424" s="294">
        <v>0</v>
      </c>
      <c r="Z1424" s="58">
        <v>0.39005910495166396</v>
      </c>
      <c r="AA1424" s="58">
        <v>0.60994089504833593</v>
      </c>
      <c r="AB1424" s="58">
        <v>0.62874179323459278</v>
      </c>
      <c r="AC1424" s="59"/>
      <c r="AD1424" s="60"/>
      <c r="AE1424" s="61"/>
    </row>
    <row r="1425" spans="1:31" ht="15.75" thickBot="1" x14ac:dyDescent="0.3">
      <c r="A1425" t="s">
        <v>1673</v>
      </c>
      <c r="B1425" s="295" t="s">
        <v>5</v>
      </c>
      <c r="C1425" s="296"/>
      <c r="D1425" s="25"/>
      <c r="E1425" s="25"/>
      <c r="F1425" s="25"/>
      <c r="G1425" s="26">
        <v>4107.9119393792771</v>
      </c>
      <c r="H1425" s="26">
        <v>1453.9252578974797</v>
      </c>
      <c r="I1425" s="27">
        <v>0.35393291758760875</v>
      </c>
      <c r="J1425" s="33" t="s">
        <v>5</v>
      </c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6">
        <v>20841.782249969972</v>
      </c>
      <c r="V1425" s="26">
        <v>5669.5738229656472</v>
      </c>
      <c r="W1425" s="27">
        <v>0.27202922259557794</v>
      </c>
      <c r="X1425" s="295" t="s">
        <v>5</v>
      </c>
      <c r="Y1425" s="296">
        <v>0</v>
      </c>
      <c r="Z1425" s="25"/>
      <c r="AA1425" s="25"/>
      <c r="AB1425" s="25"/>
      <c r="AC1425" s="26">
        <v>3958.6705417099929</v>
      </c>
      <c r="AD1425" s="26">
        <v>2332.9486514692162</v>
      </c>
      <c r="AE1425" s="27">
        <v>0.58932629702028005</v>
      </c>
    </row>
    <row r="1426" spans="1:31" ht="15.75" thickBot="1" x14ac:dyDescent="0.3">
      <c r="A1426" t="s">
        <v>1674</v>
      </c>
      <c r="B1426" s="29" t="s">
        <v>2238</v>
      </c>
      <c r="C1426" s="30"/>
      <c r="D1426" s="30"/>
      <c r="E1426" s="30"/>
      <c r="F1426" s="30"/>
      <c r="G1426" s="31">
        <v>3.6866698858351521</v>
      </c>
      <c r="H1426" s="32">
        <v>3.3372936157680648</v>
      </c>
      <c r="I1426" s="64"/>
      <c r="J1426" s="29" t="s">
        <v>2240</v>
      </c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1">
        <v>3.140904878584204</v>
      </c>
      <c r="V1426" s="32">
        <v>2.4770728758839149</v>
      </c>
      <c r="W1426" s="64"/>
      <c r="X1426" s="29" t="s">
        <v>2239</v>
      </c>
      <c r="Y1426" s="30"/>
      <c r="Z1426" s="30"/>
      <c r="AA1426" s="30"/>
      <c r="AB1426" s="30"/>
      <c r="AC1426" s="31">
        <v>2.4634457936018941</v>
      </c>
      <c r="AD1426" s="32">
        <v>2.5368399578558973</v>
      </c>
      <c r="AE1426" s="64"/>
    </row>
    <row r="1427" spans="1:31" ht="15.75" thickBot="1" x14ac:dyDescent="0.3">
      <c r="A1427" t="s">
        <v>1675</v>
      </c>
      <c r="B1427" s="358" t="s">
        <v>2231</v>
      </c>
      <c r="C1427" s="358"/>
      <c r="D1427" s="358"/>
      <c r="E1427" s="358"/>
      <c r="F1427" s="358"/>
      <c r="G1427" s="358"/>
      <c r="H1427" s="358"/>
      <c r="I1427" s="20"/>
      <c r="J1427" s="20"/>
      <c r="K1427" s="20"/>
      <c r="L1427" s="20" t="s">
        <v>2272</v>
      </c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</row>
    <row r="1428" spans="1:31" x14ac:dyDescent="0.25">
      <c r="A1428" t="s">
        <v>1676</v>
      </c>
      <c r="B1428" s="301" t="s">
        <v>6</v>
      </c>
      <c r="C1428" s="302"/>
      <c r="D1428" s="302"/>
      <c r="E1428" s="302"/>
      <c r="F1428" s="302"/>
      <c r="G1428" s="302"/>
      <c r="H1428" s="302"/>
      <c r="I1428" s="303"/>
      <c r="J1428" s="301" t="s">
        <v>73</v>
      </c>
      <c r="K1428" s="302"/>
      <c r="L1428" s="302"/>
      <c r="M1428" s="302"/>
      <c r="N1428" s="302"/>
      <c r="O1428" s="302"/>
      <c r="P1428" s="302"/>
      <c r="Q1428" s="302"/>
      <c r="R1428" s="302"/>
      <c r="S1428" s="302"/>
      <c r="T1428" s="302"/>
      <c r="U1428" s="302"/>
      <c r="V1428" s="302"/>
      <c r="W1428" s="303"/>
      <c r="X1428" s="301" t="s">
        <v>7</v>
      </c>
      <c r="Y1428" s="302"/>
      <c r="Z1428" s="302"/>
      <c r="AA1428" s="302"/>
      <c r="AB1428" s="302"/>
      <c r="AC1428" s="302"/>
      <c r="AD1428" s="302"/>
      <c r="AE1428" s="303"/>
    </row>
    <row r="1429" spans="1:31" ht="75" x14ac:dyDescent="0.25">
      <c r="A1429" t="s">
        <v>1677</v>
      </c>
      <c r="B1429" s="305"/>
      <c r="C1429" s="306"/>
      <c r="D1429" s="34" t="s">
        <v>2232</v>
      </c>
      <c r="E1429" s="34" t="s">
        <v>2233</v>
      </c>
      <c r="F1429" s="34" t="s">
        <v>2234</v>
      </c>
      <c r="G1429" s="269" t="s">
        <v>196</v>
      </c>
      <c r="H1429" s="34" t="s">
        <v>197</v>
      </c>
      <c r="I1429" s="21" t="s">
        <v>5</v>
      </c>
      <c r="J1429" s="305"/>
      <c r="K1429" s="306"/>
      <c r="L1429" s="307" t="s">
        <v>2232</v>
      </c>
      <c r="M1429" s="308"/>
      <c r="N1429" s="309"/>
      <c r="O1429" s="307" t="s">
        <v>2233</v>
      </c>
      <c r="P1429" s="308"/>
      <c r="Q1429" s="309"/>
      <c r="R1429" s="307" t="s">
        <v>2234</v>
      </c>
      <c r="S1429" s="308"/>
      <c r="T1429" s="309"/>
      <c r="U1429" s="269" t="s">
        <v>196</v>
      </c>
      <c r="V1429" s="34" t="s">
        <v>197</v>
      </c>
      <c r="W1429" s="21" t="s">
        <v>5</v>
      </c>
      <c r="X1429" s="305"/>
      <c r="Y1429" s="306"/>
      <c r="Z1429" s="34" t="s">
        <v>2232</v>
      </c>
      <c r="AA1429" s="34" t="s">
        <v>2233</v>
      </c>
      <c r="AB1429" s="34" t="s">
        <v>2234</v>
      </c>
      <c r="AC1429" s="269" t="s">
        <v>196</v>
      </c>
      <c r="AD1429" s="34" t="s">
        <v>197</v>
      </c>
      <c r="AE1429" s="21" t="s">
        <v>5</v>
      </c>
    </row>
    <row r="1430" spans="1:31" ht="15.75" thickBot="1" x14ac:dyDescent="0.3">
      <c r="A1430" t="s">
        <v>1678</v>
      </c>
      <c r="B1430" s="291" t="s">
        <v>2236</v>
      </c>
      <c r="C1430" s="292"/>
      <c r="D1430" s="22" t="s">
        <v>11</v>
      </c>
      <c r="E1430" s="22" t="s">
        <v>12</v>
      </c>
      <c r="F1430" s="22" t="s">
        <v>12</v>
      </c>
      <c r="G1430" s="23"/>
      <c r="H1430" s="23"/>
      <c r="I1430" s="24"/>
      <c r="J1430" s="297"/>
      <c r="K1430" s="298"/>
      <c r="L1430" s="298"/>
      <c r="M1430" s="298"/>
      <c r="N1430" s="298"/>
      <c r="O1430" s="298"/>
      <c r="P1430" s="298"/>
      <c r="Q1430" s="298"/>
      <c r="R1430" s="298"/>
      <c r="S1430" s="298"/>
      <c r="T1430" s="298"/>
      <c r="U1430" s="298"/>
      <c r="V1430" s="298"/>
      <c r="W1430" s="299"/>
      <c r="X1430" s="291" t="s">
        <v>2236</v>
      </c>
      <c r="Y1430" s="292"/>
      <c r="Z1430" s="22" t="s">
        <v>12</v>
      </c>
      <c r="AA1430" s="22" t="s">
        <v>11</v>
      </c>
      <c r="AB1430" s="22" t="s">
        <v>11</v>
      </c>
      <c r="AC1430" s="23"/>
      <c r="AD1430" s="23"/>
      <c r="AE1430" s="24"/>
    </row>
    <row r="1431" spans="1:31" x14ac:dyDescent="0.25">
      <c r="A1431" t="s">
        <v>1679</v>
      </c>
      <c r="B1431" s="35">
        <v>1</v>
      </c>
      <c r="C1431" s="36" t="s">
        <v>147</v>
      </c>
      <c r="D1431" s="37">
        <v>0.6072887294674395</v>
      </c>
      <c r="E1431" s="38">
        <v>0.39271127053256039</v>
      </c>
      <c r="F1431" s="37">
        <v>8.8422991125656561E-2</v>
      </c>
      <c r="G1431" s="39">
        <v>38372.395097425215</v>
      </c>
      <c r="H1431" s="40">
        <v>14039.587999999991</v>
      </c>
      <c r="I1431" s="41">
        <v>0.3658772918488491</v>
      </c>
      <c r="J1431" s="35">
        <v>1</v>
      </c>
      <c r="K1431" s="42" t="s">
        <v>148</v>
      </c>
      <c r="L1431" s="38">
        <v>0.42027861987814669</v>
      </c>
      <c r="M1431" s="43" t="s">
        <v>137</v>
      </c>
      <c r="N1431" s="43" t="s">
        <v>137</v>
      </c>
      <c r="O1431" s="38">
        <v>0.57972138012185348</v>
      </c>
      <c r="P1431" s="38" t="s">
        <v>137</v>
      </c>
      <c r="Q1431" s="38" t="s">
        <v>137</v>
      </c>
      <c r="R1431" s="38">
        <v>0.32679282394355685</v>
      </c>
      <c r="S1431" s="38" t="s">
        <v>1</v>
      </c>
      <c r="T1431" s="38" t="s">
        <v>137</v>
      </c>
      <c r="U1431" s="39">
        <v>341.42450516167202</v>
      </c>
      <c r="V1431" s="39">
        <v>151.44899999999998</v>
      </c>
      <c r="W1431" s="41">
        <v>0.44357975983090481</v>
      </c>
      <c r="X1431" s="35">
        <v>1</v>
      </c>
      <c r="Y1431" s="36" t="s">
        <v>175</v>
      </c>
      <c r="Z1431" s="38">
        <v>0.10502547677894784</v>
      </c>
      <c r="AA1431" s="38">
        <v>0.89497452322105231</v>
      </c>
      <c r="AB1431" s="38">
        <v>0.83759902399620034</v>
      </c>
      <c r="AC1431" s="39">
        <v>47756.918452361228</v>
      </c>
      <c r="AD1431" s="40">
        <v>30649.823500000002</v>
      </c>
      <c r="AE1431" s="41">
        <v>0.64178813234304477</v>
      </c>
    </row>
    <row r="1432" spans="1:31" x14ac:dyDescent="0.25">
      <c r="A1432" t="s">
        <v>1680</v>
      </c>
      <c r="B1432" s="35">
        <v>2</v>
      </c>
      <c r="C1432" s="44" t="s">
        <v>153</v>
      </c>
      <c r="D1432" s="45">
        <v>0.75828708281622326</v>
      </c>
      <c r="E1432" s="46">
        <v>0.24171291718377685</v>
      </c>
      <c r="F1432" s="45">
        <v>4.7542216549920857E-2</v>
      </c>
      <c r="G1432" s="47">
        <v>3127.2889696311959</v>
      </c>
      <c r="H1432" s="48">
        <v>1105.3119999999999</v>
      </c>
      <c r="I1432" s="49">
        <v>0.35344095500402395</v>
      </c>
      <c r="J1432" s="35">
        <v>2</v>
      </c>
      <c r="K1432" s="42" t="s">
        <v>149</v>
      </c>
      <c r="L1432" s="46">
        <v>0.51153793846492734</v>
      </c>
      <c r="M1432" s="50" t="s">
        <v>137</v>
      </c>
      <c r="N1432" s="50" t="s">
        <v>137</v>
      </c>
      <c r="O1432" s="46">
        <v>0.48846206153507266</v>
      </c>
      <c r="P1432" s="46" t="s">
        <v>137</v>
      </c>
      <c r="Q1432" s="46" t="s">
        <v>137</v>
      </c>
      <c r="R1432" s="46">
        <v>8.3344166925000018E-2</v>
      </c>
      <c r="S1432" s="46" t="s">
        <v>1</v>
      </c>
      <c r="T1432" s="46" t="s">
        <v>137</v>
      </c>
      <c r="U1432" s="47">
        <v>633.69450813742219</v>
      </c>
      <c r="V1432" s="47">
        <v>346.73849999999999</v>
      </c>
      <c r="W1432" s="49">
        <v>0.54716980429441675</v>
      </c>
      <c r="X1432" s="35">
        <v>2</v>
      </c>
      <c r="Y1432" s="44" t="s">
        <v>179</v>
      </c>
      <c r="Z1432" s="46">
        <v>0.28739735630808166</v>
      </c>
      <c r="AA1432" s="46">
        <v>0.71260264369191828</v>
      </c>
      <c r="AB1432" s="46">
        <v>0.70405001816278545</v>
      </c>
      <c r="AC1432" s="47">
        <v>28558.76505181583</v>
      </c>
      <c r="AD1432" s="48">
        <v>13943.936000000002</v>
      </c>
      <c r="AE1432" s="49">
        <v>0.4882541655670582</v>
      </c>
    </row>
    <row r="1433" spans="1:31" x14ac:dyDescent="0.25">
      <c r="A1433" t="s">
        <v>1681</v>
      </c>
      <c r="B1433" s="35">
        <v>3</v>
      </c>
      <c r="C1433" s="44" t="s">
        <v>154</v>
      </c>
      <c r="D1433" s="45">
        <v>0.64978847282379792</v>
      </c>
      <c r="E1433" s="46">
        <v>0.35021152717620224</v>
      </c>
      <c r="F1433" s="45">
        <v>8.7034796807029316E-2</v>
      </c>
      <c r="G1433" s="47">
        <v>7949.7440988133649</v>
      </c>
      <c r="H1433" s="48">
        <v>2067.1460000000025</v>
      </c>
      <c r="I1433" s="49">
        <v>0.26002673473584631</v>
      </c>
      <c r="J1433" s="35">
        <v>3</v>
      </c>
      <c r="K1433" s="42" t="s">
        <v>150</v>
      </c>
      <c r="L1433" s="46">
        <v>4.9721919198443862E-2</v>
      </c>
      <c r="M1433" s="50" t="s">
        <v>137</v>
      </c>
      <c r="N1433" s="50" t="s">
        <v>135</v>
      </c>
      <c r="O1433" s="46">
        <v>0.95027808080155607</v>
      </c>
      <c r="P1433" s="46" t="s">
        <v>137</v>
      </c>
      <c r="Q1433" s="46" t="s">
        <v>135</v>
      </c>
      <c r="R1433" s="46">
        <v>3.7199814317046731E-3</v>
      </c>
      <c r="S1433" s="46" t="s">
        <v>1</v>
      </c>
      <c r="T1433" s="46" t="s">
        <v>137</v>
      </c>
      <c r="U1433" s="47">
        <v>27849.345481740325</v>
      </c>
      <c r="V1433" s="47">
        <v>22421.094499999999</v>
      </c>
      <c r="W1433" s="49">
        <v>0.80508515055409802</v>
      </c>
      <c r="X1433" s="35">
        <v>3</v>
      </c>
      <c r="Y1433" s="44" t="s">
        <v>143</v>
      </c>
      <c r="Z1433" s="46">
        <v>0.34146288965279326</v>
      </c>
      <c r="AA1433" s="46">
        <v>0.65853711034720663</v>
      </c>
      <c r="AB1433" s="46">
        <v>0.6280366847233313</v>
      </c>
      <c r="AC1433" s="47">
        <v>98853.684515494184</v>
      </c>
      <c r="AD1433" s="48">
        <v>45281.922499999986</v>
      </c>
      <c r="AE1433" s="49">
        <v>0.45807015410642143</v>
      </c>
    </row>
    <row r="1434" spans="1:31" x14ac:dyDescent="0.25">
      <c r="A1434" t="s">
        <v>1682</v>
      </c>
      <c r="B1434" s="35">
        <v>4</v>
      </c>
      <c r="C1434" s="44" t="s">
        <v>155</v>
      </c>
      <c r="D1434" s="45">
        <v>0.70753950707893321</v>
      </c>
      <c r="E1434" s="46">
        <v>0.29246049292106674</v>
      </c>
      <c r="F1434" s="45">
        <v>9.894533075029896E-2</v>
      </c>
      <c r="G1434" s="47">
        <v>5422.9370286604353</v>
      </c>
      <c r="H1434" s="48">
        <v>2048.547</v>
      </c>
      <c r="I1434" s="49">
        <v>0.37775599996336828</v>
      </c>
      <c r="J1434" s="35">
        <v>4</v>
      </c>
      <c r="K1434" s="42" t="s">
        <v>151</v>
      </c>
      <c r="L1434" s="46">
        <v>0.41170850196472519</v>
      </c>
      <c r="M1434" s="50" t="s">
        <v>137</v>
      </c>
      <c r="N1434" s="50" t="s">
        <v>137</v>
      </c>
      <c r="O1434" s="46">
        <v>0.5882914980352747</v>
      </c>
      <c r="P1434" s="46" t="s">
        <v>137</v>
      </c>
      <c r="Q1434" s="46" t="s">
        <v>137</v>
      </c>
      <c r="R1434" s="46">
        <v>0.2396769243973392</v>
      </c>
      <c r="S1434" s="46" t="s">
        <v>1</v>
      </c>
      <c r="T1434" s="46" t="s">
        <v>137</v>
      </c>
      <c r="U1434" s="47">
        <v>84945.622193155461</v>
      </c>
      <c r="V1434" s="47">
        <v>18399.724999999969</v>
      </c>
      <c r="W1434" s="49">
        <v>0.21660592417772104</v>
      </c>
      <c r="X1434" s="35">
        <v>4</v>
      </c>
      <c r="Y1434" s="44" t="s">
        <v>201</v>
      </c>
      <c r="Z1434" s="46">
        <v>7.1688837035227132E-2</v>
      </c>
      <c r="AA1434" s="46">
        <v>0.92831116296477278</v>
      </c>
      <c r="AB1434" s="46">
        <v>0.78009598847313399</v>
      </c>
      <c r="AC1434" s="47">
        <v>98675.665749796608</v>
      </c>
      <c r="AD1434" s="48">
        <v>59245.786</v>
      </c>
      <c r="AE1434" s="49">
        <v>0.60040928581342878</v>
      </c>
    </row>
    <row r="1435" spans="1:31" x14ac:dyDescent="0.25">
      <c r="A1435" t="s">
        <v>1683</v>
      </c>
      <c r="B1435" s="35">
        <v>5</v>
      </c>
      <c r="C1435" s="44" t="s">
        <v>160</v>
      </c>
      <c r="D1435" s="45">
        <v>0.75098492885082446</v>
      </c>
      <c r="E1435" s="46">
        <v>0.24901507114917557</v>
      </c>
      <c r="F1435" s="45">
        <v>5.0761955046625236E-2</v>
      </c>
      <c r="G1435" s="47">
        <v>6675.7126818503748</v>
      </c>
      <c r="H1435" s="48">
        <v>2185.3824999999988</v>
      </c>
      <c r="I1435" s="49">
        <v>0.32736317516203445</v>
      </c>
      <c r="J1435" s="35">
        <v>5</v>
      </c>
      <c r="K1435" s="42" t="s">
        <v>152</v>
      </c>
      <c r="L1435" s="46">
        <v>0.2239340113085625</v>
      </c>
      <c r="M1435" s="50" t="s">
        <v>137</v>
      </c>
      <c r="N1435" s="50" t="s">
        <v>135</v>
      </c>
      <c r="O1435" s="46">
        <v>0.77606598869143761</v>
      </c>
      <c r="P1435" s="46" t="s">
        <v>137</v>
      </c>
      <c r="Q1435" s="46" t="s">
        <v>135</v>
      </c>
      <c r="R1435" s="46">
        <v>0.50981693800023031</v>
      </c>
      <c r="S1435" s="46" t="s">
        <v>137</v>
      </c>
      <c r="T1435" s="46" t="s">
        <v>137</v>
      </c>
      <c r="U1435" s="47">
        <v>4503.6151197624076</v>
      </c>
      <c r="V1435" s="47">
        <v>1474.6350000000018</v>
      </c>
      <c r="W1435" s="49">
        <v>0.32743361961130407</v>
      </c>
      <c r="X1435" s="35">
        <v>5</v>
      </c>
      <c r="Y1435" s="44" t="s">
        <v>144</v>
      </c>
      <c r="Z1435" s="46">
        <v>0.10229452939295287</v>
      </c>
      <c r="AA1435" s="46">
        <v>0.89770547060704731</v>
      </c>
      <c r="AB1435" s="46">
        <v>0.81063529285891944</v>
      </c>
      <c r="AC1435" s="47">
        <v>51860.654553202432</v>
      </c>
      <c r="AD1435" s="48">
        <v>41118.4035</v>
      </c>
      <c r="AE1435" s="49">
        <v>0.79286318027123537</v>
      </c>
    </row>
    <row r="1436" spans="1:31" x14ac:dyDescent="0.25">
      <c r="A1436" t="s">
        <v>1684</v>
      </c>
      <c r="B1436" s="35">
        <v>6</v>
      </c>
      <c r="C1436" s="44" t="s">
        <v>2228</v>
      </c>
      <c r="D1436" s="45">
        <v>0.60096815060639253</v>
      </c>
      <c r="E1436" s="46">
        <v>0.39903184939360736</v>
      </c>
      <c r="F1436" s="45">
        <v>1.3158150520986636E-2</v>
      </c>
      <c r="G1436" s="47">
        <v>10382.227636717496</v>
      </c>
      <c r="H1436" s="48">
        <v>2853.6179999999999</v>
      </c>
      <c r="I1436" s="49">
        <v>0.27485604244584028</v>
      </c>
      <c r="J1436" s="35">
        <v>6</v>
      </c>
      <c r="K1436" s="42" t="s">
        <v>156</v>
      </c>
      <c r="L1436" s="46">
        <v>0.47299212104484745</v>
      </c>
      <c r="M1436" s="50" t="s">
        <v>137</v>
      </c>
      <c r="N1436" s="50" t="s">
        <v>137</v>
      </c>
      <c r="O1436" s="46">
        <v>0.52700787895515255</v>
      </c>
      <c r="P1436" s="46" t="s">
        <v>137</v>
      </c>
      <c r="Q1436" s="46" t="s">
        <v>137</v>
      </c>
      <c r="R1436" s="46">
        <v>6.7370372206533621E-2</v>
      </c>
      <c r="S1436" s="46" t="s">
        <v>1</v>
      </c>
      <c r="T1436" s="46" t="s">
        <v>137</v>
      </c>
      <c r="U1436" s="47">
        <v>44252.335986629056</v>
      </c>
      <c r="V1436" s="47">
        <v>1438.7655</v>
      </c>
      <c r="W1436" s="49">
        <v>3.2512758206362853E-2</v>
      </c>
      <c r="X1436" s="35">
        <v>6</v>
      </c>
      <c r="Y1436" s="44" t="s">
        <v>191</v>
      </c>
      <c r="Z1436" s="46">
        <v>5.3155954586178597E-2</v>
      </c>
      <c r="AA1436" s="46">
        <v>0.9468440454138215</v>
      </c>
      <c r="AB1436" s="46">
        <v>0.92693009809372628</v>
      </c>
      <c r="AC1436" s="47">
        <v>108964.89935307301</v>
      </c>
      <c r="AD1436" s="48">
        <v>75824.137499999997</v>
      </c>
      <c r="AE1436" s="49">
        <v>0.6958583722847409</v>
      </c>
    </row>
    <row r="1437" spans="1:31" x14ac:dyDescent="0.25">
      <c r="A1437" t="s">
        <v>1685</v>
      </c>
      <c r="B1437" s="35">
        <v>7</v>
      </c>
      <c r="C1437" s="44" t="s">
        <v>162</v>
      </c>
      <c r="D1437" s="45">
        <v>0.67276750708680466</v>
      </c>
      <c r="E1437" s="46">
        <v>0.32723249291319528</v>
      </c>
      <c r="F1437" s="45">
        <v>3.7986926428425043E-2</v>
      </c>
      <c r="G1437" s="47">
        <v>24077.735009935059</v>
      </c>
      <c r="H1437" s="48">
        <v>8970.0320000000029</v>
      </c>
      <c r="I1437" s="49">
        <v>0.37254467649464329</v>
      </c>
      <c r="J1437" s="35">
        <v>7</v>
      </c>
      <c r="K1437" s="42" t="s">
        <v>157</v>
      </c>
      <c r="L1437" s="46">
        <v>0.35199780450424362</v>
      </c>
      <c r="M1437" s="50" t="s">
        <v>137</v>
      </c>
      <c r="N1437" s="50" t="s">
        <v>135</v>
      </c>
      <c r="O1437" s="46">
        <v>0.64800219549575633</v>
      </c>
      <c r="P1437" s="46" t="s">
        <v>137</v>
      </c>
      <c r="Q1437" s="46" t="s">
        <v>135</v>
      </c>
      <c r="R1437" s="46">
        <v>1.6365504376766329E-2</v>
      </c>
      <c r="S1437" s="46" t="s">
        <v>1</v>
      </c>
      <c r="T1437" s="46" t="s">
        <v>137</v>
      </c>
      <c r="U1437" s="47">
        <v>60987.449363374777</v>
      </c>
      <c r="V1437" s="47">
        <v>11682.829000000009</v>
      </c>
      <c r="W1437" s="49">
        <v>0.1915612002461605</v>
      </c>
      <c r="X1437" s="35">
        <v>7</v>
      </c>
      <c r="Y1437" s="44" t="s">
        <v>192</v>
      </c>
      <c r="Z1437" s="46">
        <v>0.29981979017876004</v>
      </c>
      <c r="AA1437" s="46">
        <v>0.70018020982123996</v>
      </c>
      <c r="AB1437" s="46">
        <v>0.65306649513127335</v>
      </c>
      <c r="AC1437" s="47">
        <v>38369.737335465892</v>
      </c>
      <c r="AD1437" s="48">
        <v>21101.893999999997</v>
      </c>
      <c r="AE1437" s="49">
        <v>0.54996190918656895</v>
      </c>
    </row>
    <row r="1438" spans="1:31" x14ac:dyDescent="0.25">
      <c r="A1438" t="s">
        <v>1686</v>
      </c>
      <c r="B1438" s="35">
        <v>8</v>
      </c>
      <c r="C1438" s="44" t="s">
        <v>169</v>
      </c>
      <c r="D1438" s="45">
        <v>0.83804586441277729</v>
      </c>
      <c r="E1438" s="46">
        <v>0.16195413558722282</v>
      </c>
      <c r="F1438" s="45">
        <v>1.450099439668099E-2</v>
      </c>
      <c r="G1438" s="47">
        <v>11870.147826627079</v>
      </c>
      <c r="H1438" s="48">
        <v>4621.8514999999998</v>
      </c>
      <c r="I1438" s="49">
        <v>0.38936764457408668</v>
      </c>
      <c r="J1438" s="35">
        <v>8</v>
      </c>
      <c r="K1438" s="42" t="s">
        <v>158</v>
      </c>
      <c r="L1438" s="46">
        <v>0.30437145475199562</v>
      </c>
      <c r="M1438" s="50" t="s">
        <v>137</v>
      </c>
      <c r="N1438" s="50" t="s">
        <v>135</v>
      </c>
      <c r="O1438" s="46">
        <v>0.69562854524800433</v>
      </c>
      <c r="P1438" s="46" t="s">
        <v>137</v>
      </c>
      <c r="Q1438" s="46" t="s">
        <v>135</v>
      </c>
      <c r="R1438" s="46">
        <v>0.27481113308603289</v>
      </c>
      <c r="S1438" s="46" t="s">
        <v>1</v>
      </c>
      <c r="T1438" s="46" t="s">
        <v>137</v>
      </c>
      <c r="U1438" s="47">
        <v>8032.1110858546072</v>
      </c>
      <c r="V1438" s="47">
        <v>4063.8815</v>
      </c>
      <c r="W1438" s="49">
        <v>0.50595434457535371</v>
      </c>
      <c r="X1438" s="35" t="s">
        <v>136</v>
      </c>
      <c r="Y1438" s="44" t="s">
        <v>136</v>
      </c>
      <c r="Z1438" s="46" t="s">
        <v>136</v>
      </c>
      <c r="AA1438" s="46" t="s">
        <v>136</v>
      </c>
      <c r="AB1438" s="46" t="s">
        <v>136</v>
      </c>
      <c r="AC1438" s="47" t="s">
        <v>136</v>
      </c>
      <c r="AD1438" s="48" t="s">
        <v>136</v>
      </c>
      <c r="AE1438" s="49" t="s">
        <v>136</v>
      </c>
    </row>
    <row r="1439" spans="1:31" x14ac:dyDescent="0.25">
      <c r="A1439" t="s">
        <v>1687</v>
      </c>
      <c r="B1439" s="35">
        <v>9</v>
      </c>
      <c r="C1439" s="44" t="s">
        <v>170</v>
      </c>
      <c r="D1439" s="45">
        <v>0.63803247254336393</v>
      </c>
      <c r="E1439" s="46">
        <v>0.36196752745663607</v>
      </c>
      <c r="F1439" s="45">
        <v>0.20099142888651303</v>
      </c>
      <c r="G1439" s="47">
        <v>23080.03025124011</v>
      </c>
      <c r="H1439" s="48">
        <v>9650.2239999999947</v>
      </c>
      <c r="I1439" s="49">
        <v>0.41812007588168043</v>
      </c>
      <c r="J1439" s="35">
        <v>9</v>
      </c>
      <c r="K1439" s="42" t="s">
        <v>159</v>
      </c>
      <c r="L1439" s="46">
        <v>0.50625367014667866</v>
      </c>
      <c r="M1439" s="50" t="s">
        <v>137</v>
      </c>
      <c r="N1439" s="50" t="s">
        <v>137</v>
      </c>
      <c r="O1439" s="46">
        <v>0.49374632985332123</v>
      </c>
      <c r="P1439" s="46" t="s">
        <v>137</v>
      </c>
      <c r="Q1439" s="46" t="s">
        <v>137</v>
      </c>
      <c r="R1439" s="46">
        <v>5.2492797208579065E-2</v>
      </c>
      <c r="S1439" s="46" t="s">
        <v>1</v>
      </c>
      <c r="T1439" s="46" t="s">
        <v>137</v>
      </c>
      <c r="U1439" s="47">
        <v>10596.115901633455</v>
      </c>
      <c r="V1439" s="47">
        <v>3549.7520000000059</v>
      </c>
      <c r="W1439" s="49">
        <v>0.33500501815507605</v>
      </c>
      <c r="X1439" s="35" t="s">
        <v>136</v>
      </c>
      <c r="Y1439" s="44" t="s">
        <v>136</v>
      </c>
      <c r="Z1439" s="46" t="s">
        <v>136</v>
      </c>
      <c r="AA1439" s="46" t="s">
        <v>136</v>
      </c>
      <c r="AB1439" s="46" t="s">
        <v>136</v>
      </c>
      <c r="AC1439" s="47" t="s">
        <v>136</v>
      </c>
      <c r="AD1439" s="48" t="s">
        <v>136</v>
      </c>
      <c r="AE1439" s="49" t="s">
        <v>136</v>
      </c>
    </row>
    <row r="1440" spans="1:31" x14ac:dyDescent="0.25">
      <c r="A1440" t="s">
        <v>1688</v>
      </c>
      <c r="B1440" s="35">
        <v>10</v>
      </c>
      <c r="C1440" s="44" t="s">
        <v>178</v>
      </c>
      <c r="D1440" s="45">
        <v>0.65858013824598827</v>
      </c>
      <c r="E1440" s="46">
        <v>0.34141986175401173</v>
      </c>
      <c r="F1440" s="45">
        <v>4.8429959061667173E-2</v>
      </c>
      <c r="G1440" s="47">
        <v>7003.8520217116757</v>
      </c>
      <c r="H1440" s="48">
        <v>3292.023000000001</v>
      </c>
      <c r="I1440" s="49">
        <v>0.47003034755658096</v>
      </c>
      <c r="J1440" s="35">
        <v>10</v>
      </c>
      <c r="K1440" s="42" t="s">
        <v>163</v>
      </c>
      <c r="L1440" s="46">
        <v>0.39048203780017132</v>
      </c>
      <c r="M1440" s="50" t="s">
        <v>137</v>
      </c>
      <c r="N1440" s="50" t="s">
        <v>135</v>
      </c>
      <c r="O1440" s="46">
        <v>0.60951796219982857</v>
      </c>
      <c r="P1440" s="46" t="s">
        <v>137</v>
      </c>
      <c r="Q1440" s="46" t="s">
        <v>135</v>
      </c>
      <c r="R1440" s="46">
        <v>0.10605017706583421</v>
      </c>
      <c r="S1440" s="46" t="s">
        <v>1</v>
      </c>
      <c r="T1440" s="46" t="s">
        <v>137</v>
      </c>
      <c r="U1440" s="47">
        <v>36760.92405351271</v>
      </c>
      <c r="V1440" s="47">
        <v>4421.247999999995</v>
      </c>
      <c r="W1440" s="49">
        <v>0.12027031729572424</v>
      </c>
      <c r="X1440" s="35" t="s">
        <v>136</v>
      </c>
      <c r="Y1440" s="44" t="s">
        <v>136</v>
      </c>
      <c r="Z1440" s="46" t="s">
        <v>136</v>
      </c>
      <c r="AA1440" s="46" t="s">
        <v>136</v>
      </c>
      <c r="AB1440" s="46" t="s">
        <v>136</v>
      </c>
      <c r="AC1440" s="47" t="s">
        <v>136</v>
      </c>
      <c r="AD1440" s="48" t="s">
        <v>136</v>
      </c>
      <c r="AE1440" s="49" t="s">
        <v>136</v>
      </c>
    </row>
    <row r="1441" spans="1:31" x14ac:dyDescent="0.25">
      <c r="A1441" t="s">
        <v>1689</v>
      </c>
      <c r="B1441" s="35">
        <v>11</v>
      </c>
      <c r="C1441" s="44" t="s">
        <v>180</v>
      </c>
      <c r="D1441" s="45">
        <v>0.60762271768644649</v>
      </c>
      <c r="E1441" s="46">
        <v>0.39237728231355368</v>
      </c>
      <c r="F1441" s="45">
        <v>0.20726434814275571</v>
      </c>
      <c r="G1441" s="47">
        <v>7284.1655650539979</v>
      </c>
      <c r="H1441" s="48">
        <v>3601.5634999999988</v>
      </c>
      <c r="I1441" s="49">
        <v>0.49443734739893991</v>
      </c>
      <c r="J1441" s="35">
        <v>11</v>
      </c>
      <c r="K1441" s="42" t="s">
        <v>164</v>
      </c>
      <c r="L1441" s="46">
        <v>0.53245865673476711</v>
      </c>
      <c r="M1441" s="50" t="s">
        <v>137</v>
      </c>
      <c r="N1441" s="50" t="s">
        <v>137</v>
      </c>
      <c r="O1441" s="46">
        <v>0.46754134326523283</v>
      </c>
      <c r="P1441" s="46" t="s">
        <v>137</v>
      </c>
      <c r="Q1441" s="46" t="s">
        <v>137</v>
      </c>
      <c r="R1441" s="46">
        <v>0.125972242095546</v>
      </c>
      <c r="S1441" s="46" t="s">
        <v>1</v>
      </c>
      <c r="T1441" s="46" t="s">
        <v>137</v>
      </c>
      <c r="U1441" s="47">
        <v>7524.6241321173611</v>
      </c>
      <c r="V1441" s="47">
        <v>3278.7379999999985</v>
      </c>
      <c r="W1441" s="49">
        <v>0.43573445562620966</v>
      </c>
      <c r="X1441" s="35" t="s">
        <v>136</v>
      </c>
      <c r="Y1441" s="44" t="s">
        <v>136</v>
      </c>
      <c r="Z1441" s="46" t="s">
        <v>136</v>
      </c>
      <c r="AA1441" s="46" t="s">
        <v>136</v>
      </c>
      <c r="AB1441" s="46" t="s">
        <v>136</v>
      </c>
      <c r="AC1441" s="47" t="s">
        <v>136</v>
      </c>
      <c r="AD1441" s="48" t="s">
        <v>136</v>
      </c>
      <c r="AE1441" s="49" t="s">
        <v>136</v>
      </c>
    </row>
    <row r="1442" spans="1:31" x14ac:dyDescent="0.25">
      <c r="A1442" t="s">
        <v>1690</v>
      </c>
      <c r="B1442" s="35">
        <v>12</v>
      </c>
      <c r="C1442" s="44" t="s">
        <v>183</v>
      </c>
      <c r="D1442" s="45">
        <v>0.81376123320122296</v>
      </c>
      <c r="E1442" s="46">
        <v>0.1862387667987771</v>
      </c>
      <c r="F1442" s="45">
        <v>4.1068705325554691E-2</v>
      </c>
      <c r="G1442" s="47">
        <v>68725.961832624438</v>
      </c>
      <c r="H1442" s="48">
        <v>46223.828999999998</v>
      </c>
      <c r="I1442" s="49">
        <v>0.67258176920933821</v>
      </c>
      <c r="J1442" s="35">
        <v>12</v>
      </c>
      <c r="K1442" s="42" t="s">
        <v>165</v>
      </c>
      <c r="L1442" s="46">
        <v>0.30805175866625661</v>
      </c>
      <c r="M1442" s="50" t="s">
        <v>137</v>
      </c>
      <c r="N1442" s="50" t="s">
        <v>135</v>
      </c>
      <c r="O1442" s="46">
        <v>0.69194824133374344</v>
      </c>
      <c r="P1442" s="46" t="s">
        <v>137</v>
      </c>
      <c r="Q1442" s="46" t="s">
        <v>135</v>
      </c>
      <c r="R1442" s="46">
        <v>1.3988412117440724E-2</v>
      </c>
      <c r="S1442" s="46" t="s">
        <v>1</v>
      </c>
      <c r="T1442" s="46" t="s">
        <v>137</v>
      </c>
      <c r="U1442" s="47">
        <v>33091.607240049372</v>
      </c>
      <c r="V1442" s="47">
        <v>11515.438000000004</v>
      </c>
      <c r="W1442" s="49">
        <v>0.34798666370194786</v>
      </c>
      <c r="X1442" s="35" t="s">
        <v>136</v>
      </c>
      <c r="Y1442" s="44" t="s">
        <v>136</v>
      </c>
      <c r="Z1442" s="46" t="s">
        <v>136</v>
      </c>
      <c r="AA1442" s="46" t="s">
        <v>136</v>
      </c>
      <c r="AB1442" s="46" t="s">
        <v>136</v>
      </c>
      <c r="AC1442" s="47" t="s">
        <v>136</v>
      </c>
      <c r="AD1442" s="48" t="s">
        <v>136</v>
      </c>
      <c r="AE1442" s="49" t="s">
        <v>136</v>
      </c>
    </row>
    <row r="1443" spans="1:31" x14ac:dyDescent="0.25">
      <c r="A1443" t="s">
        <v>1691</v>
      </c>
      <c r="B1443" s="35">
        <v>13</v>
      </c>
      <c r="C1443" s="44" t="s">
        <v>185</v>
      </c>
      <c r="D1443" s="45">
        <v>0.91355147480357723</v>
      </c>
      <c r="E1443" s="46">
        <v>8.644852519642271E-2</v>
      </c>
      <c r="F1443" s="45">
        <v>1.7877335009119151E-2</v>
      </c>
      <c r="G1443" s="47">
        <v>8190.2025221648582</v>
      </c>
      <c r="H1443" s="48">
        <v>5274.1449999999995</v>
      </c>
      <c r="I1443" s="49">
        <v>0.64395782469685769</v>
      </c>
      <c r="J1443" s="35">
        <v>13</v>
      </c>
      <c r="K1443" s="42" t="s">
        <v>166</v>
      </c>
      <c r="L1443" s="46">
        <v>0.20426164989952347</v>
      </c>
      <c r="M1443" s="50" t="s">
        <v>137</v>
      </c>
      <c r="N1443" s="50" t="s">
        <v>135</v>
      </c>
      <c r="O1443" s="46">
        <v>0.79573835010047655</v>
      </c>
      <c r="P1443" s="46" t="s">
        <v>137</v>
      </c>
      <c r="Q1443" s="46" t="s">
        <v>135</v>
      </c>
      <c r="R1443" s="46">
        <v>0.26863453210358501</v>
      </c>
      <c r="S1443" s="46" t="s">
        <v>1</v>
      </c>
      <c r="T1443" s="46" t="s">
        <v>137</v>
      </c>
      <c r="U1443" s="47">
        <v>8985.974070679049</v>
      </c>
      <c r="V1443" s="47">
        <v>2513.5219999999999</v>
      </c>
      <c r="W1443" s="49">
        <v>0.27971614209321427</v>
      </c>
      <c r="X1443" s="35" t="s">
        <v>136</v>
      </c>
      <c r="Y1443" s="44" t="s">
        <v>136</v>
      </c>
      <c r="Z1443" s="46" t="s">
        <v>136</v>
      </c>
      <c r="AA1443" s="46" t="s">
        <v>136</v>
      </c>
      <c r="AB1443" s="46" t="s">
        <v>136</v>
      </c>
      <c r="AC1443" s="47" t="s">
        <v>136</v>
      </c>
      <c r="AD1443" s="48" t="s">
        <v>136</v>
      </c>
      <c r="AE1443" s="49" t="s">
        <v>136</v>
      </c>
    </row>
    <row r="1444" spans="1:31" x14ac:dyDescent="0.25">
      <c r="A1444" t="s">
        <v>1692</v>
      </c>
      <c r="B1444" s="35">
        <v>14</v>
      </c>
      <c r="C1444" s="44" t="s">
        <v>13</v>
      </c>
      <c r="D1444" s="45">
        <v>0.88317268733715026</v>
      </c>
      <c r="E1444" s="46">
        <v>0.11682731266284982</v>
      </c>
      <c r="F1444" s="45">
        <v>1.4981788999173934E-2</v>
      </c>
      <c r="G1444" s="47">
        <v>10649.256003812972</v>
      </c>
      <c r="H1444" s="48">
        <v>4382.7214999999987</v>
      </c>
      <c r="I1444" s="49">
        <v>0.41155189606022829</v>
      </c>
      <c r="J1444" s="35">
        <v>14</v>
      </c>
      <c r="K1444" s="42" t="s">
        <v>167</v>
      </c>
      <c r="L1444" s="46">
        <v>0.20612495174022269</v>
      </c>
      <c r="M1444" s="50" t="s">
        <v>137</v>
      </c>
      <c r="N1444" s="50" t="s">
        <v>135</v>
      </c>
      <c r="O1444" s="46">
        <v>0.79387504825977728</v>
      </c>
      <c r="P1444" s="46" t="s">
        <v>137</v>
      </c>
      <c r="Q1444" s="46" t="s">
        <v>135</v>
      </c>
      <c r="R1444" s="46">
        <v>0.10097538224378561</v>
      </c>
      <c r="S1444" s="46" t="s">
        <v>1</v>
      </c>
      <c r="T1444" s="46" t="s">
        <v>137</v>
      </c>
      <c r="U1444" s="47">
        <v>9274.2587664886232</v>
      </c>
      <c r="V1444" s="47">
        <v>2218.5949999999998</v>
      </c>
      <c r="W1444" s="49">
        <v>0.23922073514021583</v>
      </c>
      <c r="X1444" s="35" t="s">
        <v>136</v>
      </c>
      <c r="Y1444" s="44" t="s">
        <v>136</v>
      </c>
      <c r="Z1444" s="46" t="s">
        <v>136</v>
      </c>
      <c r="AA1444" s="46" t="s">
        <v>136</v>
      </c>
      <c r="AB1444" s="46" t="s">
        <v>136</v>
      </c>
      <c r="AC1444" s="47" t="s">
        <v>136</v>
      </c>
      <c r="AD1444" s="48" t="s">
        <v>136</v>
      </c>
      <c r="AE1444" s="49" t="s">
        <v>136</v>
      </c>
    </row>
    <row r="1445" spans="1:31" x14ac:dyDescent="0.25">
      <c r="A1445" t="s">
        <v>1693</v>
      </c>
      <c r="B1445" s="35">
        <v>15</v>
      </c>
      <c r="C1445" s="44" t="s">
        <v>189</v>
      </c>
      <c r="D1445" s="45">
        <v>0.75867234265320171</v>
      </c>
      <c r="E1445" s="46">
        <v>0.24132765734679826</v>
      </c>
      <c r="F1445" s="45">
        <v>0.11671317097726772</v>
      </c>
      <c r="G1445" s="47">
        <v>8677.7619761290825</v>
      </c>
      <c r="H1445" s="48">
        <v>4047.9395</v>
      </c>
      <c r="I1445" s="49">
        <v>0.46647275082390283</v>
      </c>
      <c r="J1445" s="35">
        <v>15</v>
      </c>
      <c r="K1445" s="42" t="s">
        <v>168</v>
      </c>
      <c r="L1445" s="46">
        <v>0.25290375437067636</v>
      </c>
      <c r="M1445" s="50" t="s">
        <v>137</v>
      </c>
      <c r="N1445" s="50" t="s">
        <v>135</v>
      </c>
      <c r="O1445" s="46">
        <v>0.74709624562932364</v>
      </c>
      <c r="P1445" s="46" t="s">
        <v>137</v>
      </c>
      <c r="Q1445" s="46" t="s">
        <v>135</v>
      </c>
      <c r="R1445" s="46">
        <v>0.30788960595415749</v>
      </c>
      <c r="S1445" s="46" t="s">
        <v>1</v>
      </c>
      <c r="T1445" s="46" t="s">
        <v>137</v>
      </c>
      <c r="U1445" s="47">
        <v>12470.629762849409</v>
      </c>
      <c r="V1445" s="47">
        <v>7401.0734999999995</v>
      </c>
      <c r="W1445" s="49">
        <v>0.59348033264912936</v>
      </c>
      <c r="X1445" s="35" t="s">
        <v>136</v>
      </c>
      <c r="Y1445" s="44" t="s">
        <v>136</v>
      </c>
      <c r="Z1445" s="46" t="s">
        <v>136</v>
      </c>
      <c r="AA1445" s="46" t="s">
        <v>136</v>
      </c>
      <c r="AB1445" s="46" t="s">
        <v>136</v>
      </c>
      <c r="AC1445" s="47" t="s">
        <v>136</v>
      </c>
      <c r="AD1445" s="48" t="s">
        <v>136</v>
      </c>
      <c r="AE1445" s="49" t="s">
        <v>136</v>
      </c>
    </row>
    <row r="1446" spans="1:31" x14ac:dyDescent="0.25">
      <c r="A1446" t="s">
        <v>1694</v>
      </c>
      <c r="B1446" s="35">
        <v>16</v>
      </c>
      <c r="C1446" s="44" t="s">
        <v>2227</v>
      </c>
      <c r="D1446" s="45">
        <v>0.62509085023794364</v>
      </c>
      <c r="E1446" s="46">
        <v>0.37490914976205625</v>
      </c>
      <c r="F1446" s="45">
        <v>0.11941748006264752</v>
      </c>
      <c r="G1446" s="47">
        <v>71452.044211447996</v>
      </c>
      <c r="H1446" s="48">
        <v>45822.622000000003</v>
      </c>
      <c r="I1446" s="49">
        <v>0.6413059627013209</v>
      </c>
      <c r="J1446" s="35">
        <v>16</v>
      </c>
      <c r="K1446" s="42" t="s">
        <v>171</v>
      </c>
      <c r="L1446" s="46">
        <v>0.43194603746804033</v>
      </c>
      <c r="M1446" s="50" t="s">
        <v>137</v>
      </c>
      <c r="N1446" s="50" t="s">
        <v>137</v>
      </c>
      <c r="O1446" s="46">
        <v>0.56805396253195961</v>
      </c>
      <c r="P1446" s="46" t="s">
        <v>137</v>
      </c>
      <c r="Q1446" s="46" t="s">
        <v>137</v>
      </c>
      <c r="R1446" s="46">
        <v>0.50687581095528056</v>
      </c>
      <c r="S1446" s="46" t="s">
        <v>137</v>
      </c>
      <c r="T1446" s="46" t="s">
        <v>137</v>
      </c>
      <c r="U1446" s="47">
        <v>2152.169995175585</v>
      </c>
      <c r="V1446" s="47">
        <v>1384.2970000000003</v>
      </c>
      <c r="W1446" s="49">
        <v>0.64320987798506235</v>
      </c>
      <c r="X1446" s="35" t="s">
        <v>136</v>
      </c>
      <c r="Y1446" s="44" t="s">
        <v>136</v>
      </c>
      <c r="Z1446" s="46" t="s">
        <v>136</v>
      </c>
      <c r="AA1446" s="46" t="s">
        <v>136</v>
      </c>
      <c r="AB1446" s="46" t="s">
        <v>136</v>
      </c>
      <c r="AC1446" s="47" t="s">
        <v>136</v>
      </c>
      <c r="AD1446" s="48" t="s">
        <v>136</v>
      </c>
      <c r="AE1446" s="49" t="s">
        <v>136</v>
      </c>
    </row>
    <row r="1447" spans="1:31" x14ac:dyDescent="0.25">
      <c r="A1447" t="s">
        <v>1695</v>
      </c>
      <c r="B1447" s="35">
        <v>17</v>
      </c>
      <c r="C1447" s="44" t="s">
        <v>193</v>
      </c>
      <c r="D1447" s="45">
        <v>0.70336677250127433</v>
      </c>
      <c r="E1447" s="46">
        <v>0.29663322749872567</v>
      </c>
      <c r="F1447" s="45">
        <v>0.18392286384701104</v>
      </c>
      <c r="G1447" s="47">
        <v>1</v>
      </c>
      <c r="H1447" s="48">
        <v>1</v>
      </c>
      <c r="I1447" s="49">
        <v>1</v>
      </c>
      <c r="J1447" s="35">
        <v>17</v>
      </c>
      <c r="K1447" s="42" t="s">
        <v>172</v>
      </c>
      <c r="L1447" s="46">
        <v>0.34571128791626671</v>
      </c>
      <c r="M1447" s="50" t="s">
        <v>137</v>
      </c>
      <c r="N1447" s="50" t="s">
        <v>135</v>
      </c>
      <c r="O1447" s="46">
        <v>0.6542887120837334</v>
      </c>
      <c r="P1447" s="46" t="s">
        <v>137</v>
      </c>
      <c r="Q1447" s="46" t="s">
        <v>135</v>
      </c>
      <c r="R1447" s="46">
        <v>4.335109764957059E-2</v>
      </c>
      <c r="S1447" s="46" t="s">
        <v>1</v>
      </c>
      <c r="T1447" s="46" t="s">
        <v>137</v>
      </c>
      <c r="U1447" s="47">
        <v>9450.9490790779964</v>
      </c>
      <c r="V1447" s="47">
        <v>3103.3760000000011</v>
      </c>
      <c r="W1447" s="49">
        <v>0.32836659832080656</v>
      </c>
      <c r="X1447" s="35" t="s">
        <v>136</v>
      </c>
      <c r="Y1447" s="44" t="s">
        <v>136</v>
      </c>
      <c r="Z1447" s="46" t="s">
        <v>136</v>
      </c>
      <c r="AA1447" s="46" t="s">
        <v>136</v>
      </c>
      <c r="AB1447" s="46" t="s">
        <v>136</v>
      </c>
      <c r="AC1447" s="47" t="s">
        <v>136</v>
      </c>
      <c r="AD1447" s="48" t="s">
        <v>136</v>
      </c>
      <c r="AE1447" s="49" t="s">
        <v>136</v>
      </c>
    </row>
    <row r="1448" spans="1:31" x14ac:dyDescent="0.25">
      <c r="A1448" t="s">
        <v>1696</v>
      </c>
      <c r="B1448" s="35" t="s">
        <v>136</v>
      </c>
      <c r="C1448" s="44" t="s">
        <v>136</v>
      </c>
      <c r="D1448" s="45" t="s">
        <v>136</v>
      </c>
      <c r="E1448" s="46" t="s">
        <v>136</v>
      </c>
      <c r="F1448" s="45" t="s">
        <v>136</v>
      </c>
      <c r="G1448" s="47" t="s">
        <v>136</v>
      </c>
      <c r="H1448" s="48" t="s">
        <v>136</v>
      </c>
      <c r="I1448" s="49" t="s">
        <v>136</v>
      </c>
      <c r="J1448" s="35">
        <v>18</v>
      </c>
      <c r="K1448" s="42" t="s">
        <v>139</v>
      </c>
      <c r="L1448" s="46">
        <v>0.41323014732519336</v>
      </c>
      <c r="M1448" s="50" t="s">
        <v>137</v>
      </c>
      <c r="N1448" s="50" t="s">
        <v>137</v>
      </c>
      <c r="O1448" s="46">
        <v>0.58676985267480664</v>
      </c>
      <c r="P1448" s="46" t="s">
        <v>137</v>
      </c>
      <c r="Q1448" s="46" t="s">
        <v>137</v>
      </c>
      <c r="R1448" s="46">
        <v>1.1851511377985405E-2</v>
      </c>
      <c r="S1448" s="46" t="s">
        <v>1</v>
      </c>
      <c r="T1448" s="46" t="s">
        <v>137</v>
      </c>
      <c r="U1448" s="47">
        <v>107929.99606525511</v>
      </c>
      <c r="V1448" s="47">
        <v>35688.824000000001</v>
      </c>
      <c r="W1448" s="49">
        <v>0.33066640694049804</v>
      </c>
      <c r="X1448" s="35" t="s">
        <v>136</v>
      </c>
      <c r="Y1448" s="44" t="s">
        <v>136</v>
      </c>
      <c r="Z1448" s="46" t="s">
        <v>136</v>
      </c>
      <c r="AA1448" s="46" t="s">
        <v>136</v>
      </c>
      <c r="AB1448" s="46" t="s">
        <v>136</v>
      </c>
      <c r="AC1448" s="47" t="s">
        <v>136</v>
      </c>
      <c r="AD1448" s="48" t="s">
        <v>136</v>
      </c>
      <c r="AE1448" s="49" t="s">
        <v>136</v>
      </c>
    </row>
    <row r="1449" spans="1:31" x14ac:dyDescent="0.25">
      <c r="A1449" t="s">
        <v>1697</v>
      </c>
      <c r="B1449" s="35" t="s">
        <v>136</v>
      </c>
      <c r="C1449" s="44" t="s">
        <v>136</v>
      </c>
      <c r="D1449" s="45" t="s">
        <v>136</v>
      </c>
      <c r="E1449" s="46" t="s">
        <v>136</v>
      </c>
      <c r="F1449" s="45" t="s">
        <v>136</v>
      </c>
      <c r="G1449" s="47" t="s">
        <v>136</v>
      </c>
      <c r="H1449" s="48" t="s">
        <v>136</v>
      </c>
      <c r="I1449" s="49" t="s">
        <v>136</v>
      </c>
      <c r="J1449" s="35">
        <v>19</v>
      </c>
      <c r="K1449" s="42" t="s">
        <v>2230</v>
      </c>
      <c r="L1449" s="46">
        <v>0.492293340820254</v>
      </c>
      <c r="M1449" s="50" t="s">
        <v>137</v>
      </c>
      <c r="N1449" s="50" t="s">
        <v>137</v>
      </c>
      <c r="O1449" s="46">
        <v>0.50770665917974589</v>
      </c>
      <c r="P1449" s="46" t="s">
        <v>137</v>
      </c>
      <c r="Q1449" s="46" t="s">
        <v>137</v>
      </c>
      <c r="R1449" s="46">
        <v>0.34530109677211651</v>
      </c>
      <c r="S1449" s="46" t="s">
        <v>1</v>
      </c>
      <c r="T1449" s="46" t="s">
        <v>137</v>
      </c>
      <c r="U1449" s="47">
        <v>20939.817105932623</v>
      </c>
      <c r="V1449" s="47">
        <v>9970.3924999999999</v>
      </c>
      <c r="W1449" s="49">
        <v>0.47614515683497588</v>
      </c>
      <c r="X1449" s="35" t="s">
        <v>136</v>
      </c>
      <c r="Y1449" s="44" t="s">
        <v>136</v>
      </c>
      <c r="Z1449" s="46" t="s">
        <v>136</v>
      </c>
      <c r="AA1449" s="46" t="s">
        <v>136</v>
      </c>
      <c r="AB1449" s="46" t="s">
        <v>136</v>
      </c>
      <c r="AC1449" s="47" t="s">
        <v>136</v>
      </c>
      <c r="AD1449" s="48" t="s">
        <v>136</v>
      </c>
      <c r="AE1449" s="49" t="s">
        <v>136</v>
      </c>
    </row>
    <row r="1450" spans="1:31" x14ac:dyDescent="0.25">
      <c r="A1450" t="s">
        <v>1698</v>
      </c>
      <c r="B1450" s="35" t="s">
        <v>136</v>
      </c>
      <c r="C1450" s="44" t="s">
        <v>136</v>
      </c>
      <c r="D1450" s="45" t="s">
        <v>136</v>
      </c>
      <c r="E1450" s="46" t="s">
        <v>136</v>
      </c>
      <c r="F1450" s="45" t="s">
        <v>136</v>
      </c>
      <c r="G1450" s="47" t="s">
        <v>136</v>
      </c>
      <c r="H1450" s="48" t="s">
        <v>136</v>
      </c>
      <c r="I1450" s="49" t="s">
        <v>136</v>
      </c>
      <c r="J1450" s="35">
        <v>20</v>
      </c>
      <c r="K1450" s="42" t="s">
        <v>174</v>
      </c>
      <c r="L1450" s="46">
        <v>0.40923890079199882</v>
      </c>
      <c r="M1450" s="50" t="s">
        <v>137</v>
      </c>
      <c r="N1450" s="50" t="s">
        <v>137</v>
      </c>
      <c r="O1450" s="46">
        <v>0.59076109920800135</v>
      </c>
      <c r="P1450" s="46" t="s">
        <v>137</v>
      </c>
      <c r="Q1450" s="46" t="s">
        <v>137</v>
      </c>
      <c r="R1450" s="46">
        <v>0.15330675327193211</v>
      </c>
      <c r="S1450" s="46" t="s">
        <v>1</v>
      </c>
      <c r="T1450" s="46" t="s">
        <v>137</v>
      </c>
      <c r="U1450" s="47">
        <v>115385.54012643574</v>
      </c>
      <c r="V1450" s="47">
        <v>66119.445000000022</v>
      </c>
      <c r="W1450" s="49">
        <v>0.57303059748689888</v>
      </c>
      <c r="X1450" s="35" t="s">
        <v>136</v>
      </c>
      <c r="Y1450" s="44" t="s">
        <v>136</v>
      </c>
      <c r="Z1450" s="46" t="s">
        <v>136</v>
      </c>
      <c r="AA1450" s="46" t="s">
        <v>136</v>
      </c>
      <c r="AB1450" s="46" t="s">
        <v>136</v>
      </c>
      <c r="AC1450" s="47" t="s">
        <v>136</v>
      </c>
      <c r="AD1450" s="48" t="s">
        <v>136</v>
      </c>
      <c r="AE1450" s="49" t="s">
        <v>136</v>
      </c>
    </row>
    <row r="1451" spans="1:31" x14ac:dyDescent="0.25">
      <c r="A1451" t="s">
        <v>1699</v>
      </c>
      <c r="B1451" s="35" t="s">
        <v>136</v>
      </c>
      <c r="C1451" s="44" t="s">
        <v>136</v>
      </c>
      <c r="D1451" s="45" t="s">
        <v>136</v>
      </c>
      <c r="E1451" s="46" t="s">
        <v>136</v>
      </c>
      <c r="F1451" s="45" t="s">
        <v>136</v>
      </c>
      <c r="G1451" s="47" t="s">
        <v>136</v>
      </c>
      <c r="H1451" s="48" t="s">
        <v>136</v>
      </c>
      <c r="I1451" s="49" t="s">
        <v>136</v>
      </c>
      <c r="J1451" s="35">
        <v>21</v>
      </c>
      <c r="K1451" s="42" t="s">
        <v>2229</v>
      </c>
      <c r="L1451" s="46">
        <v>0.46475561537447591</v>
      </c>
      <c r="M1451" s="50" t="s">
        <v>137</v>
      </c>
      <c r="N1451" s="50" t="s">
        <v>137</v>
      </c>
      <c r="O1451" s="46">
        <v>0.53524438462552415</v>
      </c>
      <c r="P1451" s="46" t="s">
        <v>137</v>
      </c>
      <c r="Q1451" s="46" t="s">
        <v>137</v>
      </c>
      <c r="R1451" s="46">
        <v>0.13915012411340541</v>
      </c>
      <c r="S1451" s="46" t="s">
        <v>1</v>
      </c>
      <c r="T1451" s="46" t="s">
        <v>137</v>
      </c>
      <c r="U1451" s="47">
        <v>37904.761802443143</v>
      </c>
      <c r="V1451" s="47">
        <v>16509.269499999999</v>
      </c>
      <c r="W1451" s="49">
        <v>0.43554605582393863</v>
      </c>
      <c r="X1451" s="35" t="s">
        <v>136</v>
      </c>
      <c r="Y1451" s="44" t="s">
        <v>136</v>
      </c>
      <c r="Z1451" s="46" t="s">
        <v>136</v>
      </c>
      <c r="AA1451" s="46" t="s">
        <v>136</v>
      </c>
      <c r="AB1451" s="46" t="s">
        <v>136</v>
      </c>
      <c r="AC1451" s="47" t="s">
        <v>136</v>
      </c>
      <c r="AD1451" s="48" t="s">
        <v>136</v>
      </c>
      <c r="AE1451" s="49" t="s">
        <v>136</v>
      </c>
    </row>
    <row r="1452" spans="1:31" x14ac:dyDescent="0.25">
      <c r="A1452" t="s">
        <v>1700</v>
      </c>
      <c r="B1452" s="35" t="s">
        <v>136</v>
      </c>
      <c r="C1452" s="44" t="s">
        <v>136</v>
      </c>
      <c r="D1452" s="45" t="s">
        <v>136</v>
      </c>
      <c r="E1452" s="46" t="s">
        <v>136</v>
      </c>
      <c r="F1452" s="45" t="s">
        <v>136</v>
      </c>
      <c r="G1452" s="47" t="s">
        <v>136</v>
      </c>
      <c r="H1452" s="48" t="s">
        <v>136</v>
      </c>
      <c r="I1452" s="49" t="s">
        <v>136</v>
      </c>
      <c r="J1452" s="35">
        <v>22</v>
      </c>
      <c r="K1452" s="42" t="s">
        <v>140</v>
      </c>
      <c r="L1452" s="46">
        <v>0.18383102267551354</v>
      </c>
      <c r="M1452" s="50" t="s">
        <v>137</v>
      </c>
      <c r="N1452" s="50" t="s">
        <v>135</v>
      </c>
      <c r="O1452" s="46">
        <v>0.81616897732448646</v>
      </c>
      <c r="P1452" s="46" t="s">
        <v>137</v>
      </c>
      <c r="Q1452" s="46" t="s">
        <v>135</v>
      </c>
      <c r="R1452" s="46">
        <v>2.3493561136532046E-2</v>
      </c>
      <c r="S1452" s="46" t="s">
        <v>1</v>
      </c>
      <c r="T1452" s="46" t="s">
        <v>137</v>
      </c>
      <c r="U1452" s="47">
        <v>10618.700632031614</v>
      </c>
      <c r="V1452" s="47">
        <v>3021.0090000000009</v>
      </c>
      <c r="W1452" s="49">
        <v>0.28449893303207369</v>
      </c>
      <c r="X1452" s="35" t="s">
        <v>136</v>
      </c>
      <c r="Y1452" s="44" t="s">
        <v>136</v>
      </c>
      <c r="Z1452" s="46" t="s">
        <v>136</v>
      </c>
      <c r="AA1452" s="46" t="s">
        <v>136</v>
      </c>
      <c r="AB1452" s="46" t="s">
        <v>136</v>
      </c>
      <c r="AC1452" s="47" t="s">
        <v>136</v>
      </c>
      <c r="AD1452" s="48" t="s">
        <v>136</v>
      </c>
      <c r="AE1452" s="49" t="s">
        <v>136</v>
      </c>
    </row>
    <row r="1453" spans="1:31" x14ac:dyDescent="0.25">
      <c r="A1453" t="s">
        <v>1701</v>
      </c>
      <c r="B1453" s="35" t="s">
        <v>136</v>
      </c>
      <c r="C1453" s="44" t="s">
        <v>136</v>
      </c>
      <c r="D1453" s="45" t="s">
        <v>136</v>
      </c>
      <c r="E1453" s="46" t="s">
        <v>136</v>
      </c>
      <c r="F1453" s="45" t="s">
        <v>136</v>
      </c>
      <c r="G1453" s="47" t="s">
        <v>136</v>
      </c>
      <c r="H1453" s="48" t="s">
        <v>136</v>
      </c>
      <c r="I1453" s="49" t="s">
        <v>136</v>
      </c>
      <c r="J1453" s="35">
        <v>23</v>
      </c>
      <c r="K1453" s="42" t="s">
        <v>141</v>
      </c>
      <c r="L1453" s="46">
        <v>0.22792512758431396</v>
      </c>
      <c r="M1453" s="50" t="s">
        <v>137</v>
      </c>
      <c r="N1453" s="50" t="s">
        <v>135</v>
      </c>
      <c r="O1453" s="46">
        <v>0.77207487241568606</v>
      </c>
      <c r="P1453" s="46" t="s">
        <v>137</v>
      </c>
      <c r="Q1453" s="46" t="s">
        <v>135</v>
      </c>
      <c r="R1453" s="46">
        <v>0.10869617343631438</v>
      </c>
      <c r="S1453" s="46" t="s">
        <v>1</v>
      </c>
      <c r="T1453" s="46" t="s">
        <v>137</v>
      </c>
      <c r="U1453" s="47">
        <v>13524.130247803874</v>
      </c>
      <c r="V1453" s="47">
        <v>3258.8105</v>
      </c>
      <c r="W1453" s="49">
        <v>0.2409626674905164</v>
      </c>
      <c r="X1453" s="35" t="s">
        <v>136</v>
      </c>
      <c r="Y1453" s="44" t="s">
        <v>136</v>
      </c>
      <c r="Z1453" s="46" t="s">
        <v>136</v>
      </c>
      <c r="AA1453" s="46" t="s">
        <v>136</v>
      </c>
      <c r="AB1453" s="46" t="s">
        <v>136</v>
      </c>
      <c r="AC1453" s="47" t="s">
        <v>136</v>
      </c>
      <c r="AD1453" s="48" t="s">
        <v>136</v>
      </c>
      <c r="AE1453" s="49" t="s">
        <v>136</v>
      </c>
    </row>
    <row r="1454" spans="1:31" x14ac:dyDescent="0.25">
      <c r="A1454" t="s">
        <v>1702</v>
      </c>
      <c r="B1454" s="35" t="s">
        <v>136</v>
      </c>
      <c r="C1454" s="44" t="s">
        <v>136</v>
      </c>
      <c r="D1454" s="45" t="s">
        <v>136</v>
      </c>
      <c r="E1454" s="46" t="s">
        <v>136</v>
      </c>
      <c r="F1454" s="45" t="s">
        <v>136</v>
      </c>
      <c r="G1454" s="47" t="s">
        <v>136</v>
      </c>
      <c r="H1454" s="48" t="s">
        <v>136</v>
      </c>
      <c r="I1454" s="49" t="s">
        <v>136</v>
      </c>
      <c r="J1454" s="35">
        <v>24</v>
      </c>
      <c r="K1454" s="42" t="s">
        <v>177</v>
      </c>
      <c r="L1454" s="46">
        <v>0.5481963803911154</v>
      </c>
      <c r="M1454" s="50" t="s">
        <v>137</v>
      </c>
      <c r="N1454" s="50" t="s">
        <v>137</v>
      </c>
      <c r="O1454" s="46">
        <v>0.45180361960888465</v>
      </c>
      <c r="P1454" s="46" t="s">
        <v>137</v>
      </c>
      <c r="Q1454" s="46" t="s">
        <v>137</v>
      </c>
      <c r="R1454" s="46">
        <v>0.11543785128993554</v>
      </c>
      <c r="S1454" s="46" t="s">
        <v>1</v>
      </c>
      <c r="T1454" s="46" t="s">
        <v>137</v>
      </c>
      <c r="U1454" s="47">
        <v>26449.106348007866</v>
      </c>
      <c r="V1454" s="47">
        <v>13456.376500000002</v>
      </c>
      <c r="W1454" s="49">
        <v>0.50876488312859502</v>
      </c>
      <c r="X1454" s="35" t="s">
        <v>136</v>
      </c>
      <c r="Y1454" s="44" t="s">
        <v>136</v>
      </c>
      <c r="Z1454" s="46" t="s">
        <v>136</v>
      </c>
      <c r="AA1454" s="46" t="s">
        <v>136</v>
      </c>
      <c r="AB1454" s="46" t="s">
        <v>136</v>
      </c>
      <c r="AC1454" s="47" t="s">
        <v>136</v>
      </c>
      <c r="AD1454" s="48" t="s">
        <v>136</v>
      </c>
      <c r="AE1454" s="49" t="s">
        <v>136</v>
      </c>
    </row>
    <row r="1455" spans="1:31" x14ac:dyDescent="0.25">
      <c r="A1455" t="s">
        <v>1703</v>
      </c>
      <c r="B1455" s="35" t="s">
        <v>136</v>
      </c>
      <c r="C1455" s="44" t="s">
        <v>136</v>
      </c>
      <c r="D1455" s="45" t="s">
        <v>136</v>
      </c>
      <c r="E1455" s="46" t="s">
        <v>136</v>
      </c>
      <c r="F1455" s="45" t="s">
        <v>136</v>
      </c>
      <c r="G1455" s="47" t="s">
        <v>136</v>
      </c>
      <c r="H1455" s="48" t="s">
        <v>136</v>
      </c>
      <c r="I1455" s="49" t="s">
        <v>136</v>
      </c>
      <c r="J1455" s="35">
        <v>25</v>
      </c>
      <c r="K1455" s="42" t="s">
        <v>181</v>
      </c>
      <c r="L1455" s="46">
        <v>0.58884261148671913</v>
      </c>
      <c r="M1455" s="50" t="s">
        <v>137</v>
      </c>
      <c r="N1455" s="50" t="s">
        <v>137</v>
      </c>
      <c r="O1455" s="46">
        <v>0.41115738851328082</v>
      </c>
      <c r="P1455" s="46" t="s">
        <v>137</v>
      </c>
      <c r="Q1455" s="46" t="s">
        <v>137</v>
      </c>
      <c r="R1455" s="46">
        <v>0.31340274702109611</v>
      </c>
      <c r="S1455" s="46" t="s">
        <v>1</v>
      </c>
      <c r="T1455" s="46" t="s">
        <v>137</v>
      </c>
      <c r="U1455" s="47">
        <v>5833.4434999850473</v>
      </c>
      <c r="V1455" s="47">
        <v>2682.2415000000001</v>
      </c>
      <c r="W1455" s="49">
        <v>0.45980414484290033</v>
      </c>
      <c r="X1455" s="35" t="s">
        <v>136</v>
      </c>
      <c r="Y1455" s="44" t="s">
        <v>136</v>
      </c>
      <c r="Z1455" s="46" t="s">
        <v>136</v>
      </c>
      <c r="AA1455" s="46" t="s">
        <v>136</v>
      </c>
      <c r="AB1455" s="46" t="s">
        <v>136</v>
      </c>
      <c r="AC1455" s="47" t="s">
        <v>136</v>
      </c>
      <c r="AD1455" s="48" t="s">
        <v>136</v>
      </c>
      <c r="AE1455" s="49" t="s">
        <v>136</v>
      </c>
    </row>
    <row r="1456" spans="1:31" x14ac:dyDescent="0.25">
      <c r="A1456" t="s">
        <v>1704</v>
      </c>
      <c r="B1456" s="35" t="s">
        <v>136</v>
      </c>
      <c r="C1456" s="44" t="s">
        <v>136</v>
      </c>
      <c r="D1456" s="45" t="s">
        <v>136</v>
      </c>
      <c r="E1456" s="46" t="s">
        <v>136</v>
      </c>
      <c r="F1456" s="45" t="s">
        <v>136</v>
      </c>
      <c r="G1456" s="47" t="s">
        <v>136</v>
      </c>
      <c r="H1456" s="48" t="s">
        <v>136</v>
      </c>
      <c r="I1456" s="49" t="s">
        <v>136</v>
      </c>
      <c r="J1456" s="35">
        <v>26</v>
      </c>
      <c r="K1456" s="42" t="s">
        <v>142</v>
      </c>
      <c r="L1456" s="46">
        <v>0.49228417716147532</v>
      </c>
      <c r="M1456" s="50" t="s">
        <v>137</v>
      </c>
      <c r="N1456" s="50" t="s">
        <v>137</v>
      </c>
      <c r="O1456" s="46">
        <v>0.50771582283852468</v>
      </c>
      <c r="P1456" s="46" t="s">
        <v>137</v>
      </c>
      <c r="Q1456" s="46" t="s">
        <v>137</v>
      </c>
      <c r="R1456" s="46">
        <v>0.39700227372572111</v>
      </c>
      <c r="S1456" s="46" t="s">
        <v>1</v>
      </c>
      <c r="T1456" s="46" t="s">
        <v>137</v>
      </c>
      <c r="U1456" s="47">
        <v>21182.932455672439</v>
      </c>
      <c r="V1456" s="47">
        <v>10690.439499999999</v>
      </c>
      <c r="W1456" s="49">
        <v>0.50467231212538166</v>
      </c>
      <c r="X1456" s="35" t="s">
        <v>136</v>
      </c>
      <c r="Y1456" s="44" t="s">
        <v>136</v>
      </c>
      <c r="Z1456" s="46" t="s">
        <v>136</v>
      </c>
      <c r="AA1456" s="46" t="s">
        <v>136</v>
      </c>
      <c r="AB1456" s="46" t="s">
        <v>136</v>
      </c>
      <c r="AC1456" s="47" t="s">
        <v>136</v>
      </c>
      <c r="AD1456" s="48" t="s">
        <v>136</v>
      </c>
      <c r="AE1456" s="49" t="s">
        <v>136</v>
      </c>
    </row>
    <row r="1457" spans="1:31" x14ac:dyDescent="0.25">
      <c r="A1457" t="s">
        <v>1705</v>
      </c>
      <c r="B1457" s="35" t="s">
        <v>136</v>
      </c>
      <c r="C1457" s="44" t="s">
        <v>136</v>
      </c>
      <c r="D1457" s="45" t="s">
        <v>136</v>
      </c>
      <c r="E1457" s="46" t="s">
        <v>136</v>
      </c>
      <c r="F1457" s="45" t="s">
        <v>136</v>
      </c>
      <c r="G1457" s="47" t="s">
        <v>136</v>
      </c>
      <c r="H1457" s="48" t="s">
        <v>136</v>
      </c>
      <c r="I1457" s="49" t="s">
        <v>136</v>
      </c>
      <c r="J1457" s="35">
        <v>27</v>
      </c>
      <c r="K1457" s="42" t="s">
        <v>182</v>
      </c>
      <c r="L1457" s="46">
        <v>0.4543640304240224</v>
      </c>
      <c r="M1457" s="50" t="s">
        <v>137</v>
      </c>
      <c r="N1457" s="50" t="s">
        <v>137</v>
      </c>
      <c r="O1457" s="46">
        <v>0.5456359695759776</v>
      </c>
      <c r="P1457" s="46" t="s">
        <v>137</v>
      </c>
      <c r="Q1457" s="46" t="s">
        <v>137</v>
      </c>
      <c r="R1457" s="46">
        <v>4.1066739596717632E-2</v>
      </c>
      <c r="S1457" s="46" t="s">
        <v>1</v>
      </c>
      <c r="T1457" s="46" t="s">
        <v>137</v>
      </c>
      <c r="U1457" s="47">
        <v>35275.660485199565</v>
      </c>
      <c r="V1457" s="47">
        <v>20225.083999999999</v>
      </c>
      <c r="W1457" s="49">
        <v>0.57334387852172852</v>
      </c>
      <c r="X1457" s="35" t="s">
        <v>136</v>
      </c>
      <c r="Y1457" s="44" t="s">
        <v>136</v>
      </c>
      <c r="Z1457" s="46" t="s">
        <v>136</v>
      </c>
      <c r="AA1457" s="46" t="s">
        <v>136</v>
      </c>
      <c r="AB1457" s="46" t="s">
        <v>136</v>
      </c>
      <c r="AC1457" s="47" t="s">
        <v>136</v>
      </c>
      <c r="AD1457" s="48" t="s">
        <v>136</v>
      </c>
      <c r="AE1457" s="49" t="s">
        <v>136</v>
      </c>
    </row>
    <row r="1458" spans="1:31" x14ac:dyDescent="0.25">
      <c r="A1458" t="s">
        <v>1706</v>
      </c>
      <c r="B1458" s="35" t="s">
        <v>136</v>
      </c>
      <c r="C1458" s="44" t="s">
        <v>136</v>
      </c>
      <c r="D1458" s="45" t="s">
        <v>136</v>
      </c>
      <c r="E1458" s="46" t="s">
        <v>136</v>
      </c>
      <c r="F1458" s="45" t="s">
        <v>136</v>
      </c>
      <c r="G1458" s="47" t="s">
        <v>136</v>
      </c>
      <c r="H1458" s="48" t="s">
        <v>136</v>
      </c>
      <c r="I1458" s="49" t="s">
        <v>136</v>
      </c>
      <c r="J1458" s="35">
        <v>28</v>
      </c>
      <c r="K1458" s="42" t="s">
        <v>184</v>
      </c>
      <c r="L1458" s="46">
        <v>0.28897622679760038</v>
      </c>
      <c r="M1458" s="50" t="s">
        <v>137</v>
      </c>
      <c r="N1458" s="50" t="s">
        <v>135</v>
      </c>
      <c r="O1458" s="46">
        <v>0.71102377320239962</v>
      </c>
      <c r="P1458" s="46" t="s">
        <v>137</v>
      </c>
      <c r="Q1458" s="46" t="s">
        <v>135</v>
      </c>
      <c r="R1458" s="46">
        <v>0.59334990387122621</v>
      </c>
      <c r="S1458" s="46" t="s">
        <v>137</v>
      </c>
      <c r="T1458" s="46" t="s">
        <v>137</v>
      </c>
      <c r="U1458" s="47">
        <v>23842.58948783821</v>
      </c>
      <c r="V1458" s="47">
        <v>10535.004999999996</v>
      </c>
      <c r="W1458" s="49">
        <v>0.44185657792639355</v>
      </c>
      <c r="X1458" s="35" t="s">
        <v>136</v>
      </c>
      <c r="Y1458" s="44" t="s">
        <v>136</v>
      </c>
      <c r="Z1458" s="46" t="s">
        <v>136</v>
      </c>
      <c r="AA1458" s="46" t="s">
        <v>136</v>
      </c>
      <c r="AB1458" s="46" t="s">
        <v>136</v>
      </c>
      <c r="AC1458" s="47" t="s">
        <v>136</v>
      </c>
      <c r="AD1458" s="48" t="s">
        <v>136</v>
      </c>
      <c r="AE1458" s="49" t="s">
        <v>136</v>
      </c>
    </row>
    <row r="1459" spans="1:31" x14ac:dyDescent="0.25">
      <c r="A1459" t="s">
        <v>1707</v>
      </c>
      <c r="B1459" s="35" t="s">
        <v>136</v>
      </c>
      <c r="C1459" s="44" t="s">
        <v>136</v>
      </c>
      <c r="D1459" s="45" t="s">
        <v>136</v>
      </c>
      <c r="E1459" s="46" t="s">
        <v>136</v>
      </c>
      <c r="F1459" s="45" t="s">
        <v>136</v>
      </c>
      <c r="G1459" s="47" t="s">
        <v>136</v>
      </c>
      <c r="H1459" s="48" t="s">
        <v>136</v>
      </c>
      <c r="I1459" s="49" t="s">
        <v>136</v>
      </c>
      <c r="J1459" s="35">
        <v>29</v>
      </c>
      <c r="K1459" s="42" t="s">
        <v>186</v>
      </c>
      <c r="L1459" s="46">
        <v>0.44877321149717919</v>
      </c>
      <c r="M1459" s="50" t="s">
        <v>137</v>
      </c>
      <c r="N1459" s="50" t="s">
        <v>137</v>
      </c>
      <c r="O1459" s="46">
        <v>0.55122678850282081</v>
      </c>
      <c r="P1459" s="46" t="s">
        <v>137</v>
      </c>
      <c r="Q1459" s="46" t="s">
        <v>137</v>
      </c>
      <c r="R1459" s="46">
        <v>2.2222445671326668E-2</v>
      </c>
      <c r="S1459" s="46" t="s">
        <v>1</v>
      </c>
      <c r="T1459" s="46" t="s">
        <v>137</v>
      </c>
      <c r="U1459" s="47">
        <v>78462.537931807165</v>
      </c>
      <c r="V1459" s="47">
        <v>38967.561999999998</v>
      </c>
      <c r="W1459" s="49">
        <v>0.49663907167860444</v>
      </c>
      <c r="X1459" s="35" t="s">
        <v>136</v>
      </c>
      <c r="Y1459" s="44" t="s">
        <v>136</v>
      </c>
      <c r="Z1459" s="46" t="s">
        <v>136</v>
      </c>
      <c r="AA1459" s="46" t="s">
        <v>136</v>
      </c>
      <c r="AB1459" s="46" t="s">
        <v>136</v>
      </c>
      <c r="AC1459" s="47" t="s">
        <v>136</v>
      </c>
      <c r="AD1459" s="48" t="s">
        <v>136</v>
      </c>
      <c r="AE1459" s="49" t="s">
        <v>136</v>
      </c>
    </row>
    <row r="1460" spans="1:31" x14ac:dyDescent="0.25">
      <c r="A1460" t="s">
        <v>1708</v>
      </c>
      <c r="B1460" s="35" t="s">
        <v>136</v>
      </c>
      <c r="C1460" s="44" t="s">
        <v>136</v>
      </c>
      <c r="D1460" s="45" t="s">
        <v>136</v>
      </c>
      <c r="E1460" s="46" t="s">
        <v>136</v>
      </c>
      <c r="F1460" s="45" t="s">
        <v>136</v>
      </c>
      <c r="G1460" s="47" t="s">
        <v>136</v>
      </c>
      <c r="H1460" s="48" t="s">
        <v>136</v>
      </c>
      <c r="I1460" s="49" t="s">
        <v>136</v>
      </c>
      <c r="J1460" s="35">
        <v>30</v>
      </c>
      <c r="K1460" s="42" t="s">
        <v>187</v>
      </c>
      <c r="L1460" s="46">
        <v>0.44867568855844359</v>
      </c>
      <c r="M1460" s="50" t="s">
        <v>137</v>
      </c>
      <c r="N1460" s="50" t="s">
        <v>137</v>
      </c>
      <c r="O1460" s="46">
        <v>0.55132431144155636</v>
      </c>
      <c r="P1460" s="46" t="s">
        <v>137</v>
      </c>
      <c r="Q1460" s="46" t="s">
        <v>137</v>
      </c>
      <c r="R1460" s="46">
        <v>1.3944847186233452E-2</v>
      </c>
      <c r="S1460" s="46" t="s">
        <v>1</v>
      </c>
      <c r="T1460" s="46" t="s">
        <v>137</v>
      </c>
      <c r="U1460" s="47">
        <v>19866.388884990432</v>
      </c>
      <c r="V1460" s="47">
        <v>11468.940500000004</v>
      </c>
      <c r="W1460" s="49">
        <v>0.57730373478519204</v>
      </c>
      <c r="X1460" s="35" t="s">
        <v>136</v>
      </c>
      <c r="Y1460" s="44" t="s">
        <v>136</v>
      </c>
      <c r="Z1460" s="46" t="s">
        <v>136</v>
      </c>
      <c r="AA1460" s="46" t="s">
        <v>136</v>
      </c>
      <c r="AB1460" s="46" t="s">
        <v>136</v>
      </c>
      <c r="AC1460" s="47" t="s">
        <v>136</v>
      </c>
      <c r="AD1460" s="48" t="s">
        <v>136</v>
      </c>
      <c r="AE1460" s="49" t="s">
        <v>136</v>
      </c>
    </row>
    <row r="1461" spans="1:31" x14ac:dyDescent="0.25">
      <c r="A1461" t="s">
        <v>1709</v>
      </c>
      <c r="B1461" s="35" t="s">
        <v>136</v>
      </c>
      <c r="C1461" s="44" t="s">
        <v>136</v>
      </c>
      <c r="D1461" s="45" t="s">
        <v>136</v>
      </c>
      <c r="E1461" s="46" t="s">
        <v>136</v>
      </c>
      <c r="F1461" s="45" t="s">
        <v>136</v>
      </c>
      <c r="G1461" s="47" t="s">
        <v>136</v>
      </c>
      <c r="H1461" s="48" t="s">
        <v>136</v>
      </c>
      <c r="I1461" s="49" t="s">
        <v>136</v>
      </c>
      <c r="J1461" s="35">
        <v>31</v>
      </c>
      <c r="K1461" s="42" t="s">
        <v>188</v>
      </c>
      <c r="L1461" s="46">
        <v>0.18966359150067472</v>
      </c>
      <c r="M1461" s="50" t="s">
        <v>137</v>
      </c>
      <c r="N1461" s="50" t="s">
        <v>135</v>
      </c>
      <c r="O1461" s="46">
        <v>0.8103364084993252</v>
      </c>
      <c r="P1461" s="46" t="s">
        <v>137</v>
      </c>
      <c r="Q1461" s="46" t="s">
        <v>135</v>
      </c>
      <c r="R1461" s="46">
        <v>0.14549844413214649</v>
      </c>
      <c r="S1461" s="46" t="s">
        <v>1</v>
      </c>
      <c r="T1461" s="46" t="s">
        <v>137</v>
      </c>
      <c r="U1461" s="47">
        <v>6127.0419501368851</v>
      </c>
      <c r="V1461" s="47">
        <v>3345.1629999999986</v>
      </c>
      <c r="W1461" s="49">
        <v>0.54596704694102249</v>
      </c>
      <c r="X1461" s="35" t="s">
        <v>136</v>
      </c>
      <c r="Y1461" s="44" t="s">
        <v>136</v>
      </c>
      <c r="Z1461" s="46" t="s">
        <v>136</v>
      </c>
      <c r="AA1461" s="46" t="s">
        <v>136</v>
      </c>
      <c r="AB1461" s="46" t="s">
        <v>136</v>
      </c>
      <c r="AC1461" s="47" t="s">
        <v>136</v>
      </c>
      <c r="AD1461" s="48" t="s">
        <v>136</v>
      </c>
      <c r="AE1461" s="49" t="s">
        <v>136</v>
      </c>
    </row>
    <row r="1462" spans="1:31" x14ac:dyDescent="0.25">
      <c r="A1462" t="s">
        <v>1710</v>
      </c>
      <c r="B1462" s="35" t="s">
        <v>136</v>
      </c>
      <c r="C1462" s="44" t="s">
        <v>136</v>
      </c>
      <c r="D1462" s="45" t="s">
        <v>136</v>
      </c>
      <c r="E1462" s="46" t="s">
        <v>136</v>
      </c>
      <c r="F1462" s="45" t="s">
        <v>136</v>
      </c>
      <c r="G1462" s="47" t="s">
        <v>136</v>
      </c>
      <c r="H1462" s="48" t="s">
        <v>136</v>
      </c>
      <c r="I1462" s="49" t="s">
        <v>136</v>
      </c>
      <c r="J1462" s="35" t="s">
        <v>136</v>
      </c>
      <c r="K1462" s="42" t="s">
        <v>136</v>
      </c>
      <c r="L1462" s="46" t="s">
        <v>136</v>
      </c>
      <c r="M1462" s="50" t="s">
        <v>136</v>
      </c>
      <c r="N1462" s="50" t="s">
        <v>136</v>
      </c>
      <c r="O1462" s="46" t="s">
        <v>136</v>
      </c>
      <c r="P1462" s="46" t="s">
        <v>136</v>
      </c>
      <c r="Q1462" s="46" t="s">
        <v>136</v>
      </c>
      <c r="R1462" s="46" t="s">
        <v>136</v>
      </c>
      <c r="S1462" s="46" t="s">
        <v>136</v>
      </c>
      <c r="T1462" s="46" t="s">
        <v>136</v>
      </c>
      <c r="U1462" s="47" t="s">
        <v>136</v>
      </c>
      <c r="V1462" s="47" t="s">
        <v>136</v>
      </c>
      <c r="W1462" s="49" t="s">
        <v>136</v>
      </c>
      <c r="X1462" s="35" t="s">
        <v>136</v>
      </c>
      <c r="Y1462" s="44" t="s">
        <v>136</v>
      </c>
      <c r="Z1462" s="46" t="s">
        <v>136</v>
      </c>
      <c r="AA1462" s="46" t="s">
        <v>136</v>
      </c>
      <c r="AB1462" s="46" t="s">
        <v>136</v>
      </c>
      <c r="AC1462" s="47" t="s">
        <v>136</v>
      </c>
      <c r="AD1462" s="48" t="s">
        <v>136</v>
      </c>
      <c r="AE1462" s="49" t="s">
        <v>136</v>
      </c>
    </row>
    <row r="1463" spans="1:31" x14ac:dyDescent="0.25">
      <c r="A1463" t="s">
        <v>1711</v>
      </c>
      <c r="B1463" s="35" t="s">
        <v>136</v>
      </c>
      <c r="C1463" s="44" t="s">
        <v>136</v>
      </c>
      <c r="D1463" s="45" t="s">
        <v>136</v>
      </c>
      <c r="E1463" s="46" t="s">
        <v>136</v>
      </c>
      <c r="F1463" s="45" t="s">
        <v>136</v>
      </c>
      <c r="G1463" s="47" t="s">
        <v>136</v>
      </c>
      <c r="H1463" s="48" t="s">
        <v>136</v>
      </c>
      <c r="I1463" s="49" t="s">
        <v>136</v>
      </c>
      <c r="J1463" s="35" t="s">
        <v>136</v>
      </c>
      <c r="K1463" s="42" t="s">
        <v>136</v>
      </c>
      <c r="L1463" s="46" t="s">
        <v>136</v>
      </c>
      <c r="M1463" s="50" t="s">
        <v>136</v>
      </c>
      <c r="N1463" s="50" t="s">
        <v>136</v>
      </c>
      <c r="O1463" s="46" t="s">
        <v>136</v>
      </c>
      <c r="P1463" s="46" t="s">
        <v>136</v>
      </c>
      <c r="Q1463" s="46" t="s">
        <v>136</v>
      </c>
      <c r="R1463" s="46" t="s">
        <v>136</v>
      </c>
      <c r="S1463" s="46" t="s">
        <v>136</v>
      </c>
      <c r="T1463" s="46" t="s">
        <v>136</v>
      </c>
      <c r="U1463" s="47" t="s">
        <v>136</v>
      </c>
      <c r="V1463" s="47" t="s">
        <v>136</v>
      </c>
      <c r="W1463" s="49" t="s">
        <v>136</v>
      </c>
      <c r="X1463" s="35" t="s">
        <v>136</v>
      </c>
      <c r="Y1463" s="44" t="s">
        <v>136</v>
      </c>
      <c r="Z1463" s="46" t="s">
        <v>136</v>
      </c>
      <c r="AA1463" s="46" t="s">
        <v>136</v>
      </c>
      <c r="AB1463" s="46" t="s">
        <v>136</v>
      </c>
      <c r="AC1463" s="47" t="s">
        <v>136</v>
      </c>
      <c r="AD1463" s="48" t="s">
        <v>136</v>
      </c>
      <c r="AE1463" s="49" t="s">
        <v>136</v>
      </c>
    </row>
    <row r="1464" spans="1:31" x14ac:dyDescent="0.25">
      <c r="A1464" t="s">
        <v>1712</v>
      </c>
      <c r="B1464" s="35" t="s">
        <v>136</v>
      </c>
      <c r="C1464" s="44" t="s">
        <v>136</v>
      </c>
      <c r="D1464" s="45" t="s">
        <v>136</v>
      </c>
      <c r="E1464" s="46" t="s">
        <v>136</v>
      </c>
      <c r="F1464" s="45" t="s">
        <v>136</v>
      </c>
      <c r="G1464" s="47" t="s">
        <v>136</v>
      </c>
      <c r="H1464" s="48" t="s">
        <v>136</v>
      </c>
      <c r="I1464" s="49" t="s">
        <v>136</v>
      </c>
      <c r="J1464" s="35" t="s">
        <v>136</v>
      </c>
      <c r="K1464" s="42" t="s">
        <v>136</v>
      </c>
      <c r="L1464" s="46" t="s">
        <v>136</v>
      </c>
      <c r="M1464" s="50" t="s">
        <v>136</v>
      </c>
      <c r="N1464" s="50" t="s">
        <v>136</v>
      </c>
      <c r="O1464" s="46" t="s">
        <v>136</v>
      </c>
      <c r="P1464" s="46" t="s">
        <v>136</v>
      </c>
      <c r="Q1464" s="46" t="s">
        <v>136</v>
      </c>
      <c r="R1464" s="46" t="s">
        <v>136</v>
      </c>
      <c r="S1464" s="46" t="s">
        <v>136</v>
      </c>
      <c r="T1464" s="46" t="s">
        <v>136</v>
      </c>
      <c r="U1464" s="47" t="s">
        <v>136</v>
      </c>
      <c r="V1464" s="47" t="s">
        <v>136</v>
      </c>
      <c r="W1464" s="49" t="s">
        <v>136</v>
      </c>
      <c r="X1464" s="35" t="s">
        <v>136</v>
      </c>
      <c r="Y1464" s="44" t="s">
        <v>136</v>
      </c>
      <c r="Z1464" s="46" t="s">
        <v>136</v>
      </c>
      <c r="AA1464" s="46" t="s">
        <v>136</v>
      </c>
      <c r="AB1464" s="46" t="s">
        <v>136</v>
      </c>
      <c r="AC1464" s="47" t="s">
        <v>136</v>
      </c>
      <c r="AD1464" s="48" t="s">
        <v>136</v>
      </c>
      <c r="AE1464" s="49" t="s">
        <v>136</v>
      </c>
    </row>
    <row r="1465" spans="1:31" x14ac:dyDescent="0.25">
      <c r="A1465" t="s">
        <v>1713</v>
      </c>
      <c r="B1465" s="35" t="s">
        <v>136</v>
      </c>
      <c r="C1465" s="44" t="s">
        <v>136</v>
      </c>
      <c r="D1465" s="45" t="s">
        <v>136</v>
      </c>
      <c r="E1465" s="46" t="s">
        <v>136</v>
      </c>
      <c r="F1465" s="45" t="s">
        <v>136</v>
      </c>
      <c r="G1465" s="47" t="s">
        <v>136</v>
      </c>
      <c r="H1465" s="48" t="s">
        <v>136</v>
      </c>
      <c r="I1465" s="49" t="s">
        <v>136</v>
      </c>
      <c r="J1465" s="35" t="s">
        <v>136</v>
      </c>
      <c r="K1465" s="42" t="s">
        <v>136</v>
      </c>
      <c r="L1465" s="46" t="s">
        <v>136</v>
      </c>
      <c r="M1465" s="50" t="s">
        <v>136</v>
      </c>
      <c r="N1465" s="50" t="s">
        <v>136</v>
      </c>
      <c r="O1465" s="46" t="s">
        <v>136</v>
      </c>
      <c r="P1465" s="46" t="s">
        <v>136</v>
      </c>
      <c r="Q1465" s="46" t="s">
        <v>136</v>
      </c>
      <c r="R1465" s="46" t="s">
        <v>136</v>
      </c>
      <c r="S1465" s="46" t="s">
        <v>136</v>
      </c>
      <c r="T1465" s="46" t="s">
        <v>136</v>
      </c>
      <c r="U1465" s="47" t="s">
        <v>136</v>
      </c>
      <c r="V1465" s="47" t="s">
        <v>136</v>
      </c>
      <c r="W1465" s="49" t="s">
        <v>136</v>
      </c>
      <c r="X1465" s="35" t="s">
        <v>136</v>
      </c>
      <c r="Y1465" s="44" t="s">
        <v>136</v>
      </c>
      <c r="Z1465" s="46" t="s">
        <v>136</v>
      </c>
      <c r="AA1465" s="46" t="s">
        <v>136</v>
      </c>
      <c r="AB1465" s="46" t="s">
        <v>136</v>
      </c>
      <c r="AC1465" s="47" t="s">
        <v>136</v>
      </c>
      <c r="AD1465" s="48" t="s">
        <v>136</v>
      </c>
      <c r="AE1465" s="49" t="s">
        <v>136</v>
      </c>
    </row>
    <row r="1466" spans="1:31" x14ac:dyDescent="0.25">
      <c r="A1466" t="s">
        <v>1714</v>
      </c>
      <c r="B1466" s="35" t="s">
        <v>136</v>
      </c>
      <c r="C1466" s="44" t="s">
        <v>136</v>
      </c>
      <c r="D1466" s="45" t="s">
        <v>136</v>
      </c>
      <c r="E1466" s="46" t="s">
        <v>136</v>
      </c>
      <c r="F1466" s="45" t="s">
        <v>136</v>
      </c>
      <c r="G1466" s="47" t="s">
        <v>136</v>
      </c>
      <c r="H1466" s="48" t="s">
        <v>136</v>
      </c>
      <c r="I1466" s="49" t="s">
        <v>136</v>
      </c>
      <c r="J1466" s="35" t="s">
        <v>136</v>
      </c>
      <c r="K1466" s="42" t="s">
        <v>136</v>
      </c>
      <c r="L1466" s="46" t="s">
        <v>136</v>
      </c>
      <c r="M1466" s="50" t="s">
        <v>136</v>
      </c>
      <c r="N1466" s="50" t="s">
        <v>136</v>
      </c>
      <c r="O1466" s="46" t="s">
        <v>136</v>
      </c>
      <c r="P1466" s="46" t="s">
        <v>136</v>
      </c>
      <c r="Q1466" s="46" t="s">
        <v>136</v>
      </c>
      <c r="R1466" s="46" t="s">
        <v>136</v>
      </c>
      <c r="S1466" s="46" t="s">
        <v>136</v>
      </c>
      <c r="T1466" s="46" t="s">
        <v>136</v>
      </c>
      <c r="U1466" s="47" t="s">
        <v>136</v>
      </c>
      <c r="V1466" s="47" t="s">
        <v>136</v>
      </c>
      <c r="W1466" s="49" t="s">
        <v>136</v>
      </c>
      <c r="X1466" s="35" t="s">
        <v>136</v>
      </c>
      <c r="Y1466" s="44" t="s">
        <v>136</v>
      </c>
      <c r="Z1466" s="46" t="s">
        <v>136</v>
      </c>
      <c r="AA1466" s="46" t="s">
        <v>136</v>
      </c>
      <c r="AB1466" s="46" t="s">
        <v>136</v>
      </c>
      <c r="AC1466" s="47" t="s">
        <v>136</v>
      </c>
      <c r="AD1466" s="48" t="s">
        <v>136</v>
      </c>
      <c r="AE1466" s="49" t="s">
        <v>136</v>
      </c>
    </row>
    <row r="1467" spans="1:31" x14ac:dyDescent="0.25">
      <c r="A1467" t="s">
        <v>1715</v>
      </c>
      <c r="B1467" s="35" t="s">
        <v>136</v>
      </c>
      <c r="C1467" s="44" t="s">
        <v>136</v>
      </c>
      <c r="D1467" s="45" t="s">
        <v>136</v>
      </c>
      <c r="E1467" s="46" t="s">
        <v>136</v>
      </c>
      <c r="F1467" s="45" t="s">
        <v>136</v>
      </c>
      <c r="G1467" s="47" t="s">
        <v>136</v>
      </c>
      <c r="H1467" s="48" t="s">
        <v>136</v>
      </c>
      <c r="I1467" s="49" t="s">
        <v>136</v>
      </c>
      <c r="J1467" s="35" t="s">
        <v>136</v>
      </c>
      <c r="K1467" s="42" t="s">
        <v>136</v>
      </c>
      <c r="L1467" s="46" t="s">
        <v>136</v>
      </c>
      <c r="M1467" s="50" t="s">
        <v>136</v>
      </c>
      <c r="N1467" s="50" t="s">
        <v>136</v>
      </c>
      <c r="O1467" s="46" t="s">
        <v>136</v>
      </c>
      <c r="P1467" s="46" t="s">
        <v>136</v>
      </c>
      <c r="Q1467" s="46" t="s">
        <v>136</v>
      </c>
      <c r="R1467" s="46" t="s">
        <v>136</v>
      </c>
      <c r="S1467" s="46" t="s">
        <v>136</v>
      </c>
      <c r="T1467" s="46" t="s">
        <v>136</v>
      </c>
      <c r="U1467" s="47" t="s">
        <v>136</v>
      </c>
      <c r="V1467" s="47" t="s">
        <v>136</v>
      </c>
      <c r="W1467" s="49" t="s">
        <v>136</v>
      </c>
      <c r="X1467" s="35" t="s">
        <v>136</v>
      </c>
      <c r="Y1467" s="44" t="s">
        <v>136</v>
      </c>
      <c r="Z1467" s="46" t="s">
        <v>136</v>
      </c>
      <c r="AA1467" s="46" t="s">
        <v>136</v>
      </c>
      <c r="AB1467" s="46" t="s">
        <v>136</v>
      </c>
      <c r="AC1467" s="47" t="s">
        <v>136</v>
      </c>
      <c r="AD1467" s="48" t="s">
        <v>136</v>
      </c>
      <c r="AE1467" s="49" t="s">
        <v>136</v>
      </c>
    </row>
    <row r="1468" spans="1:31" x14ac:dyDescent="0.25">
      <c r="A1468" t="s">
        <v>1716</v>
      </c>
      <c r="B1468" s="35" t="s">
        <v>136</v>
      </c>
      <c r="C1468" s="44" t="s">
        <v>136</v>
      </c>
      <c r="D1468" s="45" t="s">
        <v>136</v>
      </c>
      <c r="E1468" s="46" t="s">
        <v>136</v>
      </c>
      <c r="F1468" s="45" t="s">
        <v>136</v>
      </c>
      <c r="G1468" s="47" t="s">
        <v>136</v>
      </c>
      <c r="H1468" s="48" t="s">
        <v>136</v>
      </c>
      <c r="I1468" s="49" t="s">
        <v>136</v>
      </c>
      <c r="J1468" s="35" t="s">
        <v>136</v>
      </c>
      <c r="K1468" s="42" t="s">
        <v>136</v>
      </c>
      <c r="L1468" s="46" t="s">
        <v>136</v>
      </c>
      <c r="M1468" s="50" t="s">
        <v>136</v>
      </c>
      <c r="N1468" s="50" t="s">
        <v>136</v>
      </c>
      <c r="O1468" s="46" t="s">
        <v>136</v>
      </c>
      <c r="P1468" s="46" t="s">
        <v>136</v>
      </c>
      <c r="Q1468" s="46" t="s">
        <v>136</v>
      </c>
      <c r="R1468" s="46" t="s">
        <v>136</v>
      </c>
      <c r="S1468" s="46" t="s">
        <v>136</v>
      </c>
      <c r="T1468" s="46" t="s">
        <v>136</v>
      </c>
      <c r="U1468" s="47" t="s">
        <v>136</v>
      </c>
      <c r="V1468" s="47" t="s">
        <v>136</v>
      </c>
      <c r="W1468" s="49" t="s">
        <v>136</v>
      </c>
      <c r="X1468" s="35" t="s">
        <v>136</v>
      </c>
      <c r="Y1468" s="44" t="s">
        <v>136</v>
      </c>
      <c r="Z1468" s="46" t="s">
        <v>136</v>
      </c>
      <c r="AA1468" s="46" t="s">
        <v>136</v>
      </c>
      <c r="AB1468" s="46" t="s">
        <v>136</v>
      </c>
      <c r="AC1468" s="47" t="s">
        <v>136</v>
      </c>
      <c r="AD1468" s="48" t="s">
        <v>136</v>
      </c>
      <c r="AE1468" s="49" t="s">
        <v>136</v>
      </c>
    </row>
    <row r="1469" spans="1:31" ht="15.75" thickBot="1" x14ac:dyDescent="0.3">
      <c r="A1469" t="s">
        <v>1717</v>
      </c>
      <c r="B1469" s="35" t="s">
        <v>136</v>
      </c>
      <c r="C1469" s="51" t="s">
        <v>136</v>
      </c>
      <c r="D1469" s="52" t="s">
        <v>136</v>
      </c>
      <c r="E1469" s="53" t="s">
        <v>136</v>
      </c>
      <c r="F1469" s="52" t="s">
        <v>136</v>
      </c>
      <c r="G1469" s="54" t="s">
        <v>136</v>
      </c>
      <c r="H1469" s="55" t="s">
        <v>136</v>
      </c>
      <c r="I1469" s="56" t="s">
        <v>136</v>
      </c>
      <c r="J1469" s="35" t="s">
        <v>136</v>
      </c>
      <c r="K1469" s="42" t="s">
        <v>136</v>
      </c>
      <c r="L1469" s="25" t="s">
        <v>136</v>
      </c>
      <c r="M1469" s="57" t="s">
        <v>136</v>
      </c>
      <c r="N1469" s="57" t="s">
        <v>136</v>
      </c>
      <c r="O1469" s="53" t="s">
        <v>136</v>
      </c>
      <c r="P1469" s="25" t="s">
        <v>136</v>
      </c>
      <c r="Q1469" s="25" t="s">
        <v>136</v>
      </c>
      <c r="R1469" s="53" t="s">
        <v>136</v>
      </c>
      <c r="S1469" s="46" t="s">
        <v>136</v>
      </c>
      <c r="T1469" s="25" t="s">
        <v>136</v>
      </c>
      <c r="U1469" s="54" t="s">
        <v>136</v>
      </c>
      <c r="V1469" s="54" t="s">
        <v>136</v>
      </c>
      <c r="W1469" s="56" t="s">
        <v>136</v>
      </c>
      <c r="X1469" s="35" t="s">
        <v>136</v>
      </c>
      <c r="Y1469" s="51" t="s">
        <v>136</v>
      </c>
      <c r="Z1469" s="53" t="s">
        <v>136</v>
      </c>
      <c r="AA1469" s="53" t="s">
        <v>136</v>
      </c>
      <c r="AB1469" s="53" t="s">
        <v>136</v>
      </c>
      <c r="AC1469" s="54" t="s">
        <v>136</v>
      </c>
      <c r="AD1469" s="55" t="s">
        <v>136</v>
      </c>
      <c r="AE1469" s="56" t="s">
        <v>136</v>
      </c>
    </row>
    <row r="1470" spans="1:31" x14ac:dyDescent="0.25">
      <c r="A1470" t="s">
        <v>1718</v>
      </c>
      <c r="B1470" s="293" t="s">
        <v>2237</v>
      </c>
      <c r="C1470" s="294"/>
      <c r="D1470" s="58">
        <v>0.60096815060639253</v>
      </c>
      <c r="E1470" s="58">
        <v>0.39903184939360736</v>
      </c>
      <c r="F1470" s="58">
        <v>0.20726434814275571</v>
      </c>
      <c r="G1470" s="59"/>
      <c r="H1470" s="60"/>
      <c r="I1470" s="61"/>
      <c r="J1470" s="62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 t="s">
        <v>136</v>
      </c>
      <c r="V1470" s="37" t="s">
        <v>136</v>
      </c>
      <c r="W1470" s="63" t="s">
        <v>136</v>
      </c>
      <c r="X1470" s="293" t="s">
        <v>2237</v>
      </c>
      <c r="Y1470" s="294">
        <v>0</v>
      </c>
      <c r="Z1470" s="58">
        <v>0.34146288965279326</v>
      </c>
      <c r="AA1470" s="58">
        <v>0.65853711034720663</v>
      </c>
      <c r="AB1470" s="58">
        <v>0.6280366847233313</v>
      </c>
      <c r="AC1470" s="59"/>
      <c r="AD1470" s="60"/>
      <c r="AE1470" s="61"/>
    </row>
    <row r="1471" spans="1:31" ht="15.75" thickBot="1" x14ac:dyDescent="0.3">
      <c r="A1471" t="s">
        <v>1719</v>
      </c>
      <c r="B1471" s="295" t="s">
        <v>5</v>
      </c>
      <c r="C1471" s="296"/>
      <c r="D1471" s="25"/>
      <c r="E1471" s="25"/>
      <c r="F1471" s="25"/>
      <c r="G1471" s="26">
        <v>312942.46273384534</v>
      </c>
      <c r="H1471" s="26">
        <v>160187.54449999996</v>
      </c>
      <c r="I1471" s="27">
        <v>0.51187538789275133</v>
      </c>
      <c r="J1471" s="33" t="s">
        <v>5</v>
      </c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6">
        <v>885195.49826893909</v>
      </c>
      <c r="V1471" s="26">
        <v>345303.72000000003</v>
      </c>
      <c r="W1471" s="27">
        <v>0.3900875238015391</v>
      </c>
      <c r="X1471" s="295" t="s">
        <v>5</v>
      </c>
      <c r="Y1471" s="296">
        <v>0</v>
      </c>
      <c r="Z1471" s="25"/>
      <c r="AA1471" s="25"/>
      <c r="AB1471" s="25"/>
      <c r="AC1471" s="26">
        <v>473040.32501120918</v>
      </c>
      <c r="AD1471" s="26">
        <v>287165.90299999999</v>
      </c>
      <c r="AE1471" s="27">
        <v>0.60706431950213824</v>
      </c>
    </row>
    <row r="1472" spans="1:31" ht="15.75" thickBot="1" x14ac:dyDescent="0.3">
      <c r="A1472" t="s">
        <v>1720</v>
      </c>
      <c r="B1472" s="29" t="s">
        <v>2238</v>
      </c>
      <c r="C1472" s="30"/>
      <c r="D1472" s="30"/>
      <c r="E1472" s="30"/>
      <c r="F1472" s="30"/>
      <c r="G1472" s="31">
        <v>2.0195550427353344</v>
      </c>
      <c r="H1472" s="32">
        <v>2.1674607979229203</v>
      </c>
      <c r="I1472" s="64"/>
      <c r="J1472" s="29" t="s">
        <v>2240</v>
      </c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1">
        <v>2.105831505248045</v>
      </c>
      <c r="V1472" s="32">
        <v>2.0237806824615694</v>
      </c>
      <c r="W1472" s="64"/>
      <c r="X1472" s="29" t="s">
        <v>2239</v>
      </c>
      <c r="Y1472" s="30"/>
      <c r="Z1472" s="30"/>
      <c r="AA1472" s="30"/>
      <c r="AB1472" s="30"/>
      <c r="AC1472" s="31">
        <v>2.3586223025551489</v>
      </c>
      <c r="AD1472" s="32">
        <v>2.2655712876227279</v>
      </c>
      <c r="AE1472" s="64"/>
    </row>
    <row r="1473" spans="1:31" ht="15.75" thickBot="1" x14ac:dyDescent="0.3">
      <c r="A1473" t="s">
        <v>1721</v>
      </c>
      <c r="B1473" s="358" t="s">
        <v>2231</v>
      </c>
      <c r="C1473" s="358"/>
      <c r="D1473" s="358"/>
      <c r="E1473" s="358"/>
      <c r="F1473" s="358"/>
      <c r="G1473" s="358"/>
      <c r="H1473" s="358"/>
      <c r="I1473" s="20"/>
      <c r="J1473" s="20"/>
      <c r="K1473" s="20"/>
      <c r="L1473" s="20" t="s">
        <v>2273</v>
      </c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</row>
    <row r="1474" spans="1:31" x14ac:dyDescent="0.25">
      <c r="A1474" t="s">
        <v>1722</v>
      </c>
      <c r="B1474" s="301" t="s">
        <v>6</v>
      </c>
      <c r="C1474" s="302"/>
      <c r="D1474" s="302"/>
      <c r="E1474" s="302"/>
      <c r="F1474" s="302"/>
      <c r="G1474" s="302"/>
      <c r="H1474" s="302"/>
      <c r="I1474" s="303"/>
      <c r="J1474" s="301" t="s">
        <v>73</v>
      </c>
      <c r="K1474" s="302"/>
      <c r="L1474" s="302"/>
      <c r="M1474" s="302"/>
      <c r="N1474" s="302"/>
      <c r="O1474" s="302"/>
      <c r="P1474" s="302"/>
      <c r="Q1474" s="302"/>
      <c r="R1474" s="302"/>
      <c r="S1474" s="302"/>
      <c r="T1474" s="302"/>
      <c r="U1474" s="302"/>
      <c r="V1474" s="302"/>
      <c r="W1474" s="303"/>
      <c r="X1474" s="301" t="s">
        <v>7</v>
      </c>
      <c r="Y1474" s="302"/>
      <c r="Z1474" s="302"/>
      <c r="AA1474" s="302"/>
      <c r="AB1474" s="302"/>
      <c r="AC1474" s="302"/>
      <c r="AD1474" s="302"/>
      <c r="AE1474" s="303"/>
    </row>
    <row r="1475" spans="1:31" ht="75" x14ac:dyDescent="0.25">
      <c r="A1475" t="s">
        <v>1723</v>
      </c>
      <c r="B1475" s="305"/>
      <c r="C1475" s="306"/>
      <c r="D1475" s="34" t="s">
        <v>2232</v>
      </c>
      <c r="E1475" s="34" t="s">
        <v>2233</v>
      </c>
      <c r="F1475" s="34" t="s">
        <v>2234</v>
      </c>
      <c r="G1475" s="269" t="s">
        <v>196</v>
      </c>
      <c r="H1475" s="34" t="s">
        <v>197</v>
      </c>
      <c r="I1475" s="21" t="s">
        <v>5</v>
      </c>
      <c r="J1475" s="305"/>
      <c r="K1475" s="306"/>
      <c r="L1475" s="307" t="s">
        <v>2232</v>
      </c>
      <c r="M1475" s="308"/>
      <c r="N1475" s="309"/>
      <c r="O1475" s="307" t="s">
        <v>2233</v>
      </c>
      <c r="P1475" s="308"/>
      <c r="Q1475" s="309"/>
      <c r="R1475" s="307" t="s">
        <v>2234</v>
      </c>
      <c r="S1475" s="308"/>
      <c r="T1475" s="309"/>
      <c r="U1475" s="269" t="s">
        <v>196</v>
      </c>
      <c r="V1475" s="34" t="s">
        <v>197</v>
      </c>
      <c r="W1475" s="21" t="s">
        <v>5</v>
      </c>
      <c r="X1475" s="305"/>
      <c r="Y1475" s="306"/>
      <c r="Z1475" s="34" t="s">
        <v>2232</v>
      </c>
      <c r="AA1475" s="34" t="s">
        <v>2233</v>
      </c>
      <c r="AB1475" s="34" t="s">
        <v>2234</v>
      </c>
      <c r="AC1475" s="269" t="s">
        <v>196</v>
      </c>
      <c r="AD1475" s="34" t="s">
        <v>197</v>
      </c>
      <c r="AE1475" s="21" t="s">
        <v>5</v>
      </c>
    </row>
    <row r="1476" spans="1:31" ht="15.75" thickBot="1" x14ac:dyDescent="0.3">
      <c r="A1476" t="s">
        <v>1724</v>
      </c>
      <c r="B1476" s="291" t="s">
        <v>2236</v>
      </c>
      <c r="C1476" s="292"/>
      <c r="D1476" s="22" t="s">
        <v>11</v>
      </c>
      <c r="E1476" s="22" t="s">
        <v>12</v>
      </c>
      <c r="F1476" s="22" t="s">
        <v>12</v>
      </c>
      <c r="G1476" s="23"/>
      <c r="H1476" s="23"/>
      <c r="I1476" s="24"/>
      <c r="J1476" s="297"/>
      <c r="K1476" s="298"/>
      <c r="L1476" s="298"/>
      <c r="M1476" s="298"/>
      <c r="N1476" s="298"/>
      <c r="O1476" s="298"/>
      <c r="P1476" s="298"/>
      <c r="Q1476" s="298"/>
      <c r="R1476" s="298"/>
      <c r="S1476" s="298"/>
      <c r="T1476" s="298"/>
      <c r="U1476" s="298"/>
      <c r="V1476" s="298"/>
      <c r="W1476" s="299"/>
      <c r="X1476" s="291" t="s">
        <v>2236</v>
      </c>
      <c r="Y1476" s="292"/>
      <c r="Z1476" s="22" t="s">
        <v>12</v>
      </c>
      <c r="AA1476" s="22" t="s">
        <v>11</v>
      </c>
      <c r="AB1476" s="22" t="s">
        <v>11</v>
      </c>
      <c r="AC1476" s="23"/>
      <c r="AD1476" s="23"/>
      <c r="AE1476" s="24"/>
    </row>
    <row r="1477" spans="1:31" x14ac:dyDescent="0.25">
      <c r="A1477" t="s">
        <v>1725</v>
      </c>
      <c r="B1477" s="35">
        <v>1</v>
      </c>
      <c r="C1477" s="36" t="s">
        <v>148</v>
      </c>
      <c r="D1477" s="37">
        <v>0.61225834464030771</v>
      </c>
      <c r="E1477" s="38">
        <v>0.38774165535969229</v>
      </c>
      <c r="F1477" s="37">
        <v>0.34069930353501537</v>
      </c>
      <c r="G1477" s="39">
        <v>1202.9118157872103</v>
      </c>
      <c r="H1477" s="40">
        <v>738.27253044036706</v>
      </c>
      <c r="I1477" s="41">
        <v>0.61373786569485667</v>
      </c>
      <c r="J1477" s="35">
        <v>1</v>
      </c>
      <c r="K1477" s="42" t="s">
        <v>147</v>
      </c>
      <c r="L1477" s="38">
        <v>0.74439628821905768</v>
      </c>
      <c r="M1477" s="43" t="s">
        <v>1</v>
      </c>
      <c r="N1477" s="43" t="s">
        <v>137</v>
      </c>
      <c r="O1477" s="38">
        <v>0.25560371178094232</v>
      </c>
      <c r="P1477" s="38" t="s">
        <v>1</v>
      </c>
      <c r="Q1477" s="38" t="s">
        <v>137</v>
      </c>
      <c r="R1477" s="38">
        <v>0.40790223163162515</v>
      </c>
      <c r="S1477" s="38" t="s">
        <v>137</v>
      </c>
      <c r="T1477" s="38" t="s">
        <v>137</v>
      </c>
      <c r="U1477" s="39">
        <v>5589.3508075613827</v>
      </c>
      <c r="V1477" s="39">
        <v>2274.4426155596343</v>
      </c>
      <c r="W1477" s="41">
        <v>0.40692429118650486</v>
      </c>
      <c r="X1477" s="35">
        <v>1</v>
      </c>
      <c r="Y1477" s="36" t="s">
        <v>152</v>
      </c>
      <c r="Z1477" s="38">
        <v>0.35957148602379185</v>
      </c>
      <c r="AA1477" s="38">
        <v>0.64042851397620815</v>
      </c>
      <c r="AB1477" s="38">
        <v>0.82657377105893826</v>
      </c>
      <c r="AC1477" s="39">
        <v>1086.0805374287406</v>
      </c>
      <c r="AD1477" s="40">
        <v>399.97571200000004</v>
      </c>
      <c r="AE1477" s="41">
        <v>0.3682744494684797</v>
      </c>
    </row>
    <row r="1478" spans="1:31" x14ac:dyDescent="0.25">
      <c r="A1478" t="s">
        <v>1726</v>
      </c>
      <c r="B1478" s="35">
        <v>2</v>
      </c>
      <c r="C1478" s="44" t="s">
        <v>153</v>
      </c>
      <c r="D1478" s="45">
        <v>0.97099946570373608</v>
      </c>
      <c r="E1478" s="46">
        <v>2.9000534296263886E-2</v>
      </c>
      <c r="F1478" s="45">
        <v>2.1816555849789514E-2</v>
      </c>
      <c r="G1478" s="47">
        <v>4168.7359390339943</v>
      </c>
      <c r="H1478" s="48">
        <v>1259.6148587129057</v>
      </c>
      <c r="I1478" s="49">
        <v>0.30215750700793764</v>
      </c>
      <c r="J1478" s="35">
        <v>2</v>
      </c>
      <c r="K1478" s="42" t="s">
        <v>149</v>
      </c>
      <c r="L1478" s="46">
        <v>0.36438113467836497</v>
      </c>
      <c r="M1478" s="50" t="s">
        <v>137</v>
      </c>
      <c r="N1478" s="50" t="s">
        <v>135</v>
      </c>
      <c r="O1478" s="46">
        <v>0.63561886532163514</v>
      </c>
      <c r="P1478" s="46" t="s">
        <v>137</v>
      </c>
      <c r="Q1478" s="46" t="s">
        <v>135</v>
      </c>
      <c r="R1478" s="46">
        <v>2.7425145699652598E-2</v>
      </c>
      <c r="S1478" s="46" t="s">
        <v>1</v>
      </c>
      <c r="T1478" s="46" t="s">
        <v>137</v>
      </c>
      <c r="U1478" s="47">
        <v>10521.017105429981</v>
      </c>
      <c r="V1478" s="47">
        <v>4513.5794220000025</v>
      </c>
      <c r="W1478" s="49">
        <v>0.42900599597642591</v>
      </c>
      <c r="X1478" s="35">
        <v>2</v>
      </c>
      <c r="Y1478" s="44" t="s">
        <v>171</v>
      </c>
      <c r="Z1478" s="46">
        <v>0.30702203872270073</v>
      </c>
      <c r="AA1478" s="46">
        <v>0.69297796127729927</v>
      </c>
      <c r="AB1478" s="46">
        <v>0.6504605761591491</v>
      </c>
      <c r="AC1478" s="47">
        <v>1110.6298821800146</v>
      </c>
      <c r="AD1478" s="48">
        <v>607.1564632676218</v>
      </c>
      <c r="AE1478" s="49">
        <v>0.54667758630432006</v>
      </c>
    </row>
    <row r="1479" spans="1:31" x14ac:dyDescent="0.25">
      <c r="A1479" t="s">
        <v>1727</v>
      </c>
      <c r="B1479" s="35">
        <v>3</v>
      </c>
      <c r="C1479" s="44" t="s">
        <v>154</v>
      </c>
      <c r="D1479" s="45">
        <v>0.62791913744954642</v>
      </c>
      <c r="E1479" s="46">
        <v>0.37208086255045364</v>
      </c>
      <c r="F1479" s="45">
        <v>0.16436992986690444</v>
      </c>
      <c r="G1479" s="47">
        <v>1736.6715881374723</v>
      </c>
      <c r="H1479" s="48">
        <v>407.76658935269569</v>
      </c>
      <c r="I1479" s="49">
        <v>0.23479775458871474</v>
      </c>
      <c r="J1479" s="35">
        <v>3</v>
      </c>
      <c r="K1479" s="42" t="s">
        <v>150</v>
      </c>
      <c r="L1479" s="46">
        <v>0.14648828415167556</v>
      </c>
      <c r="M1479" s="50" t="s">
        <v>137</v>
      </c>
      <c r="N1479" s="50" t="s">
        <v>135</v>
      </c>
      <c r="O1479" s="46">
        <v>0.85351171584832441</v>
      </c>
      <c r="P1479" s="46" t="s">
        <v>137</v>
      </c>
      <c r="Q1479" s="46" t="s">
        <v>135</v>
      </c>
      <c r="R1479" s="46">
        <v>5.3020676299023843E-3</v>
      </c>
      <c r="S1479" s="46" t="s">
        <v>1</v>
      </c>
      <c r="T1479" s="46" t="s">
        <v>137</v>
      </c>
      <c r="U1479" s="47">
        <v>125139.21648575575</v>
      </c>
      <c r="V1479" s="47">
        <v>99490.296162000013</v>
      </c>
      <c r="W1479" s="49">
        <v>0.79503691133726029</v>
      </c>
      <c r="X1479" s="35">
        <v>3</v>
      </c>
      <c r="Y1479" s="44" t="s">
        <v>179</v>
      </c>
      <c r="Z1479" s="46">
        <v>0.21001495597581277</v>
      </c>
      <c r="AA1479" s="46">
        <v>0.78998504402418734</v>
      </c>
      <c r="AB1479" s="46">
        <v>0.76195174223046902</v>
      </c>
      <c r="AC1479" s="47">
        <v>12628.373367046679</v>
      </c>
      <c r="AD1479" s="48">
        <v>5840.0912280000002</v>
      </c>
      <c r="AE1479" s="49">
        <v>0.4624579158579144</v>
      </c>
    </row>
    <row r="1480" spans="1:31" x14ac:dyDescent="0.25">
      <c r="A1480" t="s">
        <v>1728</v>
      </c>
      <c r="B1480" s="35">
        <v>4</v>
      </c>
      <c r="C1480" s="44" t="s">
        <v>155</v>
      </c>
      <c r="D1480" s="45">
        <v>0.99376657525385648</v>
      </c>
      <c r="E1480" s="46">
        <v>6.233424746143466E-3</v>
      </c>
      <c r="F1480" s="45">
        <v>2.0126829702741742E-2</v>
      </c>
      <c r="G1480" s="47">
        <v>1686.840583335128</v>
      </c>
      <c r="H1480" s="48">
        <v>720.94101399973999</v>
      </c>
      <c r="I1480" s="49">
        <v>0.42739131434360872</v>
      </c>
      <c r="J1480" s="35">
        <v>4</v>
      </c>
      <c r="K1480" s="42" t="s">
        <v>151</v>
      </c>
      <c r="L1480" s="46">
        <v>0.29722525177706571</v>
      </c>
      <c r="M1480" s="50" t="s">
        <v>137</v>
      </c>
      <c r="N1480" s="50" t="s">
        <v>135</v>
      </c>
      <c r="O1480" s="46">
        <v>0.70277474822293429</v>
      </c>
      <c r="P1480" s="46" t="s">
        <v>137</v>
      </c>
      <c r="Q1480" s="46" t="s">
        <v>135</v>
      </c>
      <c r="R1480" s="46">
        <v>0.47153135238721483</v>
      </c>
      <c r="S1480" s="46" t="s">
        <v>137</v>
      </c>
      <c r="T1480" s="46" t="s">
        <v>137</v>
      </c>
      <c r="U1480" s="47">
        <v>29507.125036673569</v>
      </c>
      <c r="V1480" s="47">
        <v>6757.0737620000009</v>
      </c>
      <c r="W1480" s="49">
        <v>0.22899803873138522</v>
      </c>
      <c r="X1480" s="35">
        <v>4</v>
      </c>
      <c r="Y1480" s="44" t="s">
        <v>184</v>
      </c>
      <c r="Z1480" s="46">
        <v>0.31807775209174843</v>
      </c>
      <c r="AA1480" s="46">
        <v>0.68192224790825162</v>
      </c>
      <c r="AB1480" s="46">
        <v>0.60415204415147039</v>
      </c>
      <c r="AC1480" s="47">
        <v>5477.1293035774206</v>
      </c>
      <c r="AD1480" s="48">
        <v>4177.9858895568659</v>
      </c>
      <c r="AE1480" s="49">
        <v>0.76280577981388697</v>
      </c>
    </row>
    <row r="1481" spans="1:31" x14ac:dyDescent="0.25">
      <c r="A1481" t="s">
        <v>1729</v>
      </c>
      <c r="B1481" s="35">
        <v>5</v>
      </c>
      <c r="C1481" s="44" t="s">
        <v>159</v>
      </c>
      <c r="D1481" s="45">
        <v>0.77105026327833093</v>
      </c>
      <c r="E1481" s="46">
        <v>0.22894973672166899</v>
      </c>
      <c r="F1481" s="45">
        <v>0.1164574614608625</v>
      </c>
      <c r="G1481" s="47">
        <v>1950.9966933983555</v>
      </c>
      <c r="H1481" s="48">
        <v>674.76897016718328</v>
      </c>
      <c r="I1481" s="49">
        <v>0.34585859240582967</v>
      </c>
      <c r="J1481" s="35">
        <v>5</v>
      </c>
      <c r="K1481" s="42" t="s">
        <v>156</v>
      </c>
      <c r="L1481" s="46">
        <v>0.33945890284549091</v>
      </c>
      <c r="M1481" s="50" t="s">
        <v>137</v>
      </c>
      <c r="N1481" s="50" t="s">
        <v>135</v>
      </c>
      <c r="O1481" s="46">
        <v>0.66054109715450915</v>
      </c>
      <c r="P1481" s="46" t="s">
        <v>137</v>
      </c>
      <c r="Q1481" s="46" t="s">
        <v>135</v>
      </c>
      <c r="R1481" s="46">
        <v>0.15205921868741143</v>
      </c>
      <c r="S1481" s="46" t="s">
        <v>1</v>
      </c>
      <c r="T1481" s="46" t="s">
        <v>137</v>
      </c>
      <c r="U1481" s="47">
        <v>13448.584615274138</v>
      </c>
      <c r="V1481" s="47">
        <v>1563.7889319280096</v>
      </c>
      <c r="W1481" s="49">
        <v>0.11627907149068661</v>
      </c>
      <c r="X1481" s="35">
        <v>5</v>
      </c>
      <c r="Y1481" s="44" t="s">
        <v>201</v>
      </c>
      <c r="Z1481" s="46">
        <v>0.10211259939228429</v>
      </c>
      <c r="AA1481" s="46">
        <v>0.89788740060771566</v>
      </c>
      <c r="AB1481" s="46">
        <v>0.88233114904535981</v>
      </c>
      <c r="AC1481" s="47">
        <v>43342.272547921551</v>
      </c>
      <c r="AD1481" s="48">
        <v>27051.223592000002</v>
      </c>
      <c r="AE1481" s="49">
        <v>0.6241302544090348</v>
      </c>
    </row>
    <row r="1482" spans="1:31" x14ac:dyDescent="0.25">
      <c r="A1482" t="s">
        <v>1730</v>
      </c>
      <c r="B1482" s="35">
        <v>6</v>
      </c>
      <c r="C1482" s="44" t="s">
        <v>160</v>
      </c>
      <c r="D1482" s="45">
        <v>0.7957754334650522</v>
      </c>
      <c r="E1482" s="46">
        <v>0.20422456653494786</v>
      </c>
      <c r="F1482" s="45">
        <v>0.10090680796740994</v>
      </c>
      <c r="G1482" s="47">
        <v>4882.5783768727506</v>
      </c>
      <c r="H1482" s="48">
        <v>1502.4071790908479</v>
      </c>
      <c r="I1482" s="49">
        <v>0.3077077443768812</v>
      </c>
      <c r="J1482" s="35">
        <v>6</v>
      </c>
      <c r="K1482" s="42" t="s">
        <v>157</v>
      </c>
      <c r="L1482" s="46">
        <v>0.40819583868991671</v>
      </c>
      <c r="M1482" s="50" t="s">
        <v>137</v>
      </c>
      <c r="N1482" s="50" t="s">
        <v>137</v>
      </c>
      <c r="O1482" s="46">
        <v>0.5918041613100834</v>
      </c>
      <c r="P1482" s="46" t="s">
        <v>137</v>
      </c>
      <c r="Q1482" s="46" t="s">
        <v>137</v>
      </c>
      <c r="R1482" s="46">
        <v>0.10383232616052925</v>
      </c>
      <c r="S1482" s="46" t="s">
        <v>1</v>
      </c>
      <c r="T1482" s="46" t="s">
        <v>137</v>
      </c>
      <c r="U1482" s="47">
        <v>7284.1751769227158</v>
      </c>
      <c r="V1482" s="47">
        <v>846.99711988083482</v>
      </c>
      <c r="W1482" s="49">
        <v>0.11627907063029455</v>
      </c>
      <c r="X1482" s="35">
        <v>6</v>
      </c>
      <c r="Y1482" s="44" t="s">
        <v>144</v>
      </c>
      <c r="Z1482" s="46">
        <v>3.5131586426830196E-2</v>
      </c>
      <c r="AA1482" s="46">
        <v>0.96486841357316977</v>
      </c>
      <c r="AB1482" s="46">
        <v>0.86872923591124052</v>
      </c>
      <c r="AC1482" s="47">
        <v>27128.766704164293</v>
      </c>
      <c r="AD1482" s="48">
        <v>21782.435252000003</v>
      </c>
      <c r="AE1482" s="49">
        <v>0.80292758935688657</v>
      </c>
    </row>
    <row r="1483" spans="1:31" x14ac:dyDescent="0.25">
      <c r="A1483" t="s">
        <v>1731</v>
      </c>
      <c r="B1483" s="35">
        <v>7</v>
      </c>
      <c r="C1483" s="44" t="s">
        <v>162</v>
      </c>
      <c r="D1483" s="45">
        <v>0.80263514535960689</v>
      </c>
      <c r="E1483" s="46">
        <v>0.19736485464039311</v>
      </c>
      <c r="F1483" s="45">
        <v>5.5094215538580418E-2</v>
      </c>
      <c r="G1483" s="47">
        <v>8148.8383078704055</v>
      </c>
      <c r="H1483" s="48">
        <v>3335.4546121436788</v>
      </c>
      <c r="I1483" s="49">
        <v>0.40931657815840955</v>
      </c>
      <c r="J1483" s="35">
        <v>7</v>
      </c>
      <c r="K1483" s="42" t="s">
        <v>158</v>
      </c>
      <c r="L1483" s="46">
        <v>0.33681484808483242</v>
      </c>
      <c r="M1483" s="50" t="s">
        <v>137</v>
      </c>
      <c r="N1483" s="50" t="s">
        <v>135</v>
      </c>
      <c r="O1483" s="46">
        <v>0.66318515191516769</v>
      </c>
      <c r="P1483" s="46" t="s">
        <v>137</v>
      </c>
      <c r="Q1483" s="46" t="s">
        <v>135</v>
      </c>
      <c r="R1483" s="46">
        <v>0.32241663494252681</v>
      </c>
      <c r="S1483" s="46" t="s">
        <v>1</v>
      </c>
      <c r="T1483" s="46" t="s">
        <v>137</v>
      </c>
      <c r="U1483" s="47">
        <v>1662.8545182347589</v>
      </c>
      <c r="V1483" s="47">
        <v>193.35517819115901</v>
      </c>
      <c r="W1483" s="49">
        <v>0.11627907076105468</v>
      </c>
      <c r="X1483" s="35">
        <v>7</v>
      </c>
      <c r="Y1483" s="44" t="s">
        <v>191</v>
      </c>
      <c r="Z1483" s="46">
        <v>1.5025624086530857E-2</v>
      </c>
      <c r="AA1483" s="46">
        <v>0.98497437591346915</v>
      </c>
      <c r="AB1483" s="46">
        <v>0.97003549901586827</v>
      </c>
      <c r="AC1483" s="47">
        <v>57956.353215591182</v>
      </c>
      <c r="AD1483" s="48">
        <v>45771.105960000001</v>
      </c>
      <c r="AE1483" s="49">
        <v>0.78975131146945332</v>
      </c>
    </row>
    <row r="1484" spans="1:31" x14ac:dyDescent="0.25">
      <c r="A1484" t="s">
        <v>1732</v>
      </c>
      <c r="B1484" s="35">
        <v>8</v>
      </c>
      <c r="C1484" s="44" t="s">
        <v>169</v>
      </c>
      <c r="D1484" s="45">
        <v>0.74121067274595998</v>
      </c>
      <c r="E1484" s="46">
        <v>0.25878932725404002</v>
      </c>
      <c r="F1484" s="45">
        <v>2.6041094996372478E-2</v>
      </c>
      <c r="G1484" s="47">
        <v>7707.0836863521672</v>
      </c>
      <c r="H1484" s="48">
        <v>3010.8668732908304</v>
      </c>
      <c r="I1484" s="49">
        <v>0.390662278472793</v>
      </c>
      <c r="J1484" s="35">
        <v>8</v>
      </c>
      <c r="K1484" s="42" t="s">
        <v>2228</v>
      </c>
      <c r="L1484" s="46">
        <v>0.47766636072870178</v>
      </c>
      <c r="M1484" s="50" t="s">
        <v>137</v>
      </c>
      <c r="N1484" s="50" t="s">
        <v>137</v>
      </c>
      <c r="O1484" s="46">
        <v>0.52233363927129817</v>
      </c>
      <c r="P1484" s="46" t="s">
        <v>137</v>
      </c>
      <c r="Q1484" s="46" t="s">
        <v>137</v>
      </c>
      <c r="R1484" s="46">
        <v>6.0578314074509259E-3</v>
      </c>
      <c r="S1484" s="46" t="s">
        <v>1</v>
      </c>
      <c r="T1484" s="46" t="s">
        <v>137</v>
      </c>
      <c r="U1484" s="47">
        <v>9223.9123798390083</v>
      </c>
      <c r="V1484" s="47">
        <v>1390.5221140733838</v>
      </c>
      <c r="W1484" s="49">
        <v>0.15075187803308834</v>
      </c>
      <c r="X1484" s="35">
        <v>8</v>
      </c>
      <c r="Y1484" s="44" t="s">
        <v>192</v>
      </c>
      <c r="Z1484" s="46">
        <v>0.20195075379697125</v>
      </c>
      <c r="AA1484" s="46">
        <v>0.79804924620302864</v>
      </c>
      <c r="AB1484" s="46">
        <v>0.75465869062024538</v>
      </c>
      <c r="AC1484" s="47">
        <v>16523.200475238387</v>
      </c>
      <c r="AD1484" s="48">
        <v>8482.2874720000018</v>
      </c>
      <c r="AE1484" s="49">
        <v>0.5133562038850481</v>
      </c>
    </row>
    <row r="1485" spans="1:31" x14ac:dyDescent="0.25">
      <c r="A1485" t="s">
        <v>1733</v>
      </c>
      <c r="B1485" s="35">
        <v>9</v>
      </c>
      <c r="C1485" s="44" t="s">
        <v>172</v>
      </c>
      <c r="D1485" s="45">
        <v>0.68299202886016941</v>
      </c>
      <c r="E1485" s="46">
        <v>0.3170079711398307</v>
      </c>
      <c r="F1485" s="45">
        <v>0.17199390191921721</v>
      </c>
      <c r="G1485" s="47">
        <v>5815.7010762707869</v>
      </c>
      <c r="H1485" s="48">
        <v>2049.8477987323777</v>
      </c>
      <c r="I1485" s="49">
        <v>0.35246787478403302</v>
      </c>
      <c r="J1485" s="35">
        <v>9</v>
      </c>
      <c r="K1485" s="42" t="s">
        <v>163</v>
      </c>
      <c r="L1485" s="46">
        <v>0.40937150034986208</v>
      </c>
      <c r="M1485" s="50" t="s">
        <v>137</v>
      </c>
      <c r="N1485" s="50" t="s">
        <v>137</v>
      </c>
      <c r="O1485" s="46">
        <v>0.59062849965013797</v>
      </c>
      <c r="P1485" s="46" t="s">
        <v>137</v>
      </c>
      <c r="Q1485" s="46" t="s">
        <v>137</v>
      </c>
      <c r="R1485" s="46">
        <v>0.18345999712910183</v>
      </c>
      <c r="S1485" s="46" t="s">
        <v>1</v>
      </c>
      <c r="T1485" s="46" t="s">
        <v>137</v>
      </c>
      <c r="U1485" s="47">
        <v>4072.2049298232864</v>
      </c>
      <c r="V1485" s="47">
        <v>1763.5871760000005</v>
      </c>
      <c r="W1485" s="49">
        <v>0.43307918103142501</v>
      </c>
      <c r="X1485" s="35">
        <v>9</v>
      </c>
      <c r="Y1485" s="44" t="s">
        <v>193</v>
      </c>
      <c r="Z1485" s="46">
        <v>1.3531768573368521E-2</v>
      </c>
      <c r="AA1485" s="46">
        <v>0.98646823142663154</v>
      </c>
      <c r="AB1485" s="46">
        <v>0.98635442417422436</v>
      </c>
      <c r="AC1485" s="47">
        <v>86.504362</v>
      </c>
      <c r="AD1485" s="48">
        <v>85.504362</v>
      </c>
      <c r="AE1485" s="49">
        <v>0.9884398893087033</v>
      </c>
    </row>
    <row r="1486" spans="1:31" x14ac:dyDescent="0.25">
      <c r="A1486" t="s">
        <v>1734</v>
      </c>
      <c r="B1486" s="35">
        <v>10</v>
      </c>
      <c r="C1486" s="44" t="s">
        <v>174</v>
      </c>
      <c r="D1486" s="45">
        <v>0.60371787989103032</v>
      </c>
      <c r="E1486" s="46">
        <v>0.39628212010896963</v>
      </c>
      <c r="F1486" s="45">
        <v>0.31367810513890071</v>
      </c>
      <c r="G1486" s="47">
        <v>30320.878555318515</v>
      </c>
      <c r="H1486" s="48">
        <v>15184.483141511309</v>
      </c>
      <c r="I1486" s="49">
        <v>0.50079298044771969</v>
      </c>
      <c r="J1486" s="35">
        <v>10</v>
      </c>
      <c r="K1486" s="42" t="s">
        <v>164</v>
      </c>
      <c r="L1486" s="46">
        <v>0.55606753557996091</v>
      </c>
      <c r="M1486" s="50" t="s">
        <v>137</v>
      </c>
      <c r="N1486" s="50" t="s">
        <v>137</v>
      </c>
      <c r="O1486" s="46">
        <v>0.44393246442003886</v>
      </c>
      <c r="P1486" s="46" t="s">
        <v>137</v>
      </c>
      <c r="Q1486" s="46" t="s">
        <v>137</v>
      </c>
      <c r="R1486" s="46">
        <v>0.17388416424229639</v>
      </c>
      <c r="S1486" s="46" t="s">
        <v>1</v>
      </c>
      <c r="T1486" s="46" t="s">
        <v>137</v>
      </c>
      <c r="U1486" s="47">
        <v>3773.3377370294415</v>
      </c>
      <c r="V1486" s="47">
        <v>1339.8867900000009</v>
      </c>
      <c r="W1486" s="49">
        <v>0.35509325784731538</v>
      </c>
      <c r="X1486" s="35" t="s">
        <v>136</v>
      </c>
      <c r="Y1486" s="44" t="s">
        <v>136</v>
      </c>
      <c r="Z1486" s="46" t="s">
        <v>136</v>
      </c>
      <c r="AA1486" s="46" t="s">
        <v>136</v>
      </c>
      <c r="AB1486" s="46" t="s">
        <v>136</v>
      </c>
      <c r="AC1486" s="47" t="s">
        <v>136</v>
      </c>
      <c r="AD1486" s="48" t="s">
        <v>136</v>
      </c>
      <c r="AE1486" s="49" t="s">
        <v>136</v>
      </c>
    </row>
    <row r="1487" spans="1:31" x14ac:dyDescent="0.25">
      <c r="A1487" t="s">
        <v>1735</v>
      </c>
      <c r="B1487" s="35">
        <v>11</v>
      </c>
      <c r="C1487" s="44" t="s">
        <v>175</v>
      </c>
      <c r="D1487" s="45">
        <v>0.60205255878808162</v>
      </c>
      <c r="E1487" s="46">
        <v>0.39794744121191844</v>
      </c>
      <c r="F1487" s="45">
        <v>0.28190026033905774</v>
      </c>
      <c r="G1487" s="47">
        <v>22350.493999714574</v>
      </c>
      <c r="H1487" s="48">
        <v>11632.183440977333</v>
      </c>
      <c r="I1487" s="49">
        <v>0.52044413162079917</v>
      </c>
      <c r="J1487" s="35">
        <v>11</v>
      </c>
      <c r="K1487" s="42" t="s">
        <v>165</v>
      </c>
      <c r="L1487" s="46">
        <v>0.49789392466034738</v>
      </c>
      <c r="M1487" s="50" t="s">
        <v>137</v>
      </c>
      <c r="N1487" s="50" t="s">
        <v>137</v>
      </c>
      <c r="O1487" s="46">
        <v>0.50210607533965257</v>
      </c>
      <c r="P1487" s="46" t="s">
        <v>137</v>
      </c>
      <c r="Q1487" s="46" t="s">
        <v>137</v>
      </c>
      <c r="R1487" s="46">
        <v>3.3252510266978307E-2</v>
      </c>
      <c r="S1487" s="46" t="s">
        <v>1</v>
      </c>
      <c r="T1487" s="46" t="s">
        <v>137</v>
      </c>
      <c r="U1487" s="47">
        <v>15735.191015448738</v>
      </c>
      <c r="V1487" s="47">
        <v>4983.7737999999981</v>
      </c>
      <c r="W1487" s="49">
        <v>0.31672788688150988</v>
      </c>
      <c r="X1487" s="35" t="s">
        <v>136</v>
      </c>
      <c r="Y1487" s="44" t="s">
        <v>136</v>
      </c>
      <c r="Z1487" s="46" t="s">
        <v>136</v>
      </c>
      <c r="AA1487" s="46" t="s">
        <v>136</v>
      </c>
      <c r="AB1487" s="46" t="s">
        <v>136</v>
      </c>
      <c r="AC1487" s="47" t="s">
        <v>136</v>
      </c>
      <c r="AD1487" s="48" t="s">
        <v>136</v>
      </c>
      <c r="AE1487" s="49" t="s">
        <v>136</v>
      </c>
    </row>
    <row r="1488" spans="1:31" x14ac:dyDescent="0.25">
      <c r="A1488" t="s">
        <v>1736</v>
      </c>
      <c r="B1488" s="35">
        <v>12</v>
      </c>
      <c r="C1488" s="44" t="s">
        <v>177</v>
      </c>
      <c r="D1488" s="45">
        <v>0.71943303179945106</v>
      </c>
      <c r="E1488" s="46">
        <v>0.28056696820054899</v>
      </c>
      <c r="F1488" s="45">
        <v>0.17264110950330097</v>
      </c>
      <c r="G1488" s="47">
        <v>14412.249001042095</v>
      </c>
      <c r="H1488" s="48">
        <v>4424.1798569258872</v>
      </c>
      <c r="I1488" s="49">
        <v>0.3069735928518853</v>
      </c>
      <c r="J1488" s="35">
        <v>12</v>
      </c>
      <c r="K1488" s="42" t="s">
        <v>166</v>
      </c>
      <c r="L1488" s="46">
        <v>0.16997283222124462</v>
      </c>
      <c r="M1488" s="50" t="s">
        <v>137</v>
      </c>
      <c r="N1488" s="50" t="s">
        <v>135</v>
      </c>
      <c r="O1488" s="46">
        <v>0.8300271677787554</v>
      </c>
      <c r="P1488" s="46" t="s">
        <v>137</v>
      </c>
      <c r="Q1488" s="46" t="s">
        <v>135</v>
      </c>
      <c r="R1488" s="46">
        <v>0.46858807397468544</v>
      </c>
      <c r="S1488" s="46" t="s">
        <v>137</v>
      </c>
      <c r="T1488" s="46" t="s">
        <v>137</v>
      </c>
      <c r="U1488" s="47">
        <v>1293.5375519791664</v>
      </c>
      <c r="V1488" s="47">
        <v>422.63848362086054</v>
      </c>
      <c r="W1488" s="49">
        <v>0.32673074158087334</v>
      </c>
      <c r="X1488" s="35" t="s">
        <v>136</v>
      </c>
      <c r="Y1488" s="44" t="s">
        <v>136</v>
      </c>
      <c r="Z1488" s="46" t="s">
        <v>136</v>
      </c>
      <c r="AA1488" s="46" t="s">
        <v>136</v>
      </c>
      <c r="AB1488" s="46" t="s">
        <v>136</v>
      </c>
      <c r="AC1488" s="47" t="s">
        <v>136</v>
      </c>
      <c r="AD1488" s="48" t="s">
        <v>136</v>
      </c>
      <c r="AE1488" s="49" t="s">
        <v>136</v>
      </c>
    </row>
    <row r="1489" spans="1:31" x14ac:dyDescent="0.25">
      <c r="A1489" t="s">
        <v>1737</v>
      </c>
      <c r="B1489" s="35">
        <v>13</v>
      </c>
      <c r="C1489" s="44" t="s">
        <v>178</v>
      </c>
      <c r="D1489" s="45">
        <v>0.62866298148474309</v>
      </c>
      <c r="E1489" s="46">
        <v>0.37133701851525697</v>
      </c>
      <c r="F1489" s="45">
        <v>4.5533010284819424E-2</v>
      </c>
      <c r="G1489" s="47">
        <v>2595.2765438388451</v>
      </c>
      <c r="H1489" s="48">
        <v>1522.3688108210367</v>
      </c>
      <c r="I1489" s="49">
        <v>0.5865921357918954</v>
      </c>
      <c r="J1489" s="35">
        <v>13</v>
      </c>
      <c r="K1489" s="42" t="s">
        <v>167</v>
      </c>
      <c r="L1489" s="46">
        <v>0.23933727253538137</v>
      </c>
      <c r="M1489" s="50" t="s">
        <v>137</v>
      </c>
      <c r="N1489" s="50" t="s">
        <v>135</v>
      </c>
      <c r="O1489" s="46">
        <v>0.76066272746461849</v>
      </c>
      <c r="P1489" s="46" t="s">
        <v>137</v>
      </c>
      <c r="Q1489" s="46" t="s">
        <v>135</v>
      </c>
      <c r="R1489" s="46">
        <v>8.3136202780404081E-2</v>
      </c>
      <c r="S1489" s="46" t="s">
        <v>1</v>
      </c>
      <c r="T1489" s="46" t="s">
        <v>137</v>
      </c>
      <c r="U1489" s="47">
        <v>12913.305161154038</v>
      </c>
      <c r="V1489" s="47">
        <v>3557.1495941411977</v>
      </c>
      <c r="W1489" s="49">
        <v>0.27546391491171901</v>
      </c>
      <c r="X1489" s="35" t="s">
        <v>136</v>
      </c>
      <c r="Y1489" s="44" t="s">
        <v>136</v>
      </c>
      <c r="Z1489" s="46" t="s">
        <v>136</v>
      </c>
      <c r="AA1489" s="46" t="s">
        <v>136</v>
      </c>
      <c r="AB1489" s="46" t="s">
        <v>136</v>
      </c>
      <c r="AC1489" s="47" t="s">
        <v>136</v>
      </c>
      <c r="AD1489" s="48" t="s">
        <v>136</v>
      </c>
      <c r="AE1489" s="49" t="s">
        <v>136</v>
      </c>
    </row>
    <row r="1490" spans="1:31" x14ac:dyDescent="0.25">
      <c r="A1490" t="s">
        <v>1738</v>
      </c>
      <c r="B1490" s="35">
        <v>14</v>
      </c>
      <c r="C1490" s="44" t="s">
        <v>180</v>
      </c>
      <c r="D1490" s="45">
        <v>0.68002112535780934</v>
      </c>
      <c r="E1490" s="46">
        <v>0.3199788746421906</v>
      </c>
      <c r="F1490" s="45">
        <v>0.24990975075831381</v>
      </c>
      <c r="G1490" s="47">
        <v>7504.8055521804545</v>
      </c>
      <c r="H1490" s="48">
        <v>3709.6412247848834</v>
      </c>
      <c r="I1490" s="49">
        <v>0.49430211069320512</v>
      </c>
      <c r="J1490" s="35">
        <v>14</v>
      </c>
      <c r="K1490" s="42" t="s">
        <v>168</v>
      </c>
      <c r="L1490" s="46">
        <v>0.47526409760410321</v>
      </c>
      <c r="M1490" s="50" t="s">
        <v>137</v>
      </c>
      <c r="N1490" s="50" t="s">
        <v>137</v>
      </c>
      <c r="O1490" s="46">
        <v>0.52473590239589674</v>
      </c>
      <c r="P1490" s="46" t="s">
        <v>137</v>
      </c>
      <c r="Q1490" s="46" t="s">
        <v>137</v>
      </c>
      <c r="R1490" s="46">
        <v>0.46302745483259283</v>
      </c>
      <c r="S1490" s="46" t="s">
        <v>137</v>
      </c>
      <c r="T1490" s="46" t="s">
        <v>137</v>
      </c>
      <c r="U1490" s="47">
        <v>2344.127302709941</v>
      </c>
      <c r="V1490" s="47">
        <v>1020.7999054066842</v>
      </c>
      <c r="W1490" s="49">
        <v>0.43547118973725657</v>
      </c>
      <c r="X1490" s="35" t="s">
        <v>136</v>
      </c>
      <c r="Y1490" s="44" t="s">
        <v>136</v>
      </c>
      <c r="Z1490" s="46" t="s">
        <v>136</v>
      </c>
      <c r="AA1490" s="46" t="s">
        <v>136</v>
      </c>
      <c r="AB1490" s="46" t="s">
        <v>136</v>
      </c>
      <c r="AC1490" s="47" t="s">
        <v>136</v>
      </c>
      <c r="AD1490" s="48" t="s">
        <v>136</v>
      </c>
      <c r="AE1490" s="49" t="s">
        <v>136</v>
      </c>
    </row>
    <row r="1491" spans="1:31" x14ac:dyDescent="0.25">
      <c r="A1491" t="s">
        <v>1739</v>
      </c>
      <c r="B1491" s="35">
        <v>15</v>
      </c>
      <c r="C1491" s="44" t="s">
        <v>183</v>
      </c>
      <c r="D1491" s="45">
        <v>0.62762156470204589</v>
      </c>
      <c r="E1491" s="46">
        <v>0.37237843529795417</v>
      </c>
      <c r="F1491" s="45">
        <v>0.27489386776365388</v>
      </c>
      <c r="G1491" s="47">
        <v>25188.612081563362</v>
      </c>
      <c r="H1491" s="48">
        <v>17624.755787084992</v>
      </c>
      <c r="I1491" s="49">
        <v>0.69971127150690915</v>
      </c>
      <c r="J1491" s="35">
        <v>15</v>
      </c>
      <c r="K1491" s="42" t="s">
        <v>170</v>
      </c>
      <c r="L1491" s="46">
        <v>0.54232163971274228</v>
      </c>
      <c r="M1491" s="50" t="s">
        <v>137</v>
      </c>
      <c r="N1491" s="50" t="s">
        <v>137</v>
      </c>
      <c r="O1491" s="46">
        <v>0.45767836028725778</v>
      </c>
      <c r="P1491" s="46" t="s">
        <v>137</v>
      </c>
      <c r="Q1491" s="46" t="s">
        <v>137</v>
      </c>
      <c r="R1491" s="46">
        <v>0.38770313906770248</v>
      </c>
      <c r="S1491" s="46" t="s">
        <v>1</v>
      </c>
      <c r="T1491" s="46" t="s">
        <v>137</v>
      </c>
      <c r="U1491" s="47">
        <v>11809.63316787767</v>
      </c>
      <c r="V1491" s="47">
        <v>9170.3030180000005</v>
      </c>
      <c r="W1491" s="49">
        <v>0.77651040363754265</v>
      </c>
      <c r="X1491" s="35" t="s">
        <v>136</v>
      </c>
      <c r="Y1491" s="44" t="s">
        <v>136</v>
      </c>
      <c r="Z1491" s="46" t="s">
        <v>136</v>
      </c>
      <c r="AA1491" s="46" t="s">
        <v>136</v>
      </c>
      <c r="AB1491" s="46" t="s">
        <v>136</v>
      </c>
      <c r="AC1491" s="47" t="s">
        <v>136</v>
      </c>
      <c r="AD1491" s="48" t="s">
        <v>136</v>
      </c>
      <c r="AE1491" s="49" t="s">
        <v>136</v>
      </c>
    </row>
    <row r="1492" spans="1:31" x14ac:dyDescent="0.25">
      <c r="A1492" t="s">
        <v>1740</v>
      </c>
      <c r="B1492" s="35">
        <v>16</v>
      </c>
      <c r="C1492" s="44" t="s">
        <v>185</v>
      </c>
      <c r="D1492" s="45">
        <v>0.88438919803113114</v>
      </c>
      <c r="E1492" s="46">
        <v>0.11561080196886886</v>
      </c>
      <c r="F1492" s="45">
        <v>3.8699037206750109E-2</v>
      </c>
      <c r="G1492" s="47">
        <v>3923.400330079643</v>
      </c>
      <c r="H1492" s="48">
        <v>1246.3364053581454</v>
      </c>
      <c r="I1492" s="49">
        <v>0.31766740594958492</v>
      </c>
      <c r="J1492" s="35">
        <v>16</v>
      </c>
      <c r="K1492" s="42" t="s">
        <v>139</v>
      </c>
      <c r="L1492" s="46">
        <v>0.36642739453183043</v>
      </c>
      <c r="M1492" s="50" t="s">
        <v>137</v>
      </c>
      <c r="N1492" s="50" t="s">
        <v>135</v>
      </c>
      <c r="O1492" s="46">
        <v>0.63357260546816951</v>
      </c>
      <c r="P1492" s="46" t="s">
        <v>137</v>
      </c>
      <c r="Q1492" s="46" t="s">
        <v>135</v>
      </c>
      <c r="R1492" s="46">
        <v>1.1016297976545358E-2</v>
      </c>
      <c r="S1492" s="46" t="s">
        <v>1</v>
      </c>
      <c r="T1492" s="46" t="s">
        <v>137</v>
      </c>
      <c r="U1492" s="47">
        <v>76126.586588897189</v>
      </c>
      <c r="V1492" s="47">
        <v>26016.573044000012</v>
      </c>
      <c r="W1492" s="49">
        <v>0.34175409945143187</v>
      </c>
      <c r="X1492" s="35" t="s">
        <v>136</v>
      </c>
      <c r="Y1492" s="44" t="s">
        <v>136</v>
      </c>
      <c r="Z1492" s="46" t="s">
        <v>136</v>
      </c>
      <c r="AA1492" s="46" t="s">
        <v>136</v>
      </c>
      <c r="AB1492" s="46" t="s">
        <v>136</v>
      </c>
      <c r="AC1492" s="47" t="s">
        <v>136</v>
      </c>
      <c r="AD1492" s="48" t="s">
        <v>136</v>
      </c>
      <c r="AE1492" s="49" t="s">
        <v>136</v>
      </c>
    </row>
    <row r="1493" spans="1:31" x14ac:dyDescent="0.25">
      <c r="A1493" t="s">
        <v>1741</v>
      </c>
      <c r="B1493" s="35">
        <v>17</v>
      </c>
      <c r="C1493" s="44" t="s">
        <v>13</v>
      </c>
      <c r="D1493" s="45">
        <v>0.82114485529839221</v>
      </c>
      <c r="E1493" s="46">
        <v>0.17885514470160793</v>
      </c>
      <c r="F1493" s="45">
        <v>8.0744307604756604E-3</v>
      </c>
      <c r="G1493" s="47">
        <v>3568.1299043622093</v>
      </c>
      <c r="H1493" s="48">
        <v>809.86459914978536</v>
      </c>
      <c r="I1493" s="49">
        <v>0.22697172492506149</v>
      </c>
      <c r="J1493" s="35">
        <v>17</v>
      </c>
      <c r="K1493" s="42" t="s">
        <v>2230</v>
      </c>
      <c r="L1493" s="46">
        <v>0.55146643478980051</v>
      </c>
      <c r="M1493" s="50" t="s">
        <v>137</v>
      </c>
      <c r="N1493" s="50" t="s">
        <v>137</v>
      </c>
      <c r="O1493" s="46">
        <v>0.44853356521019944</v>
      </c>
      <c r="P1493" s="46" t="s">
        <v>137</v>
      </c>
      <c r="Q1493" s="46" t="s">
        <v>137</v>
      </c>
      <c r="R1493" s="46">
        <v>0.39301746947588301</v>
      </c>
      <c r="S1493" s="46" t="s">
        <v>1</v>
      </c>
      <c r="T1493" s="46" t="s">
        <v>137</v>
      </c>
      <c r="U1493" s="47">
        <v>11145.771870200746</v>
      </c>
      <c r="V1493" s="47">
        <v>5343.6416715113592</v>
      </c>
      <c r="W1493" s="49">
        <v>0.4794321769493668</v>
      </c>
      <c r="X1493" s="35" t="s">
        <v>136</v>
      </c>
      <c r="Y1493" s="44" t="s">
        <v>136</v>
      </c>
      <c r="Z1493" s="46" t="s">
        <v>136</v>
      </c>
      <c r="AA1493" s="46" t="s">
        <v>136</v>
      </c>
      <c r="AB1493" s="46" t="s">
        <v>136</v>
      </c>
      <c r="AC1493" s="47" t="s">
        <v>136</v>
      </c>
      <c r="AD1493" s="48" t="s">
        <v>136</v>
      </c>
      <c r="AE1493" s="49" t="s">
        <v>136</v>
      </c>
    </row>
    <row r="1494" spans="1:31" x14ac:dyDescent="0.25">
      <c r="A1494" t="s">
        <v>1742</v>
      </c>
      <c r="B1494" s="35">
        <v>18</v>
      </c>
      <c r="C1494" s="44" t="s">
        <v>2227</v>
      </c>
      <c r="D1494" s="45">
        <v>0.71402750306071916</v>
      </c>
      <c r="E1494" s="46">
        <v>0.28597249693928078</v>
      </c>
      <c r="F1494" s="45">
        <v>0.10486813990516568</v>
      </c>
      <c r="G1494" s="47">
        <v>25152.294283806197</v>
      </c>
      <c r="H1494" s="48">
        <v>12449.403262</v>
      </c>
      <c r="I1494" s="49">
        <v>0.49496094159550685</v>
      </c>
      <c r="J1494" s="35">
        <v>18</v>
      </c>
      <c r="K1494" s="42" t="s">
        <v>2229</v>
      </c>
      <c r="L1494" s="46">
        <v>0.47201008384704812</v>
      </c>
      <c r="M1494" s="50" t="s">
        <v>137</v>
      </c>
      <c r="N1494" s="50" t="s">
        <v>137</v>
      </c>
      <c r="O1494" s="46">
        <v>0.52798991615295188</v>
      </c>
      <c r="P1494" s="46" t="s">
        <v>137</v>
      </c>
      <c r="Q1494" s="46" t="s">
        <v>137</v>
      </c>
      <c r="R1494" s="46">
        <v>0.31942359549924804</v>
      </c>
      <c r="S1494" s="46" t="s">
        <v>1</v>
      </c>
      <c r="T1494" s="46" t="s">
        <v>137</v>
      </c>
      <c r="U1494" s="47">
        <v>16008.263609509837</v>
      </c>
      <c r="V1494" s="47">
        <v>8546.1370979999974</v>
      </c>
      <c r="W1494" s="49">
        <v>0.53385784407767356</v>
      </c>
      <c r="X1494" s="35" t="s">
        <v>136</v>
      </c>
      <c r="Y1494" s="44" t="s">
        <v>136</v>
      </c>
      <c r="Z1494" s="46" t="s">
        <v>136</v>
      </c>
      <c r="AA1494" s="46" t="s">
        <v>136</v>
      </c>
      <c r="AB1494" s="46" t="s">
        <v>136</v>
      </c>
      <c r="AC1494" s="47" t="s">
        <v>136</v>
      </c>
      <c r="AD1494" s="48" t="s">
        <v>136</v>
      </c>
      <c r="AE1494" s="49" t="s">
        <v>136</v>
      </c>
    </row>
    <row r="1495" spans="1:31" x14ac:dyDescent="0.25">
      <c r="A1495" t="s">
        <v>1743</v>
      </c>
      <c r="B1495" s="35" t="s">
        <v>136</v>
      </c>
      <c r="C1495" s="44" t="s">
        <v>136</v>
      </c>
      <c r="D1495" s="45" t="s">
        <v>136</v>
      </c>
      <c r="E1495" s="46" t="s">
        <v>136</v>
      </c>
      <c r="F1495" s="45" t="s">
        <v>136</v>
      </c>
      <c r="G1495" s="47" t="s">
        <v>136</v>
      </c>
      <c r="H1495" s="48" t="s">
        <v>136</v>
      </c>
      <c r="I1495" s="49" t="s">
        <v>136</v>
      </c>
      <c r="J1495" s="35">
        <v>19</v>
      </c>
      <c r="K1495" s="42" t="s">
        <v>140</v>
      </c>
      <c r="L1495" s="46">
        <v>0.2044754271776244</v>
      </c>
      <c r="M1495" s="50" t="s">
        <v>137</v>
      </c>
      <c r="N1495" s="50" t="s">
        <v>135</v>
      </c>
      <c r="O1495" s="46">
        <v>0.79552457282237554</v>
      </c>
      <c r="P1495" s="46" t="s">
        <v>137</v>
      </c>
      <c r="Q1495" s="46" t="s">
        <v>135</v>
      </c>
      <c r="R1495" s="46">
        <v>7.9419159842008244E-2</v>
      </c>
      <c r="S1495" s="46" t="s">
        <v>1</v>
      </c>
      <c r="T1495" s="46" t="s">
        <v>137</v>
      </c>
      <c r="U1495" s="47">
        <v>23986.441557933951</v>
      </c>
      <c r="V1495" s="47">
        <v>8882.5816360000008</v>
      </c>
      <c r="W1495" s="49">
        <v>0.37031677310475947</v>
      </c>
      <c r="X1495" s="35" t="s">
        <v>136</v>
      </c>
      <c r="Y1495" s="44" t="s">
        <v>136</v>
      </c>
      <c r="Z1495" s="46" t="s">
        <v>136</v>
      </c>
      <c r="AA1495" s="46" t="s">
        <v>136</v>
      </c>
      <c r="AB1495" s="46" t="s">
        <v>136</v>
      </c>
      <c r="AC1495" s="47" t="s">
        <v>136</v>
      </c>
      <c r="AD1495" s="48" t="s">
        <v>136</v>
      </c>
      <c r="AE1495" s="49" t="s">
        <v>136</v>
      </c>
    </row>
    <row r="1496" spans="1:31" x14ac:dyDescent="0.25">
      <c r="A1496" t="s">
        <v>1744</v>
      </c>
      <c r="B1496" s="35" t="s">
        <v>136</v>
      </c>
      <c r="C1496" s="44" t="s">
        <v>136</v>
      </c>
      <c r="D1496" s="45" t="s">
        <v>136</v>
      </c>
      <c r="E1496" s="46" t="s">
        <v>136</v>
      </c>
      <c r="F1496" s="45" t="s">
        <v>136</v>
      </c>
      <c r="G1496" s="47" t="s">
        <v>136</v>
      </c>
      <c r="H1496" s="48" t="s">
        <v>136</v>
      </c>
      <c r="I1496" s="49" t="s">
        <v>136</v>
      </c>
      <c r="J1496" s="35">
        <v>20</v>
      </c>
      <c r="K1496" s="42" t="s">
        <v>141</v>
      </c>
      <c r="L1496" s="46">
        <v>0.51183507891130042</v>
      </c>
      <c r="M1496" s="50" t="s">
        <v>137</v>
      </c>
      <c r="N1496" s="50" t="s">
        <v>137</v>
      </c>
      <c r="O1496" s="46">
        <v>0.48816492108869963</v>
      </c>
      <c r="P1496" s="46" t="s">
        <v>137</v>
      </c>
      <c r="Q1496" s="46" t="s">
        <v>137</v>
      </c>
      <c r="R1496" s="46">
        <v>0.23017748799461571</v>
      </c>
      <c r="S1496" s="46" t="s">
        <v>1</v>
      </c>
      <c r="T1496" s="46" t="s">
        <v>137</v>
      </c>
      <c r="U1496" s="47">
        <v>5112.4686860718393</v>
      </c>
      <c r="V1496" s="47">
        <v>1185.5023242530756</v>
      </c>
      <c r="W1496" s="49">
        <v>0.23188451549498981</v>
      </c>
      <c r="X1496" s="35" t="s">
        <v>136</v>
      </c>
      <c r="Y1496" s="44" t="s">
        <v>136</v>
      </c>
      <c r="Z1496" s="46" t="s">
        <v>136</v>
      </c>
      <c r="AA1496" s="46" t="s">
        <v>136</v>
      </c>
      <c r="AB1496" s="46" t="s">
        <v>136</v>
      </c>
      <c r="AC1496" s="47" t="s">
        <v>136</v>
      </c>
      <c r="AD1496" s="48" t="s">
        <v>136</v>
      </c>
      <c r="AE1496" s="49" t="s">
        <v>136</v>
      </c>
    </row>
    <row r="1497" spans="1:31" x14ac:dyDescent="0.25">
      <c r="A1497" t="s">
        <v>1745</v>
      </c>
      <c r="B1497" s="35" t="s">
        <v>136</v>
      </c>
      <c r="C1497" s="44" t="s">
        <v>136</v>
      </c>
      <c r="D1497" s="45" t="s">
        <v>136</v>
      </c>
      <c r="E1497" s="46" t="s">
        <v>136</v>
      </c>
      <c r="F1497" s="45" t="s">
        <v>136</v>
      </c>
      <c r="G1497" s="47" t="s">
        <v>136</v>
      </c>
      <c r="H1497" s="48" t="s">
        <v>136</v>
      </c>
      <c r="I1497" s="49" t="s">
        <v>136</v>
      </c>
      <c r="J1497" s="35">
        <v>21</v>
      </c>
      <c r="K1497" s="42" t="s">
        <v>181</v>
      </c>
      <c r="L1497" s="46">
        <v>0.50062685015866715</v>
      </c>
      <c r="M1497" s="50" t="s">
        <v>137</v>
      </c>
      <c r="N1497" s="50" t="s">
        <v>137</v>
      </c>
      <c r="O1497" s="46">
        <v>0.49937314984133285</v>
      </c>
      <c r="P1497" s="46" t="s">
        <v>137</v>
      </c>
      <c r="Q1497" s="46" t="s">
        <v>137</v>
      </c>
      <c r="R1497" s="46">
        <v>0.39466386677605214</v>
      </c>
      <c r="S1497" s="46" t="s">
        <v>1</v>
      </c>
      <c r="T1497" s="46" t="s">
        <v>137</v>
      </c>
      <c r="U1497" s="47">
        <v>3382.172494998078</v>
      </c>
      <c r="V1497" s="47">
        <v>1460.1955311653255</v>
      </c>
      <c r="W1497" s="49">
        <v>0.43173301578344109</v>
      </c>
      <c r="X1497" s="35" t="s">
        <v>136</v>
      </c>
      <c r="Y1497" s="44" t="s">
        <v>136</v>
      </c>
      <c r="Z1497" s="46" t="s">
        <v>136</v>
      </c>
      <c r="AA1497" s="46" t="s">
        <v>136</v>
      </c>
      <c r="AB1497" s="46" t="s">
        <v>136</v>
      </c>
      <c r="AC1497" s="47" t="s">
        <v>136</v>
      </c>
      <c r="AD1497" s="48" t="s">
        <v>136</v>
      </c>
      <c r="AE1497" s="49" t="s">
        <v>136</v>
      </c>
    </row>
    <row r="1498" spans="1:31" x14ac:dyDescent="0.25">
      <c r="A1498" t="s">
        <v>1746</v>
      </c>
      <c r="B1498" s="35" t="s">
        <v>136</v>
      </c>
      <c r="C1498" s="44" t="s">
        <v>136</v>
      </c>
      <c r="D1498" s="45" t="s">
        <v>136</v>
      </c>
      <c r="E1498" s="46" t="s">
        <v>136</v>
      </c>
      <c r="F1498" s="45" t="s">
        <v>136</v>
      </c>
      <c r="G1498" s="47" t="s">
        <v>136</v>
      </c>
      <c r="H1498" s="48" t="s">
        <v>136</v>
      </c>
      <c r="I1498" s="49" t="s">
        <v>136</v>
      </c>
      <c r="J1498" s="35">
        <v>22</v>
      </c>
      <c r="K1498" s="42" t="s">
        <v>142</v>
      </c>
      <c r="L1498" s="46">
        <v>0.54899102245301357</v>
      </c>
      <c r="M1498" s="50" t="s">
        <v>137</v>
      </c>
      <c r="N1498" s="50" t="s">
        <v>137</v>
      </c>
      <c r="O1498" s="46">
        <v>0.45100897754698649</v>
      </c>
      <c r="P1498" s="46" t="s">
        <v>137</v>
      </c>
      <c r="Q1498" s="46" t="s">
        <v>137</v>
      </c>
      <c r="R1498" s="46">
        <v>0.350480723810701</v>
      </c>
      <c r="S1498" s="46" t="s">
        <v>1</v>
      </c>
      <c r="T1498" s="46" t="s">
        <v>137</v>
      </c>
      <c r="U1498" s="47">
        <v>11105.058144010116</v>
      </c>
      <c r="V1498" s="47">
        <v>4264.3907320000026</v>
      </c>
      <c r="W1498" s="49">
        <v>0.38400435879753986</v>
      </c>
      <c r="X1498" s="35" t="s">
        <v>136</v>
      </c>
      <c r="Y1498" s="44" t="s">
        <v>136</v>
      </c>
      <c r="Z1498" s="46" t="s">
        <v>136</v>
      </c>
      <c r="AA1498" s="46" t="s">
        <v>136</v>
      </c>
      <c r="AB1498" s="46" t="s">
        <v>136</v>
      </c>
      <c r="AC1498" s="47" t="s">
        <v>136</v>
      </c>
      <c r="AD1498" s="48" t="s">
        <v>136</v>
      </c>
      <c r="AE1498" s="49" t="s">
        <v>136</v>
      </c>
    </row>
    <row r="1499" spans="1:31" x14ac:dyDescent="0.25">
      <c r="A1499" t="s">
        <v>1747</v>
      </c>
      <c r="B1499" s="35" t="s">
        <v>136</v>
      </c>
      <c r="C1499" s="44" t="s">
        <v>136</v>
      </c>
      <c r="D1499" s="45" t="s">
        <v>136</v>
      </c>
      <c r="E1499" s="46" t="s">
        <v>136</v>
      </c>
      <c r="F1499" s="45" t="s">
        <v>136</v>
      </c>
      <c r="G1499" s="47" t="s">
        <v>136</v>
      </c>
      <c r="H1499" s="48" t="s">
        <v>136</v>
      </c>
      <c r="I1499" s="49" t="s">
        <v>136</v>
      </c>
      <c r="J1499" s="35">
        <v>23</v>
      </c>
      <c r="K1499" s="42" t="s">
        <v>182</v>
      </c>
      <c r="L1499" s="46">
        <v>0.52161961394001854</v>
      </c>
      <c r="M1499" s="50" t="s">
        <v>137</v>
      </c>
      <c r="N1499" s="50" t="s">
        <v>137</v>
      </c>
      <c r="O1499" s="46">
        <v>0.47838038605998146</v>
      </c>
      <c r="P1499" s="46" t="s">
        <v>137</v>
      </c>
      <c r="Q1499" s="46" t="s">
        <v>137</v>
      </c>
      <c r="R1499" s="46">
        <v>1.0807089895154717E-2</v>
      </c>
      <c r="S1499" s="46" t="s">
        <v>1</v>
      </c>
      <c r="T1499" s="46" t="s">
        <v>137</v>
      </c>
      <c r="U1499" s="47">
        <v>13628.889901770461</v>
      </c>
      <c r="V1499" s="47">
        <v>7763.7727720497905</v>
      </c>
      <c r="W1499" s="49">
        <v>0.56965554993890133</v>
      </c>
      <c r="X1499" s="35" t="s">
        <v>136</v>
      </c>
      <c r="Y1499" s="44" t="s">
        <v>136</v>
      </c>
      <c r="Z1499" s="46" t="s">
        <v>136</v>
      </c>
      <c r="AA1499" s="46" t="s">
        <v>136</v>
      </c>
      <c r="AB1499" s="46" t="s">
        <v>136</v>
      </c>
      <c r="AC1499" s="47" t="s">
        <v>136</v>
      </c>
      <c r="AD1499" s="48" t="s">
        <v>136</v>
      </c>
      <c r="AE1499" s="49" t="s">
        <v>136</v>
      </c>
    </row>
    <row r="1500" spans="1:31" x14ac:dyDescent="0.25">
      <c r="A1500" t="s">
        <v>1748</v>
      </c>
      <c r="B1500" s="35" t="s">
        <v>136</v>
      </c>
      <c r="C1500" s="44" t="s">
        <v>136</v>
      </c>
      <c r="D1500" s="45" t="s">
        <v>136</v>
      </c>
      <c r="E1500" s="46" t="s">
        <v>136</v>
      </c>
      <c r="F1500" s="45" t="s">
        <v>136</v>
      </c>
      <c r="G1500" s="47" t="s">
        <v>136</v>
      </c>
      <c r="H1500" s="48" t="s">
        <v>136</v>
      </c>
      <c r="I1500" s="49" t="s">
        <v>136</v>
      </c>
      <c r="J1500" s="35">
        <v>24</v>
      </c>
      <c r="K1500" s="42" t="s">
        <v>143</v>
      </c>
      <c r="L1500" s="46">
        <v>0.36865853065516857</v>
      </c>
      <c r="M1500" s="50" t="s">
        <v>137</v>
      </c>
      <c r="N1500" s="50" t="s">
        <v>135</v>
      </c>
      <c r="O1500" s="46">
        <v>0.63134146934483137</v>
      </c>
      <c r="P1500" s="46" t="s">
        <v>137</v>
      </c>
      <c r="Q1500" s="46" t="s">
        <v>135</v>
      </c>
      <c r="R1500" s="46">
        <v>0.56273141665488402</v>
      </c>
      <c r="S1500" s="46" t="s">
        <v>137</v>
      </c>
      <c r="T1500" s="46" t="s">
        <v>137</v>
      </c>
      <c r="U1500" s="47">
        <v>47456.831867725254</v>
      </c>
      <c r="V1500" s="47">
        <v>29974.294500000004</v>
      </c>
      <c r="W1500" s="49">
        <v>0.63161178950053587</v>
      </c>
      <c r="X1500" s="35" t="s">
        <v>136</v>
      </c>
      <c r="Y1500" s="44" t="s">
        <v>136</v>
      </c>
      <c r="Z1500" s="46" t="s">
        <v>136</v>
      </c>
      <c r="AA1500" s="46" t="s">
        <v>136</v>
      </c>
      <c r="AB1500" s="46" t="s">
        <v>136</v>
      </c>
      <c r="AC1500" s="47" t="s">
        <v>136</v>
      </c>
      <c r="AD1500" s="48" t="s">
        <v>136</v>
      </c>
      <c r="AE1500" s="49" t="s">
        <v>136</v>
      </c>
    </row>
    <row r="1501" spans="1:31" x14ac:dyDescent="0.25">
      <c r="A1501" t="s">
        <v>1749</v>
      </c>
      <c r="B1501" s="35" t="s">
        <v>136</v>
      </c>
      <c r="C1501" s="44" t="s">
        <v>136</v>
      </c>
      <c r="D1501" s="45" t="s">
        <v>136</v>
      </c>
      <c r="E1501" s="46" t="s">
        <v>136</v>
      </c>
      <c r="F1501" s="45" t="s">
        <v>136</v>
      </c>
      <c r="G1501" s="47" t="s">
        <v>136</v>
      </c>
      <c r="H1501" s="48" t="s">
        <v>136</v>
      </c>
      <c r="I1501" s="49" t="s">
        <v>136</v>
      </c>
      <c r="J1501" s="35">
        <v>25</v>
      </c>
      <c r="K1501" s="42" t="s">
        <v>186</v>
      </c>
      <c r="L1501" s="46">
        <v>0.54856535120152505</v>
      </c>
      <c r="M1501" s="50" t="s">
        <v>137</v>
      </c>
      <c r="N1501" s="50" t="s">
        <v>137</v>
      </c>
      <c r="O1501" s="46">
        <v>0.45143464879847495</v>
      </c>
      <c r="P1501" s="46" t="s">
        <v>137</v>
      </c>
      <c r="Q1501" s="46" t="s">
        <v>137</v>
      </c>
      <c r="R1501" s="46">
        <v>3.5020039874676306E-2</v>
      </c>
      <c r="S1501" s="46" t="s">
        <v>1</v>
      </c>
      <c r="T1501" s="46" t="s">
        <v>137</v>
      </c>
      <c r="U1501" s="47">
        <v>9363.9619623314757</v>
      </c>
      <c r="V1501" s="47">
        <v>6459.5946431568582</v>
      </c>
      <c r="W1501" s="49">
        <v>0.68983563465357389</v>
      </c>
      <c r="X1501" s="35" t="s">
        <v>136</v>
      </c>
      <c r="Y1501" s="44" t="s">
        <v>136</v>
      </c>
      <c r="Z1501" s="46" t="s">
        <v>136</v>
      </c>
      <c r="AA1501" s="46" t="s">
        <v>136</v>
      </c>
      <c r="AB1501" s="46" t="s">
        <v>136</v>
      </c>
      <c r="AC1501" s="47" t="s">
        <v>136</v>
      </c>
      <c r="AD1501" s="48" t="s">
        <v>136</v>
      </c>
      <c r="AE1501" s="49" t="s">
        <v>136</v>
      </c>
    </row>
    <row r="1502" spans="1:31" x14ac:dyDescent="0.25">
      <c r="A1502" t="s">
        <v>1750</v>
      </c>
      <c r="B1502" s="35" t="s">
        <v>136</v>
      </c>
      <c r="C1502" s="44" t="s">
        <v>136</v>
      </c>
      <c r="D1502" s="45" t="s">
        <v>136</v>
      </c>
      <c r="E1502" s="46" t="s">
        <v>136</v>
      </c>
      <c r="F1502" s="45" t="s">
        <v>136</v>
      </c>
      <c r="G1502" s="47" t="s">
        <v>136</v>
      </c>
      <c r="H1502" s="48" t="s">
        <v>136</v>
      </c>
      <c r="I1502" s="49" t="s">
        <v>136</v>
      </c>
      <c r="J1502" s="35">
        <v>26</v>
      </c>
      <c r="K1502" s="42" t="s">
        <v>187</v>
      </c>
      <c r="L1502" s="46">
        <v>0.27854994506462022</v>
      </c>
      <c r="M1502" s="50" t="s">
        <v>137</v>
      </c>
      <c r="N1502" s="50" t="s">
        <v>135</v>
      </c>
      <c r="O1502" s="46">
        <v>0.72145005493537973</v>
      </c>
      <c r="P1502" s="46" t="s">
        <v>137</v>
      </c>
      <c r="Q1502" s="46" t="s">
        <v>135</v>
      </c>
      <c r="R1502" s="46">
        <v>1.0201686777455707E-2</v>
      </c>
      <c r="S1502" s="46" t="s">
        <v>1</v>
      </c>
      <c r="T1502" s="46" t="s">
        <v>137</v>
      </c>
      <c r="U1502" s="47">
        <v>20647.567767306376</v>
      </c>
      <c r="V1502" s="47">
        <v>10377.160564054391</v>
      </c>
      <c r="W1502" s="49">
        <v>0.50258513162435148</v>
      </c>
      <c r="X1502" s="35" t="s">
        <v>136</v>
      </c>
      <c r="Y1502" s="44" t="s">
        <v>136</v>
      </c>
      <c r="Z1502" s="46" t="s">
        <v>136</v>
      </c>
      <c r="AA1502" s="46" t="s">
        <v>136</v>
      </c>
      <c r="AB1502" s="46" t="s">
        <v>136</v>
      </c>
      <c r="AC1502" s="47" t="s">
        <v>136</v>
      </c>
      <c r="AD1502" s="48" t="s">
        <v>136</v>
      </c>
      <c r="AE1502" s="49" t="s">
        <v>136</v>
      </c>
    </row>
    <row r="1503" spans="1:31" x14ac:dyDescent="0.25">
      <c r="A1503" t="s">
        <v>1751</v>
      </c>
      <c r="B1503" s="35" t="s">
        <v>136</v>
      </c>
      <c r="C1503" s="44" t="s">
        <v>136</v>
      </c>
      <c r="D1503" s="45" t="s">
        <v>136</v>
      </c>
      <c r="E1503" s="46" t="s">
        <v>136</v>
      </c>
      <c r="F1503" s="45" t="s">
        <v>136</v>
      </c>
      <c r="G1503" s="47" t="s">
        <v>136</v>
      </c>
      <c r="H1503" s="48" t="s">
        <v>136</v>
      </c>
      <c r="I1503" s="49" t="s">
        <v>136</v>
      </c>
      <c r="J1503" s="35">
        <v>27</v>
      </c>
      <c r="K1503" s="42" t="s">
        <v>188</v>
      </c>
      <c r="L1503" s="46">
        <v>5.9110254643062569E-2</v>
      </c>
      <c r="M1503" s="50" t="s">
        <v>137</v>
      </c>
      <c r="N1503" s="50" t="s">
        <v>135</v>
      </c>
      <c r="O1503" s="46">
        <v>0.94088974535693737</v>
      </c>
      <c r="P1503" s="46" t="s">
        <v>137</v>
      </c>
      <c r="Q1503" s="46" t="s">
        <v>135</v>
      </c>
      <c r="R1503" s="46">
        <v>1.8410624566413313E-2</v>
      </c>
      <c r="S1503" s="46" t="s">
        <v>1</v>
      </c>
      <c r="T1503" s="46" t="s">
        <v>137</v>
      </c>
      <c r="U1503" s="47">
        <v>2581.3719144417137</v>
      </c>
      <c r="V1503" s="47">
        <v>1781.7389400000002</v>
      </c>
      <c r="W1503" s="49">
        <v>0.69022945900662513</v>
      </c>
      <c r="X1503" s="35" t="s">
        <v>136</v>
      </c>
      <c r="Y1503" s="44" t="s">
        <v>136</v>
      </c>
      <c r="Z1503" s="46" t="s">
        <v>136</v>
      </c>
      <c r="AA1503" s="46" t="s">
        <v>136</v>
      </c>
      <c r="AB1503" s="46" t="s">
        <v>136</v>
      </c>
      <c r="AC1503" s="47" t="s">
        <v>136</v>
      </c>
      <c r="AD1503" s="48" t="s">
        <v>136</v>
      </c>
      <c r="AE1503" s="49" t="s">
        <v>136</v>
      </c>
    </row>
    <row r="1504" spans="1:31" x14ac:dyDescent="0.25">
      <c r="A1504" t="s">
        <v>1752</v>
      </c>
      <c r="B1504" s="35" t="s">
        <v>136</v>
      </c>
      <c r="C1504" s="44" t="s">
        <v>136</v>
      </c>
      <c r="D1504" s="45" t="s">
        <v>136</v>
      </c>
      <c r="E1504" s="46" t="s">
        <v>136</v>
      </c>
      <c r="F1504" s="45" t="s">
        <v>136</v>
      </c>
      <c r="G1504" s="47" t="s">
        <v>136</v>
      </c>
      <c r="H1504" s="48" t="s">
        <v>136</v>
      </c>
      <c r="I1504" s="49" t="s">
        <v>136</v>
      </c>
      <c r="J1504" s="35">
        <v>28</v>
      </c>
      <c r="K1504" s="42" t="s">
        <v>189</v>
      </c>
      <c r="L1504" s="46">
        <v>0.56556540974754677</v>
      </c>
      <c r="M1504" s="50" t="s">
        <v>137</v>
      </c>
      <c r="N1504" s="50" t="s">
        <v>137</v>
      </c>
      <c r="O1504" s="46">
        <v>0.43443459025245335</v>
      </c>
      <c r="P1504" s="46" t="s">
        <v>137</v>
      </c>
      <c r="Q1504" s="46" t="s">
        <v>137</v>
      </c>
      <c r="R1504" s="46">
        <v>6.7933333032755533E-2</v>
      </c>
      <c r="S1504" s="46" t="s">
        <v>1</v>
      </c>
      <c r="T1504" s="46" t="s">
        <v>137</v>
      </c>
      <c r="U1504" s="47">
        <v>2561.1392527487656</v>
      </c>
      <c r="V1504" s="47">
        <v>1287.421531638973</v>
      </c>
      <c r="W1504" s="49">
        <v>0.50267533491481819</v>
      </c>
      <c r="X1504" s="35" t="s">
        <v>136</v>
      </c>
      <c r="Y1504" s="44" t="s">
        <v>136</v>
      </c>
      <c r="Z1504" s="46" t="s">
        <v>136</v>
      </c>
      <c r="AA1504" s="46" t="s">
        <v>136</v>
      </c>
      <c r="AB1504" s="46" t="s">
        <v>136</v>
      </c>
      <c r="AC1504" s="47" t="s">
        <v>136</v>
      </c>
      <c r="AD1504" s="48" t="s">
        <v>136</v>
      </c>
      <c r="AE1504" s="49" t="s">
        <v>136</v>
      </c>
    </row>
    <row r="1505" spans="1:31" x14ac:dyDescent="0.25">
      <c r="A1505" t="s">
        <v>1753</v>
      </c>
      <c r="B1505" s="35" t="s">
        <v>136</v>
      </c>
      <c r="C1505" s="44" t="s">
        <v>136</v>
      </c>
      <c r="D1505" s="45" t="s">
        <v>136</v>
      </c>
      <c r="E1505" s="46" t="s">
        <v>136</v>
      </c>
      <c r="F1505" s="45" t="s">
        <v>136</v>
      </c>
      <c r="G1505" s="47" t="s">
        <v>136</v>
      </c>
      <c r="H1505" s="48" t="s">
        <v>136</v>
      </c>
      <c r="I1505" s="49" t="s">
        <v>136</v>
      </c>
      <c r="J1505" s="35" t="s">
        <v>136</v>
      </c>
      <c r="K1505" s="42" t="s">
        <v>136</v>
      </c>
      <c r="L1505" s="46" t="s">
        <v>136</v>
      </c>
      <c r="M1505" s="50" t="s">
        <v>136</v>
      </c>
      <c r="N1505" s="50" t="s">
        <v>136</v>
      </c>
      <c r="O1505" s="46" t="s">
        <v>136</v>
      </c>
      <c r="P1505" s="46" t="s">
        <v>136</v>
      </c>
      <c r="Q1505" s="46" t="s">
        <v>136</v>
      </c>
      <c r="R1505" s="46" t="s">
        <v>136</v>
      </c>
      <c r="S1505" s="46" t="s">
        <v>136</v>
      </c>
      <c r="T1505" s="46" t="s">
        <v>136</v>
      </c>
      <c r="U1505" s="47" t="s">
        <v>136</v>
      </c>
      <c r="V1505" s="47" t="s">
        <v>136</v>
      </c>
      <c r="W1505" s="49" t="s">
        <v>136</v>
      </c>
      <c r="X1505" s="35" t="s">
        <v>136</v>
      </c>
      <c r="Y1505" s="44" t="s">
        <v>136</v>
      </c>
      <c r="Z1505" s="46" t="s">
        <v>136</v>
      </c>
      <c r="AA1505" s="46" t="s">
        <v>136</v>
      </c>
      <c r="AB1505" s="46" t="s">
        <v>136</v>
      </c>
      <c r="AC1505" s="47" t="s">
        <v>136</v>
      </c>
      <c r="AD1505" s="48" t="s">
        <v>136</v>
      </c>
      <c r="AE1505" s="49" t="s">
        <v>136</v>
      </c>
    </row>
    <row r="1506" spans="1:31" x14ac:dyDescent="0.25">
      <c r="A1506" t="s">
        <v>1754</v>
      </c>
      <c r="B1506" s="35" t="s">
        <v>136</v>
      </c>
      <c r="C1506" s="44" t="s">
        <v>136</v>
      </c>
      <c r="D1506" s="45" t="s">
        <v>136</v>
      </c>
      <c r="E1506" s="46" t="s">
        <v>136</v>
      </c>
      <c r="F1506" s="45" t="s">
        <v>136</v>
      </c>
      <c r="G1506" s="47" t="s">
        <v>136</v>
      </c>
      <c r="H1506" s="48" t="s">
        <v>136</v>
      </c>
      <c r="I1506" s="49" t="s">
        <v>136</v>
      </c>
      <c r="J1506" s="35" t="s">
        <v>136</v>
      </c>
      <c r="K1506" s="42" t="s">
        <v>136</v>
      </c>
      <c r="L1506" s="46" t="s">
        <v>136</v>
      </c>
      <c r="M1506" s="50" t="s">
        <v>136</v>
      </c>
      <c r="N1506" s="50" t="s">
        <v>136</v>
      </c>
      <c r="O1506" s="46" t="s">
        <v>136</v>
      </c>
      <c r="P1506" s="46" t="s">
        <v>136</v>
      </c>
      <c r="Q1506" s="46" t="s">
        <v>136</v>
      </c>
      <c r="R1506" s="46" t="s">
        <v>136</v>
      </c>
      <c r="S1506" s="46" t="s">
        <v>136</v>
      </c>
      <c r="T1506" s="46" t="s">
        <v>136</v>
      </c>
      <c r="U1506" s="47" t="s">
        <v>136</v>
      </c>
      <c r="V1506" s="47" t="s">
        <v>136</v>
      </c>
      <c r="W1506" s="49" t="s">
        <v>136</v>
      </c>
      <c r="X1506" s="35" t="s">
        <v>136</v>
      </c>
      <c r="Y1506" s="44" t="s">
        <v>136</v>
      </c>
      <c r="Z1506" s="46" t="s">
        <v>136</v>
      </c>
      <c r="AA1506" s="46" t="s">
        <v>136</v>
      </c>
      <c r="AB1506" s="46" t="s">
        <v>136</v>
      </c>
      <c r="AC1506" s="47" t="s">
        <v>136</v>
      </c>
      <c r="AD1506" s="48" t="s">
        <v>136</v>
      </c>
      <c r="AE1506" s="49" t="s">
        <v>136</v>
      </c>
    </row>
    <row r="1507" spans="1:31" x14ac:dyDescent="0.25">
      <c r="A1507" t="s">
        <v>1755</v>
      </c>
      <c r="B1507" s="35" t="s">
        <v>136</v>
      </c>
      <c r="C1507" s="44" t="s">
        <v>136</v>
      </c>
      <c r="D1507" s="45" t="s">
        <v>136</v>
      </c>
      <c r="E1507" s="46" t="s">
        <v>136</v>
      </c>
      <c r="F1507" s="45" t="s">
        <v>136</v>
      </c>
      <c r="G1507" s="47" t="s">
        <v>136</v>
      </c>
      <c r="H1507" s="48" t="s">
        <v>136</v>
      </c>
      <c r="I1507" s="49" t="s">
        <v>136</v>
      </c>
      <c r="J1507" s="35" t="s">
        <v>136</v>
      </c>
      <c r="K1507" s="42" t="s">
        <v>136</v>
      </c>
      <c r="L1507" s="46" t="s">
        <v>136</v>
      </c>
      <c r="M1507" s="50" t="s">
        <v>136</v>
      </c>
      <c r="N1507" s="50" t="s">
        <v>136</v>
      </c>
      <c r="O1507" s="46" t="s">
        <v>136</v>
      </c>
      <c r="P1507" s="46" t="s">
        <v>136</v>
      </c>
      <c r="Q1507" s="46" t="s">
        <v>136</v>
      </c>
      <c r="R1507" s="46" t="s">
        <v>136</v>
      </c>
      <c r="S1507" s="46" t="s">
        <v>136</v>
      </c>
      <c r="T1507" s="46" t="s">
        <v>136</v>
      </c>
      <c r="U1507" s="47" t="s">
        <v>136</v>
      </c>
      <c r="V1507" s="47" t="s">
        <v>136</v>
      </c>
      <c r="W1507" s="49" t="s">
        <v>136</v>
      </c>
      <c r="X1507" s="35" t="s">
        <v>136</v>
      </c>
      <c r="Y1507" s="44" t="s">
        <v>136</v>
      </c>
      <c r="Z1507" s="46" t="s">
        <v>136</v>
      </c>
      <c r="AA1507" s="46" t="s">
        <v>136</v>
      </c>
      <c r="AB1507" s="46" t="s">
        <v>136</v>
      </c>
      <c r="AC1507" s="47" t="s">
        <v>136</v>
      </c>
      <c r="AD1507" s="48" t="s">
        <v>136</v>
      </c>
      <c r="AE1507" s="49" t="s">
        <v>136</v>
      </c>
    </row>
    <row r="1508" spans="1:31" x14ac:dyDescent="0.25">
      <c r="A1508" t="s">
        <v>1756</v>
      </c>
      <c r="B1508" s="35" t="s">
        <v>136</v>
      </c>
      <c r="C1508" s="44" t="s">
        <v>136</v>
      </c>
      <c r="D1508" s="45" t="s">
        <v>136</v>
      </c>
      <c r="E1508" s="46" t="s">
        <v>136</v>
      </c>
      <c r="F1508" s="45" t="s">
        <v>136</v>
      </c>
      <c r="G1508" s="47" t="s">
        <v>136</v>
      </c>
      <c r="H1508" s="48" t="s">
        <v>136</v>
      </c>
      <c r="I1508" s="49" t="s">
        <v>136</v>
      </c>
      <c r="J1508" s="35" t="s">
        <v>136</v>
      </c>
      <c r="K1508" s="42" t="s">
        <v>136</v>
      </c>
      <c r="L1508" s="46" t="s">
        <v>136</v>
      </c>
      <c r="M1508" s="50" t="s">
        <v>136</v>
      </c>
      <c r="N1508" s="50" t="s">
        <v>136</v>
      </c>
      <c r="O1508" s="46" t="s">
        <v>136</v>
      </c>
      <c r="P1508" s="46" t="s">
        <v>136</v>
      </c>
      <c r="Q1508" s="46" t="s">
        <v>136</v>
      </c>
      <c r="R1508" s="46" t="s">
        <v>136</v>
      </c>
      <c r="S1508" s="46" t="s">
        <v>136</v>
      </c>
      <c r="T1508" s="46" t="s">
        <v>136</v>
      </c>
      <c r="U1508" s="47" t="s">
        <v>136</v>
      </c>
      <c r="V1508" s="47" t="s">
        <v>136</v>
      </c>
      <c r="W1508" s="49" t="s">
        <v>136</v>
      </c>
      <c r="X1508" s="35" t="s">
        <v>136</v>
      </c>
      <c r="Y1508" s="44" t="s">
        <v>136</v>
      </c>
      <c r="Z1508" s="46" t="s">
        <v>136</v>
      </c>
      <c r="AA1508" s="46" t="s">
        <v>136</v>
      </c>
      <c r="AB1508" s="46" t="s">
        <v>136</v>
      </c>
      <c r="AC1508" s="47" t="s">
        <v>136</v>
      </c>
      <c r="AD1508" s="48" t="s">
        <v>136</v>
      </c>
      <c r="AE1508" s="49" t="s">
        <v>136</v>
      </c>
    </row>
    <row r="1509" spans="1:31" x14ac:dyDescent="0.25">
      <c r="A1509" t="s">
        <v>1757</v>
      </c>
      <c r="B1509" s="35" t="s">
        <v>136</v>
      </c>
      <c r="C1509" s="44" t="s">
        <v>136</v>
      </c>
      <c r="D1509" s="45" t="s">
        <v>136</v>
      </c>
      <c r="E1509" s="46" t="s">
        <v>136</v>
      </c>
      <c r="F1509" s="45" t="s">
        <v>136</v>
      </c>
      <c r="G1509" s="47" t="s">
        <v>136</v>
      </c>
      <c r="H1509" s="48" t="s">
        <v>136</v>
      </c>
      <c r="I1509" s="49" t="s">
        <v>136</v>
      </c>
      <c r="J1509" s="35" t="s">
        <v>136</v>
      </c>
      <c r="K1509" s="42" t="s">
        <v>136</v>
      </c>
      <c r="L1509" s="46" t="s">
        <v>136</v>
      </c>
      <c r="M1509" s="50" t="s">
        <v>136</v>
      </c>
      <c r="N1509" s="50" t="s">
        <v>136</v>
      </c>
      <c r="O1509" s="46" t="s">
        <v>136</v>
      </c>
      <c r="P1509" s="46" t="s">
        <v>136</v>
      </c>
      <c r="Q1509" s="46" t="s">
        <v>136</v>
      </c>
      <c r="R1509" s="46" t="s">
        <v>136</v>
      </c>
      <c r="S1509" s="46" t="s">
        <v>136</v>
      </c>
      <c r="T1509" s="46" t="s">
        <v>136</v>
      </c>
      <c r="U1509" s="47" t="s">
        <v>136</v>
      </c>
      <c r="V1509" s="47" t="s">
        <v>136</v>
      </c>
      <c r="W1509" s="49" t="s">
        <v>136</v>
      </c>
      <c r="X1509" s="35" t="s">
        <v>136</v>
      </c>
      <c r="Y1509" s="44" t="s">
        <v>136</v>
      </c>
      <c r="Z1509" s="46" t="s">
        <v>136</v>
      </c>
      <c r="AA1509" s="46" t="s">
        <v>136</v>
      </c>
      <c r="AB1509" s="46" t="s">
        <v>136</v>
      </c>
      <c r="AC1509" s="47" t="s">
        <v>136</v>
      </c>
      <c r="AD1509" s="48" t="s">
        <v>136</v>
      </c>
      <c r="AE1509" s="49" t="s">
        <v>136</v>
      </c>
    </row>
    <row r="1510" spans="1:31" x14ac:dyDescent="0.25">
      <c r="A1510" t="s">
        <v>1758</v>
      </c>
      <c r="B1510" s="35" t="s">
        <v>136</v>
      </c>
      <c r="C1510" s="44" t="s">
        <v>136</v>
      </c>
      <c r="D1510" s="45" t="s">
        <v>136</v>
      </c>
      <c r="E1510" s="46" t="s">
        <v>136</v>
      </c>
      <c r="F1510" s="45" t="s">
        <v>136</v>
      </c>
      <c r="G1510" s="47" t="s">
        <v>136</v>
      </c>
      <c r="H1510" s="48" t="s">
        <v>136</v>
      </c>
      <c r="I1510" s="49" t="s">
        <v>136</v>
      </c>
      <c r="J1510" s="35" t="s">
        <v>136</v>
      </c>
      <c r="K1510" s="42" t="s">
        <v>136</v>
      </c>
      <c r="L1510" s="46" t="s">
        <v>136</v>
      </c>
      <c r="M1510" s="50" t="s">
        <v>136</v>
      </c>
      <c r="N1510" s="50" t="s">
        <v>136</v>
      </c>
      <c r="O1510" s="46" t="s">
        <v>136</v>
      </c>
      <c r="P1510" s="46" t="s">
        <v>136</v>
      </c>
      <c r="Q1510" s="46" t="s">
        <v>136</v>
      </c>
      <c r="R1510" s="46" t="s">
        <v>136</v>
      </c>
      <c r="S1510" s="46" t="s">
        <v>136</v>
      </c>
      <c r="T1510" s="46" t="s">
        <v>136</v>
      </c>
      <c r="U1510" s="47" t="s">
        <v>136</v>
      </c>
      <c r="V1510" s="47" t="s">
        <v>136</v>
      </c>
      <c r="W1510" s="49" t="s">
        <v>136</v>
      </c>
      <c r="X1510" s="35" t="s">
        <v>136</v>
      </c>
      <c r="Y1510" s="44" t="s">
        <v>136</v>
      </c>
      <c r="Z1510" s="46" t="s">
        <v>136</v>
      </c>
      <c r="AA1510" s="46" t="s">
        <v>136</v>
      </c>
      <c r="AB1510" s="46" t="s">
        <v>136</v>
      </c>
      <c r="AC1510" s="47" t="s">
        <v>136</v>
      </c>
      <c r="AD1510" s="48" t="s">
        <v>136</v>
      </c>
      <c r="AE1510" s="49" t="s">
        <v>136</v>
      </c>
    </row>
    <row r="1511" spans="1:31" x14ac:dyDescent="0.25">
      <c r="A1511" t="s">
        <v>1759</v>
      </c>
      <c r="B1511" s="35" t="s">
        <v>136</v>
      </c>
      <c r="C1511" s="44" t="s">
        <v>136</v>
      </c>
      <c r="D1511" s="45" t="s">
        <v>136</v>
      </c>
      <c r="E1511" s="46" t="s">
        <v>136</v>
      </c>
      <c r="F1511" s="45" t="s">
        <v>136</v>
      </c>
      <c r="G1511" s="47" t="s">
        <v>136</v>
      </c>
      <c r="H1511" s="48" t="s">
        <v>136</v>
      </c>
      <c r="I1511" s="49" t="s">
        <v>136</v>
      </c>
      <c r="J1511" s="35" t="s">
        <v>136</v>
      </c>
      <c r="K1511" s="42" t="s">
        <v>136</v>
      </c>
      <c r="L1511" s="46" t="s">
        <v>136</v>
      </c>
      <c r="M1511" s="50" t="s">
        <v>136</v>
      </c>
      <c r="N1511" s="50" t="s">
        <v>136</v>
      </c>
      <c r="O1511" s="46" t="s">
        <v>136</v>
      </c>
      <c r="P1511" s="46" t="s">
        <v>136</v>
      </c>
      <c r="Q1511" s="46" t="s">
        <v>136</v>
      </c>
      <c r="R1511" s="46" t="s">
        <v>136</v>
      </c>
      <c r="S1511" s="46" t="s">
        <v>136</v>
      </c>
      <c r="T1511" s="46" t="s">
        <v>136</v>
      </c>
      <c r="U1511" s="47" t="s">
        <v>136</v>
      </c>
      <c r="V1511" s="47" t="s">
        <v>136</v>
      </c>
      <c r="W1511" s="49" t="s">
        <v>136</v>
      </c>
      <c r="X1511" s="35" t="s">
        <v>136</v>
      </c>
      <c r="Y1511" s="44" t="s">
        <v>136</v>
      </c>
      <c r="Z1511" s="46" t="s">
        <v>136</v>
      </c>
      <c r="AA1511" s="46" t="s">
        <v>136</v>
      </c>
      <c r="AB1511" s="46" t="s">
        <v>136</v>
      </c>
      <c r="AC1511" s="47" t="s">
        <v>136</v>
      </c>
      <c r="AD1511" s="48" t="s">
        <v>136</v>
      </c>
      <c r="AE1511" s="49" t="s">
        <v>136</v>
      </c>
    </row>
    <row r="1512" spans="1:31" x14ac:dyDescent="0.25">
      <c r="A1512" t="s">
        <v>1760</v>
      </c>
      <c r="B1512" s="35" t="s">
        <v>136</v>
      </c>
      <c r="C1512" s="44" t="s">
        <v>136</v>
      </c>
      <c r="D1512" s="45" t="s">
        <v>136</v>
      </c>
      <c r="E1512" s="46" t="s">
        <v>136</v>
      </c>
      <c r="F1512" s="45" t="s">
        <v>136</v>
      </c>
      <c r="G1512" s="47" t="s">
        <v>136</v>
      </c>
      <c r="H1512" s="48" t="s">
        <v>136</v>
      </c>
      <c r="I1512" s="49" t="s">
        <v>136</v>
      </c>
      <c r="J1512" s="35" t="s">
        <v>136</v>
      </c>
      <c r="K1512" s="42" t="s">
        <v>136</v>
      </c>
      <c r="L1512" s="46" t="s">
        <v>136</v>
      </c>
      <c r="M1512" s="50" t="s">
        <v>136</v>
      </c>
      <c r="N1512" s="50" t="s">
        <v>136</v>
      </c>
      <c r="O1512" s="46" t="s">
        <v>136</v>
      </c>
      <c r="P1512" s="46" t="s">
        <v>136</v>
      </c>
      <c r="Q1512" s="46" t="s">
        <v>136</v>
      </c>
      <c r="R1512" s="46" t="s">
        <v>136</v>
      </c>
      <c r="S1512" s="46" t="s">
        <v>136</v>
      </c>
      <c r="T1512" s="46" t="s">
        <v>136</v>
      </c>
      <c r="U1512" s="47" t="s">
        <v>136</v>
      </c>
      <c r="V1512" s="47" t="s">
        <v>136</v>
      </c>
      <c r="W1512" s="49" t="s">
        <v>136</v>
      </c>
      <c r="X1512" s="35" t="s">
        <v>136</v>
      </c>
      <c r="Y1512" s="44" t="s">
        <v>136</v>
      </c>
      <c r="Z1512" s="46" t="s">
        <v>136</v>
      </c>
      <c r="AA1512" s="46" t="s">
        <v>136</v>
      </c>
      <c r="AB1512" s="46" t="s">
        <v>136</v>
      </c>
      <c r="AC1512" s="47" t="s">
        <v>136</v>
      </c>
      <c r="AD1512" s="48" t="s">
        <v>136</v>
      </c>
      <c r="AE1512" s="49" t="s">
        <v>136</v>
      </c>
    </row>
    <row r="1513" spans="1:31" x14ac:dyDescent="0.25">
      <c r="A1513" t="s">
        <v>1761</v>
      </c>
      <c r="B1513" s="35" t="s">
        <v>136</v>
      </c>
      <c r="C1513" s="44" t="s">
        <v>136</v>
      </c>
      <c r="D1513" s="45" t="s">
        <v>136</v>
      </c>
      <c r="E1513" s="46" t="s">
        <v>136</v>
      </c>
      <c r="F1513" s="45" t="s">
        <v>136</v>
      </c>
      <c r="G1513" s="47" t="s">
        <v>136</v>
      </c>
      <c r="H1513" s="48" t="s">
        <v>136</v>
      </c>
      <c r="I1513" s="49" t="s">
        <v>136</v>
      </c>
      <c r="J1513" s="35" t="s">
        <v>136</v>
      </c>
      <c r="K1513" s="42" t="s">
        <v>136</v>
      </c>
      <c r="L1513" s="46" t="s">
        <v>136</v>
      </c>
      <c r="M1513" s="50" t="s">
        <v>136</v>
      </c>
      <c r="N1513" s="50" t="s">
        <v>136</v>
      </c>
      <c r="O1513" s="46" t="s">
        <v>136</v>
      </c>
      <c r="P1513" s="46" t="s">
        <v>136</v>
      </c>
      <c r="Q1513" s="46" t="s">
        <v>136</v>
      </c>
      <c r="R1513" s="46" t="s">
        <v>136</v>
      </c>
      <c r="S1513" s="46" t="s">
        <v>136</v>
      </c>
      <c r="T1513" s="46" t="s">
        <v>136</v>
      </c>
      <c r="U1513" s="47" t="s">
        <v>136</v>
      </c>
      <c r="V1513" s="47" t="s">
        <v>136</v>
      </c>
      <c r="W1513" s="49" t="s">
        <v>136</v>
      </c>
      <c r="X1513" s="35" t="s">
        <v>136</v>
      </c>
      <c r="Y1513" s="44" t="s">
        <v>136</v>
      </c>
      <c r="Z1513" s="46" t="s">
        <v>136</v>
      </c>
      <c r="AA1513" s="46" t="s">
        <v>136</v>
      </c>
      <c r="AB1513" s="46" t="s">
        <v>136</v>
      </c>
      <c r="AC1513" s="47" t="s">
        <v>136</v>
      </c>
      <c r="AD1513" s="48" t="s">
        <v>136</v>
      </c>
      <c r="AE1513" s="49" t="s">
        <v>136</v>
      </c>
    </row>
    <row r="1514" spans="1:31" x14ac:dyDescent="0.25">
      <c r="A1514" t="s">
        <v>1762</v>
      </c>
      <c r="B1514" s="35" t="s">
        <v>136</v>
      </c>
      <c r="C1514" s="44" t="s">
        <v>136</v>
      </c>
      <c r="D1514" s="45" t="s">
        <v>136</v>
      </c>
      <c r="E1514" s="46" t="s">
        <v>136</v>
      </c>
      <c r="F1514" s="45" t="s">
        <v>136</v>
      </c>
      <c r="G1514" s="47" t="s">
        <v>136</v>
      </c>
      <c r="H1514" s="48" t="s">
        <v>136</v>
      </c>
      <c r="I1514" s="49" t="s">
        <v>136</v>
      </c>
      <c r="J1514" s="35" t="s">
        <v>136</v>
      </c>
      <c r="K1514" s="42" t="s">
        <v>136</v>
      </c>
      <c r="L1514" s="46" t="s">
        <v>136</v>
      </c>
      <c r="M1514" s="50" t="s">
        <v>136</v>
      </c>
      <c r="N1514" s="50" t="s">
        <v>136</v>
      </c>
      <c r="O1514" s="46" t="s">
        <v>136</v>
      </c>
      <c r="P1514" s="46" t="s">
        <v>136</v>
      </c>
      <c r="Q1514" s="46" t="s">
        <v>136</v>
      </c>
      <c r="R1514" s="46" t="s">
        <v>136</v>
      </c>
      <c r="S1514" s="46" t="s">
        <v>136</v>
      </c>
      <c r="T1514" s="46" t="s">
        <v>136</v>
      </c>
      <c r="U1514" s="47" t="s">
        <v>136</v>
      </c>
      <c r="V1514" s="47" t="s">
        <v>136</v>
      </c>
      <c r="W1514" s="49" t="s">
        <v>136</v>
      </c>
      <c r="X1514" s="35" t="s">
        <v>136</v>
      </c>
      <c r="Y1514" s="44" t="s">
        <v>136</v>
      </c>
      <c r="Z1514" s="46" t="s">
        <v>136</v>
      </c>
      <c r="AA1514" s="46" t="s">
        <v>136</v>
      </c>
      <c r="AB1514" s="46" t="s">
        <v>136</v>
      </c>
      <c r="AC1514" s="47" t="s">
        <v>136</v>
      </c>
      <c r="AD1514" s="48" t="s">
        <v>136</v>
      </c>
      <c r="AE1514" s="49" t="s">
        <v>136</v>
      </c>
    </row>
    <row r="1515" spans="1:31" ht="15.75" thickBot="1" x14ac:dyDescent="0.3">
      <c r="A1515" t="s">
        <v>1763</v>
      </c>
      <c r="B1515" s="35" t="s">
        <v>136</v>
      </c>
      <c r="C1515" s="51" t="s">
        <v>136</v>
      </c>
      <c r="D1515" s="52" t="s">
        <v>136</v>
      </c>
      <c r="E1515" s="53" t="s">
        <v>136</v>
      </c>
      <c r="F1515" s="52" t="s">
        <v>136</v>
      </c>
      <c r="G1515" s="54" t="s">
        <v>136</v>
      </c>
      <c r="H1515" s="55" t="s">
        <v>136</v>
      </c>
      <c r="I1515" s="56" t="s">
        <v>136</v>
      </c>
      <c r="J1515" s="35" t="s">
        <v>136</v>
      </c>
      <c r="K1515" s="42" t="s">
        <v>136</v>
      </c>
      <c r="L1515" s="25" t="s">
        <v>136</v>
      </c>
      <c r="M1515" s="57" t="s">
        <v>136</v>
      </c>
      <c r="N1515" s="57" t="s">
        <v>136</v>
      </c>
      <c r="O1515" s="53" t="s">
        <v>136</v>
      </c>
      <c r="P1515" s="25" t="s">
        <v>136</v>
      </c>
      <c r="Q1515" s="25" t="s">
        <v>136</v>
      </c>
      <c r="R1515" s="53" t="s">
        <v>136</v>
      </c>
      <c r="S1515" s="46" t="s">
        <v>136</v>
      </c>
      <c r="T1515" s="25" t="s">
        <v>136</v>
      </c>
      <c r="U1515" s="54" t="s">
        <v>136</v>
      </c>
      <c r="V1515" s="54" t="s">
        <v>136</v>
      </c>
      <c r="W1515" s="56" t="s">
        <v>136</v>
      </c>
      <c r="X1515" s="35" t="s">
        <v>136</v>
      </c>
      <c r="Y1515" s="51" t="s">
        <v>136</v>
      </c>
      <c r="Z1515" s="53" t="s">
        <v>136</v>
      </c>
      <c r="AA1515" s="53" t="s">
        <v>136</v>
      </c>
      <c r="AB1515" s="53" t="s">
        <v>136</v>
      </c>
      <c r="AC1515" s="54" t="s">
        <v>136</v>
      </c>
      <c r="AD1515" s="55" t="s">
        <v>136</v>
      </c>
      <c r="AE1515" s="56" t="s">
        <v>136</v>
      </c>
    </row>
    <row r="1516" spans="1:31" x14ac:dyDescent="0.25">
      <c r="A1516" t="s">
        <v>1764</v>
      </c>
      <c r="B1516" s="293" t="s">
        <v>2237</v>
      </c>
      <c r="C1516" s="294"/>
      <c r="D1516" s="58">
        <v>0.60205255878808162</v>
      </c>
      <c r="E1516" s="58">
        <v>0.39794744121191844</v>
      </c>
      <c r="F1516" s="58">
        <v>0.34069930353501537</v>
      </c>
      <c r="G1516" s="59"/>
      <c r="H1516" s="60"/>
      <c r="I1516" s="61"/>
      <c r="J1516" s="62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 t="s">
        <v>136</v>
      </c>
      <c r="V1516" s="37" t="s">
        <v>136</v>
      </c>
      <c r="W1516" s="63" t="s">
        <v>136</v>
      </c>
      <c r="X1516" s="293" t="s">
        <v>2237</v>
      </c>
      <c r="Y1516" s="294">
        <v>0</v>
      </c>
      <c r="Z1516" s="58">
        <v>0.35957148602379185</v>
      </c>
      <c r="AA1516" s="58">
        <v>0.64042851397620815</v>
      </c>
      <c r="AB1516" s="58">
        <v>0.60415204415147039</v>
      </c>
      <c r="AC1516" s="59"/>
      <c r="AD1516" s="60"/>
      <c r="AE1516" s="61"/>
    </row>
    <row r="1517" spans="1:31" ht="15.75" thickBot="1" x14ac:dyDescent="0.3">
      <c r="A1517" t="s">
        <v>1765</v>
      </c>
      <c r="B1517" s="295" t="s">
        <v>5</v>
      </c>
      <c r="C1517" s="296"/>
      <c r="D1517" s="25"/>
      <c r="E1517" s="25"/>
      <c r="F1517" s="25"/>
      <c r="G1517" s="26">
        <v>172316.49831896412</v>
      </c>
      <c r="H1517" s="26">
        <v>82303.156954544014</v>
      </c>
      <c r="I1517" s="27">
        <v>0.47762784038355904</v>
      </c>
      <c r="J1517" s="33" t="s">
        <v>5</v>
      </c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6">
        <v>497424.09860965941</v>
      </c>
      <c r="V1517" s="26">
        <v>252631.1990606316</v>
      </c>
      <c r="W1517" s="27">
        <v>0.50787888999900932</v>
      </c>
      <c r="X1517" s="295" t="s">
        <v>5</v>
      </c>
      <c r="Y1517" s="296">
        <v>0</v>
      </c>
      <c r="Z1517" s="25"/>
      <c r="AA1517" s="25"/>
      <c r="AB1517" s="25"/>
      <c r="AC1517" s="26">
        <v>165339.31039514826</v>
      </c>
      <c r="AD1517" s="26">
        <v>114197.76593082451</v>
      </c>
      <c r="AE1517" s="27">
        <v>0.69068732449591452</v>
      </c>
    </row>
    <row r="1518" spans="1:31" ht="15.75" thickBot="1" x14ac:dyDescent="0.3">
      <c r="A1518" t="s">
        <v>1766</v>
      </c>
      <c r="B1518" s="29" t="s">
        <v>2238</v>
      </c>
      <c r="C1518" s="30"/>
      <c r="D1518" s="30"/>
      <c r="E1518" s="30"/>
      <c r="F1518" s="30"/>
      <c r="G1518" s="31">
        <v>2.8946099128741682</v>
      </c>
      <c r="H1518" s="32">
        <v>2.8791971827517031</v>
      </c>
      <c r="I1518" s="64"/>
      <c r="J1518" s="29" t="s">
        <v>2240</v>
      </c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1">
        <v>2.9877343760560149</v>
      </c>
      <c r="V1518" s="32">
        <v>2.8494034045891508</v>
      </c>
      <c r="W1518" s="64"/>
      <c r="X1518" s="29" t="s">
        <v>2239</v>
      </c>
      <c r="Y1518" s="30"/>
      <c r="Z1518" s="30"/>
      <c r="AA1518" s="30"/>
      <c r="AB1518" s="30"/>
      <c r="AC1518" s="31">
        <v>3.2292079351737724</v>
      </c>
      <c r="AD1518" s="32">
        <v>3.3437877600103105</v>
      </c>
      <c r="AE1518" s="64"/>
    </row>
    <row r="1519" spans="1:31" ht="15.75" thickBot="1" x14ac:dyDescent="0.3">
      <c r="A1519" t="s">
        <v>1767</v>
      </c>
      <c r="B1519" s="358" t="s">
        <v>2231</v>
      </c>
      <c r="C1519" s="358"/>
      <c r="D1519" s="358"/>
      <c r="E1519" s="358"/>
      <c r="F1519" s="358"/>
      <c r="G1519" s="358"/>
      <c r="H1519" s="358"/>
      <c r="I1519" s="20"/>
      <c r="J1519" s="20"/>
      <c r="K1519" s="20"/>
      <c r="L1519" s="20" t="s">
        <v>2274</v>
      </c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</row>
    <row r="1520" spans="1:31" x14ac:dyDescent="0.25">
      <c r="A1520" t="s">
        <v>1768</v>
      </c>
      <c r="B1520" s="301" t="s">
        <v>6</v>
      </c>
      <c r="C1520" s="302"/>
      <c r="D1520" s="302"/>
      <c r="E1520" s="302"/>
      <c r="F1520" s="302"/>
      <c r="G1520" s="302"/>
      <c r="H1520" s="302"/>
      <c r="I1520" s="303"/>
      <c r="J1520" s="301" t="s">
        <v>73</v>
      </c>
      <c r="K1520" s="302"/>
      <c r="L1520" s="302"/>
      <c r="M1520" s="302"/>
      <c r="N1520" s="302"/>
      <c r="O1520" s="302"/>
      <c r="P1520" s="302"/>
      <c r="Q1520" s="302"/>
      <c r="R1520" s="302"/>
      <c r="S1520" s="302"/>
      <c r="T1520" s="302"/>
      <c r="U1520" s="302"/>
      <c r="V1520" s="302"/>
      <c r="W1520" s="303"/>
      <c r="X1520" s="301" t="s">
        <v>7</v>
      </c>
      <c r="Y1520" s="302"/>
      <c r="Z1520" s="302"/>
      <c r="AA1520" s="302"/>
      <c r="AB1520" s="302"/>
      <c r="AC1520" s="302"/>
      <c r="AD1520" s="302"/>
      <c r="AE1520" s="303"/>
    </row>
    <row r="1521" spans="1:31" ht="75" x14ac:dyDescent="0.25">
      <c r="A1521" t="s">
        <v>1769</v>
      </c>
      <c r="B1521" s="305"/>
      <c r="C1521" s="306"/>
      <c r="D1521" s="34" t="s">
        <v>2232</v>
      </c>
      <c r="E1521" s="34" t="s">
        <v>2233</v>
      </c>
      <c r="F1521" s="34" t="s">
        <v>2234</v>
      </c>
      <c r="G1521" s="269" t="s">
        <v>196</v>
      </c>
      <c r="H1521" s="34" t="s">
        <v>197</v>
      </c>
      <c r="I1521" s="21" t="s">
        <v>5</v>
      </c>
      <c r="J1521" s="305"/>
      <c r="K1521" s="306"/>
      <c r="L1521" s="307" t="s">
        <v>2232</v>
      </c>
      <c r="M1521" s="308"/>
      <c r="N1521" s="309"/>
      <c r="O1521" s="307" t="s">
        <v>2233</v>
      </c>
      <c r="P1521" s="308"/>
      <c r="Q1521" s="309"/>
      <c r="R1521" s="307" t="s">
        <v>2234</v>
      </c>
      <c r="S1521" s="308"/>
      <c r="T1521" s="309"/>
      <c r="U1521" s="269" t="s">
        <v>196</v>
      </c>
      <c r="V1521" s="34" t="s">
        <v>197</v>
      </c>
      <c r="W1521" s="21" t="s">
        <v>5</v>
      </c>
      <c r="X1521" s="305"/>
      <c r="Y1521" s="306"/>
      <c r="Z1521" s="34" t="s">
        <v>2232</v>
      </c>
      <c r="AA1521" s="34" t="s">
        <v>2233</v>
      </c>
      <c r="AB1521" s="34" t="s">
        <v>2234</v>
      </c>
      <c r="AC1521" s="269" t="s">
        <v>196</v>
      </c>
      <c r="AD1521" s="34" t="s">
        <v>197</v>
      </c>
      <c r="AE1521" s="21" t="s">
        <v>5</v>
      </c>
    </row>
    <row r="1522" spans="1:31" ht="15.75" thickBot="1" x14ac:dyDescent="0.3">
      <c r="A1522" t="s">
        <v>1770</v>
      </c>
      <c r="B1522" s="291" t="s">
        <v>2236</v>
      </c>
      <c r="C1522" s="292"/>
      <c r="D1522" s="22" t="s">
        <v>11</v>
      </c>
      <c r="E1522" s="22" t="s">
        <v>12</v>
      </c>
      <c r="F1522" s="22" t="s">
        <v>12</v>
      </c>
      <c r="G1522" s="23"/>
      <c r="H1522" s="23"/>
      <c r="I1522" s="24"/>
      <c r="J1522" s="297"/>
      <c r="K1522" s="298"/>
      <c r="L1522" s="298"/>
      <c r="M1522" s="298"/>
      <c r="N1522" s="298"/>
      <c r="O1522" s="298"/>
      <c r="P1522" s="298"/>
      <c r="Q1522" s="298"/>
      <c r="R1522" s="298"/>
      <c r="S1522" s="298"/>
      <c r="T1522" s="298"/>
      <c r="U1522" s="298"/>
      <c r="V1522" s="298"/>
      <c r="W1522" s="299"/>
      <c r="X1522" s="291" t="s">
        <v>2236</v>
      </c>
      <c r="Y1522" s="292"/>
      <c r="Z1522" s="22" t="s">
        <v>12</v>
      </c>
      <c r="AA1522" s="22" t="s">
        <v>11</v>
      </c>
      <c r="AB1522" s="22" t="s">
        <v>11</v>
      </c>
      <c r="AC1522" s="23"/>
      <c r="AD1522" s="23"/>
      <c r="AE1522" s="24"/>
    </row>
    <row r="1523" spans="1:31" x14ac:dyDescent="0.25">
      <c r="A1523" t="s">
        <v>1771</v>
      </c>
      <c r="B1523" s="35">
        <v>1</v>
      </c>
      <c r="C1523" s="36" t="s">
        <v>148</v>
      </c>
      <c r="D1523" s="37">
        <v>0.71782149415904872</v>
      </c>
      <c r="E1523" s="38">
        <v>0.28217850584095133</v>
      </c>
      <c r="F1523" s="37">
        <v>0.18510793450980922</v>
      </c>
      <c r="G1523" s="39">
        <v>3351.7687117320434</v>
      </c>
      <c r="H1523" s="40">
        <v>1598.0002207311675</v>
      </c>
      <c r="I1523" s="41">
        <v>0.47676327281705333</v>
      </c>
      <c r="J1523" s="35">
        <v>1</v>
      </c>
      <c r="K1523" s="42" t="s">
        <v>147</v>
      </c>
      <c r="L1523" s="38">
        <v>0.59604780130282176</v>
      </c>
      <c r="M1523" s="43" t="s">
        <v>137</v>
      </c>
      <c r="N1523" s="43" t="s">
        <v>137</v>
      </c>
      <c r="O1523" s="38">
        <v>0.40395219869717819</v>
      </c>
      <c r="P1523" s="38" t="s">
        <v>137</v>
      </c>
      <c r="Q1523" s="38" t="s">
        <v>137</v>
      </c>
      <c r="R1523" s="38">
        <v>0.27938287156931574</v>
      </c>
      <c r="S1523" s="38" t="s">
        <v>1</v>
      </c>
      <c r="T1523" s="38" t="s">
        <v>137</v>
      </c>
      <c r="U1523" s="39">
        <v>33346.233575641454</v>
      </c>
      <c r="V1523" s="39">
        <v>12912.601981828902</v>
      </c>
      <c r="W1523" s="41">
        <v>0.38722819932687147</v>
      </c>
      <c r="X1523" s="35">
        <v>1</v>
      </c>
      <c r="Y1523" s="36" t="s">
        <v>179</v>
      </c>
      <c r="Z1523" s="38">
        <v>0.23961659396202561</v>
      </c>
      <c r="AA1523" s="38">
        <v>0.76038340603797427</v>
      </c>
      <c r="AB1523" s="38">
        <v>0.75125473808104581</v>
      </c>
      <c r="AC1523" s="39">
        <v>13562.698846122395</v>
      </c>
      <c r="AD1523" s="40">
        <v>6164.3902849913193</v>
      </c>
      <c r="AE1523" s="41">
        <v>0.45451059224497425</v>
      </c>
    </row>
    <row r="1524" spans="1:31" x14ac:dyDescent="0.25">
      <c r="A1524" t="s">
        <v>1772</v>
      </c>
      <c r="B1524" s="35">
        <v>2</v>
      </c>
      <c r="C1524" s="44" t="s">
        <v>149</v>
      </c>
      <c r="D1524" s="45">
        <v>0.8539895554722815</v>
      </c>
      <c r="E1524" s="46">
        <v>0.14601044452771858</v>
      </c>
      <c r="F1524" s="45">
        <v>0.10488615058805499</v>
      </c>
      <c r="G1524" s="47">
        <v>167.15903275449145</v>
      </c>
      <c r="H1524" s="48">
        <v>65.567105191546403</v>
      </c>
      <c r="I1524" s="49">
        <v>0.39224386568355912</v>
      </c>
      <c r="J1524" s="35">
        <v>2</v>
      </c>
      <c r="K1524" s="42" t="s">
        <v>151</v>
      </c>
      <c r="L1524" s="46">
        <v>0.34738069337293431</v>
      </c>
      <c r="M1524" s="50" t="s">
        <v>137</v>
      </c>
      <c r="N1524" s="50" t="s">
        <v>135</v>
      </c>
      <c r="O1524" s="46">
        <v>0.6526193066270658</v>
      </c>
      <c r="P1524" s="46" t="s">
        <v>137</v>
      </c>
      <c r="Q1524" s="46" t="s">
        <v>135</v>
      </c>
      <c r="R1524" s="46">
        <v>0.42329069051957041</v>
      </c>
      <c r="S1524" s="46" t="s">
        <v>137</v>
      </c>
      <c r="T1524" s="46" t="s">
        <v>137</v>
      </c>
      <c r="U1524" s="47">
        <v>74440.319113947538</v>
      </c>
      <c r="V1524" s="47">
        <v>16639.734279137348</v>
      </c>
      <c r="W1524" s="49">
        <v>0.22353120563154114</v>
      </c>
      <c r="X1524" s="35">
        <v>2</v>
      </c>
      <c r="Y1524" s="44" t="s">
        <v>184</v>
      </c>
      <c r="Z1524" s="46">
        <v>0.29685657549259215</v>
      </c>
      <c r="AA1524" s="46">
        <v>0.70314342450740774</v>
      </c>
      <c r="AB1524" s="46">
        <v>0.66545753561256293</v>
      </c>
      <c r="AC1524" s="47">
        <v>8343.7765858254752</v>
      </c>
      <c r="AD1524" s="48">
        <v>2303.8618078991362</v>
      </c>
      <c r="AE1524" s="49">
        <v>0.27611738931420682</v>
      </c>
    </row>
    <row r="1525" spans="1:31" x14ac:dyDescent="0.25">
      <c r="A1525" t="s">
        <v>1773</v>
      </c>
      <c r="B1525" s="35">
        <v>3</v>
      </c>
      <c r="C1525" s="44" t="s">
        <v>150</v>
      </c>
      <c r="D1525" s="45">
        <v>0.81437014138525399</v>
      </c>
      <c r="E1525" s="46">
        <v>0.18562985861474604</v>
      </c>
      <c r="F1525" s="45">
        <v>4.833361568018936E-2</v>
      </c>
      <c r="G1525" s="47">
        <v>16636.631163856844</v>
      </c>
      <c r="H1525" s="48">
        <v>9615.437636325838</v>
      </c>
      <c r="I1525" s="49">
        <v>0.57796783144507158</v>
      </c>
      <c r="J1525" s="35">
        <v>3</v>
      </c>
      <c r="K1525" s="42" t="s">
        <v>152</v>
      </c>
      <c r="L1525" s="46">
        <v>0.23755455653477947</v>
      </c>
      <c r="M1525" s="50" t="s">
        <v>137</v>
      </c>
      <c r="N1525" s="50" t="s">
        <v>135</v>
      </c>
      <c r="O1525" s="46">
        <v>0.76244544346522036</v>
      </c>
      <c r="P1525" s="46" t="s">
        <v>137</v>
      </c>
      <c r="Q1525" s="46" t="s">
        <v>135</v>
      </c>
      <c r="R1525" s="46">
        <v>0.41999635701557536</v>
      </c>
      <c r="S1525" s="46" t="s">
        <v>137</v>
      </c>
      <c r="T1525" s="46" t="s">
        <v>137</v>
      </c>
      <c r="U1525" s="47">
        <v>8461.2520576194329</v>
      </c>
      <c r="V1525" s="47">
        <v>3217.2721028534233</v>
      </c>
      <c r="W1525" s="49">
        <v>0.38023593682642287</v>
      </c>
      <c r="X1525" s="35">
        <v>3</v>
      </c>
      <c r="Y1525" s="44" t="s">
        <v>143</v>
      </c>
      <c r="Z1525" s="46">
        <v>0.21728957484625711</v>
      </c>
      <c r="AA1525" s="46">
        <v>0.78271042515374289</v>
      </c>
      <c r="AB1525" s="46">
        <v>0.74899872029122438</v>
      </c>
      <c r="AC1525" s="47">
        <v>43276.772484736895</v>
      </c>
      <c r="AD1525" s="48">
        <v>24867.858789289054</v>
      </c>
      <c r="AE1525" s="49">
        <v>0.57462369214477804</v>
      </c>
    </row>
    <row r="1526" spans="1:31" x14ac:dyDescent="0.25">
      <c r="A1526" t="s">
        <v>1774</v>
      </c>
      <c r="B1526" s="35">
        <v>4</v>
      </c>
      <c r="C1526" s="44" t="s">
        <v>154</v>
      </c>
      <c r="D1526" s="45">
        <v>0.65403117205550865</v>
      </c>
      <c r="E1526" s="46">
        <v>0.34596882794449141</v>
      </c>
      <c r="F1526" s="45">
        <v>4.6122424717332806E-2</v>
      </c>
      <c r="G1526" s="47">
        <v>10549.421215245555</v>
      </c>
      <c r="H1526" s="48">
        <v>2979.4769508810614</v>
      </c>
      <c r="I1526" s="49">
        <v>0.28243037130560811</v>
      </c>
      <c r="J1526" s="35">
        <v>4</v>
      </c>
      <c r="K1526" s="42" t="s">
        <v>153</v>
      </c>
      <c r="L1526" s="46">
        <v>0.54898003153425701</v>
      </c>
      <c r="M1526" s="50" t="s">
        <v>137</v>
      </c>
      <c r="N1526" s="50" t="s">
        <v>137</v>
      </c>
      <c r="O1526" s="46">
        <v>0.45101996846574305</v>
      </c>
      <c r="P1526" s="46" t="s">
        <v>137</v>
      </c>
      <c r="Q1526" s="46" t="s">
        <v>137</v>
      </c>
      <c r="R1526" s="46">
        <v>9.8283947578946443E-2</v>
      </c>
      <c r="S1526" s="46" t="s">
        <v>1</v>
      </c>
      <c r="T1526" s="46" t="s">
        <v>137</v>
      </c>
      <c r="U1526" s="47">
        <v>11058.679624551893</v>
      </c>
      <c r="V1526" s="47">
        <v>3435.8065883108784</v>
      </c>
      <c r="W1526" s="49">
        <v>0.31068868119507531</v>
      </c>
      <c r="X1526" s="35">
        <v>4</v>
      </c>
      <c r="Y1526" s="44" t="s">
        <v>201</v>
      </c>
      <c r="Z1526" s="46">
        <v>6.5765675435557433E-2</v>
      </c>
      <c r="AA1526" s="46">
        <v>0.93423432456444266</v>
      </c>
      <c r="AB1526" s="46">
        <v>0.93038262655135784</v>
      </c>
      <c r="AC1526" s="47">
        <v>35875.546025881471</v>
      </c>
      <c r="AD1526" s="48">
        <v>27601.190267621394</v>
      </c>
      <c r="AE1526" s="49">
        <v>0.76935944745507812</v>
      </c>
    </row>
    <row r="1527" spans="1:31" x14ac:dyDescent="0.25">
      <c r="A1527" t="s">
        <v>1775</v>
      </c>
      <c r="B1527" s="35">
        <v>5</v>
      </c>
      <c r="C1527" s="44" t="s">
        <v>155</v>
      </c>
      <c r="D1527" s="45">
        <v>0.69794718357173369</v>
      </c>
      <c r="E1527" s="46">
        <v>0.30205281642826631</v>
      </c>
      <c r="F1527" s="45">
        <v>0.21732281733980743</v>
      </c>
      <c r="G1527" s="47">
        <v>4598.3847684756829</v>
      </c>
      <c r="H1527" s="48">
        <v>1789.3899987203399</v>
      </c>
      <c r="I1527" s="49">
        <v>0.38913446542958696</v>
      </c>
      <c r="J1527" s="35">
        <v>5</v>
      </c>
      <c r="K1527" s="42" t="s">
        <v>158</v>
      </c>
      <c r="L1527" s="46">
        <v>0.26813933105428761</v>
      </c>
      <c r="M1527" s="50" t="s">
        <v>137</v>
      </c>
      <c r="N1527" s="50" t="s">
        <v>135</v>
      </c>
      <c r="O1527" s="46">
        <v>0.73186066894571233</v>
      </c>
      <c r="P1527" s="46" t="s">
        <v>137</v>
      </c>
      <c r="Q1527" s="46" t="s">
        <v>135</v>
      </c>
      <c r="R1527" s="46">
        <v>0.49372713698969534</v>
      </c>
      <c r="S1527" s="46" t="s">
        <v>137</v>
      </c>
      <c r="T1527" s="46" t="s">
        <v>137</v>
      </c>
      <c r="U1527" s="47">
        <v>4437.2714411282486</v>
      </c>
      <c r="V1527" s="47">
        <v>1791.6123833182123</v>
      </c>
      <c r="W1527" s="49">
        <v>0.4037644320588748</v>
      </c>
      <c r="X1527" s="35">
        <v>5</v>
      </c>
      <c r="Y1527" s="44" t="s">
        <v>144</v>
      </c>
      <c r="Z1527" s="46">
        <v>7.3062373692136792E-2</v>
      </c>
      <c r="AA1527" s="46">
        <v>0.92693762630786314</v>
      </c>
      <c r="AB1527" s="46">
        <v>0.8817266756831037</v>
      </c>
      <c r="AC1527" s="47">
        <v>30572.717784428198</v>
      </c>
      <c r="AD1527" s="48">
        <v>23547.83212792769</v>
      </c>
      <c r="AE1527" s="49">
        <v>0.77022371036707316</v>
      </c>
    </row>
    <row r="1528" spans="1:31" x14ac:dyDescent="0.25">
      <c r="A1528" t="s">
        <v>1776</v>
      </c>
      <c r="B1528" s="35">
        <v>6</v>
      </c>
      <c r="C1528" s="44" t="s">
        <v>156</v>
      </c>
      <c r="D1528" s="45">
        <v>0.6399866656392359</v>
      </c>
      <c r="E1528" s="46">
        <v>0.36001333436076427</v>
      </c>
      <c r="F1528" s="45">
        <v>0.1661187126142431</v>
      </c>
      <c r="G1528" s="47">
        <v>35362.625947460547</v>
      </c>
      <c r="H1528" s="48">
        <v>4235.1242486790525</v>
      </c>
      <c r="I1528" s="49">
        <v>0.11976271940243692</v>
      </c>
      <c r="J1528" s="35">
        <v>6</v>
      </c>
      <c r="K1528" s="42" t="s">
        <v>162</v>
      </c>
      <c r="L1528" s="46">
        <v>0.55582161107257133</v>
      </c>
      <c r="M1528" s="50" t="s">
        <v>137</v>
      </c>
      <c r="N1528" s="50" t="s">
        <v>137</v>
      </c>
      <c r="O1528" s="46">
        <v>0.4441783889274285</v>
      </c>
      <c r="P1528" s="46" t="s">
        <v>137</v>
      </c>
      <c r="Q1528" s="46" t="s">
        <v>137</v>
      </c>
      <c r="R1528" s="46">
        <v>3.305599304439092E-2</v>
      </c>
      <c r="S1528" s="46" t="s">
        <v>1</v>
      </c>
      <c r="T1528" s="46" t="s">
        <v>137</v>
      </c>
      <c r="U1528" s="47">
        <v>29583.209932981437</v>
      </c>
      <c r="V1528" s="47">
        <v>10481.876955865637</v>
      </c>
      <c r="W1528" s="49">
        <v>0.35431844548348707</v>
      </c>
      <c r="X1528" s="35">
        <v>6</v>
      </c>
      <c r="Y1528" s="44" t="s">
        <v>191</v>
      </c>
      <c r="Z1528" s="46">
        <v>0.11366147360646119</v>
      </c>
      <c r="AA1528" s="46">
        <v>0.88633852639353883</v>
      </c>
      <c r="AB1528" s="46">
        <v>0.87647662234600854</v>
      </c>
      <c r="AC1528" s="47">
        <v>34231.76410813407</v>
      </c>
      <c r="AD1528" s="48">
        <v>20218.847051338249</v>
      </c>
      <c r="AE1528" s="49">
        <v>0.5906457811367628</v>
      </c>
    </row>
    <row r="1529" spans="1:31" x14ac:dyDescent="0.25">
      <c r="A1529" t="s">
        <v>1777</v>
      </c>
      <c r="B1529" s="35">
        <v>7</v>
      </c>
      <c r="C1529" s="44" t="s">
        <v>157</v>
      </c>
      <c r="D1529" s="45">
        <v>0.63321351829494776</v>
      </c>
      <c r="E1529" s="46">
        <v>0.36678648170505224</v>
      </c>
      <c r="F1529" s="45">
        <v>0.1143143744925495</v>
      </c>
      <c r="G1529" s="47">
        <v>21264.858223791191</v>
      </c>
      <c r="H1529" s="48">
        <v>4939.6201662046087</v>
      </c>
      <c r="I1529" s="49">
        <v>0.23229029388393221</v>
      </c>
      <c r="J1529" s="35">
        <v>7</v>
      </c>
      <c r="K1529" s="42" t="s">
        <v>163</v>
      </c>
      <c r="L1529" s="46">
        <v>0.31184060019444859</v>
      </c>
      <c r="M1529" s="50" t="s">
        <v>137</v>
      </c>
      <c r="N1529" s="50" t="s">
        <v>135</v>
      </c>
      <c r="O1529" s="46">
        <v>0.6881593998055513</v>
      </c>
      <c r="P1529" s="46" t="s">
        <v>137</v>
      </c>
      <c r="Q1529" s="46" t="s">
        <v>135</v>
      </c>
      <c r="R1529" s="46">
        <v>0.16002338728959792</v>
      </c>
      <c r="S1529" s="46" t="s">
        <v>1</v>
      </c>
      <c r="T1529" s="46" t="s">
        <v>137</v>
      </c>
      <c r="U1529" s="47">
        <v>12541.271987102227</v>
      </c>
      <c r="V1529" s="47">
        <v>2337.5781995288899</v>
      </c>
      <c r="W1529" s="49">
        <v>0.18639083834023507</v>
      </c>
      <c r="X1529" s="35">
        <v>7</v>
      </c>
      <c r="Y1529" s="44" t="s">
        <v>192</v>
      </c>
      <c r="Z1529" s="46">
        <v>0.27166555555115068</v>
      </c>
      <c r="AA1529" s="46">
        <v>0.72833444444884921</v>
      </c>
      <c r="AB1529" s="46">
        <v>0.6716994184430618</v>
      </c>
      <c r="AC1529" s="47">
        <v>20176.578506180471</v>
      </c>
      <c r="AD1529" s="48">
        <v>10887.880703365812</v>
      </c>
      <c r="AE1529" s="49">
        <v>0.53962968498502595</v>
      </c>
    </row>
    <row r="1530" spans="1:31" x14ac:dyDescent="0.25">
      <c r="A1530" t="s">
        <v>1778</v>
      </c>
      <c r="B1530" s="35">
        <v>8</v>
      </c>
      <c r="C1530" s="44" t="s">
        <v>159</v>
      </c>
      <c r="D1530" s="45">
        <v>0.60440466900724399</v>
      </c>
      <c r="E1530" s="46">
        <v>0.3955953309927559</v>
      </c>
      <c r="F1530" s="45">
        <v>5.4530913806553942E-2</v>
      </c>
      <c r="G1530" s="47">
        <v>23779.977887664325</v>
      </c>
      <c r="H1530" s="48">
        <v>6815.3127668089992</v>
      </c>
      <c r="I1530" s="49">
        <v>0.28659878486869361</v>
      </c>
      <c r="J1530" s="35">
        <v>8</v>
      </c>
      <c r="K1530" s="42" t="s">
        <v>164</v>
      </c>
      <c r="L1530" s="46">
        <v>0.34628359658069746</v>
      </c>
      <c r="M1530" s="50" t="s">
        <v>137</v>
      </c>
      <c r="N1530" s="50" t="s">
        <v>135</v>
      </c>
      <c r="O1530" s="46">
        <v>0.65371640341930248</v>
      </c>
      <c r="P1530" s="46" t="s">
        <v>137</v>
      </c>
      <c r="Q1530" s="46" t="s">
        <v>135</v>
      </c>
      <c r="R1530" s="46">
        <v>9.3713409820842253E-2</v>
      </c>
      <c r="S1530" s="46" t="s">
        <v>1</v>
      </c>
      <c r="T1530" s="46" t="s">
        <v>137</v>
      </c>
      <c r="U1530" s="47">
        <v>15771.244100455024</v>
      </c>
      <c r="V1530" s="47">
        <v>4007.7002248300737</v>
      </c>
      <c r="W1530" s="49">
        <v>0.25411439955548248</v>
      </c>
      <c r="X1530" s="35">
        <v>8</v>
      </c>
      <c r="Y1530" s="44" t="s">
        <v>193</v>
      </c>
      <c r="Z1530" s="46">
        <v>1.3083148279766348E-3</v>
      </c>
      <c r="AA1530" s="46">
        <v>0.99869168517202334</v>
      </c>
      <c r="AB1530" s="46">
        <v>0.99867065154222512</v>
      </c>
      <c r="AC1530" s="47">
        <v>831.97793076984772</v>
      </c>
      <c r="AD1530" s="48">
        <v>830.97793076984772</v>
      </c>
      <c r="AE1530" s="49">
        <v>0.99879804504060021</v>
      </c>
    </row>
    <row r="1531" spans="1:31" x14ac:dyDescent="0.25">
      <c r="A1531" t="s">
        <v>1779</v>
      </c>
      <c r="B1531" s="35">
        <v>9</v>
      </c>
      <c r="C1531" s="44" t="s">
        <v>160</v>
      </c>
      <c r="D1531" s="45">
        <v>0.65976594213746131</v>
      </c>
      <c r="E1531" s="46">
        <v>0.34023405786253869</v>
      </c>
      <c r="F1531" s="45">
        <v>0.12159949579690366</v>
      </c>
      <c r="G1531" s="47">
        <v>16310.973854654241</v>
      </c>
      <c r="H1531" s="48">
        <v>5306.3136248535684</v>
      </c>
      <c r="I1531" s="49">
        <v>0.32532169275346134</v>
      </c>
      <c r="J1531" s="35">
        <v>9</v>
      </c>
      <c r="K1531" s="42" t="s">
        <v>165</v>
      </c>
      <c r="L1531" s="46">
        <v>0.31755066529816578</v>
      </c>
      <c r="M1531" s="50" t="s">
        <v>137</v>
      </c>
      <c r="N1531" s="50" t="s">
        <v>135</v>
      </c>
      <c r="O1531" s="46">
        <v>0.68244933470183411</v>
      </c>
      <c r="P1531" s="46" t="s">
        <v>137</v>
      </c>
      <c r="Q1531" s="46" t="s">
        <v>135</v>
      </c>
      <c r="R1531" s="46">
        <v>3.9300659292045424E-2</v>
      </c>
      <c r="S1531" s="46" t="s">
        <v>1</v>
      </c>
      <c r="T1531" s="46" t="s">
        <v>137</v>
      </c>
      <c r="U1531" s="47">
        <v>14287.250388032502</v>
      </c>
      <c r="V1531" s="47">
        <v>4902.2100254737516</v>
      </c>
      <c r="W1531" s="49">
        <v>0.3431178072990177</v>
      </c>
      <c r="X1531" s="35" t="s">
        <v>136</v>
      </c>
      <c r="Y1531" s="44" t="s">
        <v>136</v>
      </c>
      <c r="Z1531" s="46" t="s">
        <v>136</v>
      </c>
      <c r="AA1531" s="46" t="s">
        <v>136</v>
      </c>
      <c r="AB1531" s="46" t="s">
        <v>136</v>
      </c>
      <c r="AC1531" s="47" t="s">
        <v>136</v>
      </c>
      <c r="AD1531" s="48" t="s">
        <v>136</v>
      </c>
      <c r="AE1531" s="49" t="s">
        <v>136</v>
      </c>
    </row>
    <row r="1532" spans="1:31" x14ac:dyDescent="0.25">
      <c r="A1532" t="s">
        <v>1780</v>
      </c>
      <c r="B1532" s="35">
        <v>10</v>
      </c>
      <c r="C1532" s="44" t="s">
        <v>2228</v>
      </c>
      <c r="D1532" s="45">
        <v>0.678057521564429</v>
      </c>
      <c r="E1532" s="46">
        <v>0.32194247843557094</v>
      </c>
      <c r="F1532" s="45">
        <v>1.9630721824408798E-2</v>
      </c>
      <c r="G1532" s="47">
        <v>16081.562311956577</v>
      </c>
      <c r="H1532" s="48">
        <v>2741.6817989087053</v>
      </c>
      <c r="I1532" s="49">
        <v>0.17048603523242739</v>
      </c>
      <c r="J1532" s="35">
        <v>10</v>
      </c>
      <c r="K1532" s="42" t="s">
        <v>166</v>
      </c>
      <c r="L1532" s="46">
        <v>0.28090972565076577</v>
      </c>
      <c r="M1532" s="50" t="s">
        <v>137</v>
      </c>
      <c r="N1532" s="50" t="s">
        <v>135</v>
      </c>
      <c r="O1532" s="46">
        <v>0.71909027434923423</v>
      </c>
      <c r="P1532" s="46" t="s">
        <v>137</v>
      </c>
      <c r="Q1532" s="46" t="s">
        <v>135</v>
      </c>
      <c r="R1532" s="46">
        <v>0.18963880915597262</v>
      </c>
      <c r="S1532" s="46" t="s">
        <v>1</v>
      </c>
      <c r="T1532" s="46" t="s">
        <v>137</v>
      </c>
      <c r="U1532" s="47">
        <v>37198.618378211366</v>
      </c>
      <c r="V1532" s="47">
        <v>7653.8925550728845</v>
      </c>
      <c r="W1532" s="49">
        <v>0.20575744177520469</v>
      </c>
      <c r="X1532" s="35" t="s">
        <v>136</v>
      </c>
      <c r="Y1532" s="44" t="s">
        <v>136</v>
      </c>
      <c r="Z1532" s="46" t="s">
        <v>136</v>
      </c>
      <c r="AA1532" s="46" t="s">
        <v>136</v>
      </c>
      <c r="AB1532" s="46" t="s">
        <v>136</v>
      </c>
      <c r="AC1532" s="47" t="s">
        <v>136</v>
      </c>
      <c r="AD1532" s="48" t="s">
        <v>136</v>
      </c>
      <c r="AE1532" s="49" t="s">
        <v>136</v>
      </c>
    </row>
    <row r="1533" spans="1:31" x14ac:dyDescent="0.25">
      <c r="A1533" t="s">
        <v>1781</v>
      </c>
      <c r="B1533" s="35">
        <v>11</v>
      </c>
      <c r="C1533" s="44" t="s">
        <v>170</v>
      </c>
      <c r="D1533" s="45">
        <v>0.64815529674704786</v>
      </c>
      <c r="E1533" s="46">
        <v>0.35184470325295214</v>
      </c>
      <c r="F1533" s="45">
        <v>0.31790688284057522</v>
      </c>
      <c r="G1533" s="47">
        <v>35748.487701312028</v>
      </c>
      <c r="H1533" s="48">
        <v>16044.256830705097</v>
      </c>
      <c r="I1533" s="49">
        <v>0.44880938642101625</v>
      </c>
      <c r="J1533" s="35">
        <v>11</v>
      </c>
      <c r="K1533" s="42" t="s">
        <v>167</v>
      </c>
      <c r="L1533" s="46">
        <v>0.30539166939038664</v>
      </c>
      <c r="M1533" s="50" t="s">
        <v>137</v>
      </c>
      <c r="N1533" s="50" t="s">
        <v>135</v>
      </c>
      <c r="O1533" s="46">
        <v>0.69460833060961336</v>
      </c>
      <c r="P1533" s="46" t="s">
        <v>137</v>
      </c>
      <c r="Q1533" s="46" t="s">
        <v>135</v>
      </c>
      <c r="R1533" s="46">
        <v>7.2211043289652263E-2</v>
      </c>
      <c r="S1533" s="46" t="s">
        <v>1</v>
      </c>
      <c r="T1533" s="46" t="s">
        <v>137</v>
      </c>
      <c r="U1533" s="47">
        <v>6722.6288909525274</v>
      </c>
      <c r="V1533" s="47">
        <v>2085.7079451033396</v>
      </c>
      <c r="W1533" s="49">
        <v>0.31025183435461307</v>
      </c>
      <c r="X1533" s="35" t="s">
        <v>136</v>
      </c>
      <c r="Y1533" s="44" t="s">
        <v>136</v>
      </c>
      <c r="Z1533" s="46" t="s">
        <v>136</v>
      </c>
      <c r="AA1533" s="46" t="s">
        <v>136</v>
      </c>
      <c r="AB1533" s="46" t="s">
        <v>136</v>
      </c>
      <c r="AC1533" s="47" t="s">
        <v>136</v>
      </c>
      <c r="AD1533" s="48" t="s">
        <v>136</v>
      </c>
      <c r="AE1533" s="49" t="s">
        <v>136</v>
      </c>
    </row>
    <row r="1534" spans="1:31" x14ac:dyDescent="0.25">
      <c r="A1534" t="s">
        <v>1782</v>
      </c>
      <c r="B1534" s="35">
        <v>12</v>
      </c>
      <c r="C1534" s="44" t="s">
        <v>171</v>
      </c>
      <c r="D1534" s="45">
        <v>0.70145054906940352</v>
      </c>
      <c r="E1534" s="46">
        <v>0.29854945093059637</v>
      </c>
      <c r="F1534" s="45">
        <v>0.1922741266301006</v>
      </c>
      <c r="G1534" s="47">
        <v>2322.0598492922309</v>
      </c>
      <c r="H1534" s="48">
        <v>1493.5150797641577</v>
      </c>
      <c r="I1534" s="49">
        <v>0.64318543736906031</v>
      </c>
      <c r="J1534" s="35">
        <v>12</v>
      </c>
      <c r="K1534" s="42" t="s">
        <v>168</v>
      </c>
      <c r="L1534" s="46">
        <v>0.21224716768117102</v>
      </c>
      <c r="M1534" s="50" t="s">
        <v>137</v>
      </c>
      <c r="N1534" s="50" t="s">
        <v>135</v>
      </c>
      <c r="O1534" s="46">
        <v>0.78775283231882887</v>
      </c>
      <c r="P1534" s="46" t="s">
        <v>137</v>
      </c>
      <c r="Q1534" s="46" t="s">
        <v>135</v>
      </c>
      <c r="R1534" s="46">
        <v>0.19974351501195045</v>
      </c>
      <c r="S1534" s="46" t="s">
        <v>1</v>
      </c>
      <c r="T1534" s="46" t="s">
        <v>137</v>
      </c>
      <c r="U1534" s="47">
        <v>14425.948317674121</v>
      </c>
      <c r="V1534" s="47">
        <v>5116.6701391684528</v>
      </c>
      <c r="W1534" s="49">
        <v>0.3546851843978745</v>
      </c>
      <c r="X1534" s="35" t="s">
        <v>136</v>
      </c>
      <c r="Y1534" s="44" t="s">
        <v>136</v>
      </c>
      <c r="Z1534" s="46" t="s">
        <v>136</v>
      </c>
      <c r="AA1534" s="46" t="s">
        <v>136</v>
      </c>
      <c r="AB1534" s="46" t="s">
        <v>136</v>
      </c>
      <c r="AC1534" s="47" t="s">
        <v>136</v>
      </c>
      <c r="AD1534" s="48" t="s">
        <v>136</v>
      </c>
      <c r="AE1534" s="49" t="s">
        <v>136</v>
      </c>
    </row>
    <row r="1535" spans="1:31" x14ac:dyDescent="0.25">
      <c r="A1535" t="s">
        <v>1783</v>
      </c>
      <c r="B1535" s="35">
        <v>13</v>
      </c>
      <c r="C1535" s="44" t="s">
        <v>2229</v>
      </c>
      <c r="D1535" s="45">
        <v>0.62845880451863623</v>
      </c>
      <c r="E1535" s="46">
        <v>0.37154119548136383</v>
      </c>
      <c r="F1535" s="45">
        <v>0.18284441520985903</v>
      </c>
      <c r="G1535" s="47">
        <v>44400.787400302768</v>
      </c>
      <c r="H1535" s="48">
        <v>16696.843477710696</v>
      </c>
      <c r="I1535" s="49">
        <v>0.37604836434943134</v>
      </c>
      <c r="J1535" s="35">
        <v>13</v>
      </c>
      <c r="K1535" s="42" t="s">
        <v>169</v>
      </c>
      <c r="L1535" s="46">
        <v>0.59198429262085062</v>
      </c>
      <c r="M1535" s="50" t="s">
        <v>137</v>
      </c>
      <c r="N1535" s="50" t="s">
        <v>137</v>
      </c>
      <c r="O1535" s="46">
        <v>0.40801570737914949</v>
      </c>
      <c r="P1535" s="46" t="s">
        <v>137</v>
      </c>
      <c r="Q1535" s="46" t="s">
        <v>137</v>
      </c>
      <c r="R1535" s="46">
        <v>3.5497731883332578E-2</v>
      </c>
      <c r="S1535" s="46" t="s">
        <v>1</v>
      </c>
      <c r="T1535" s="46" t="s">
        <v>137</v>
      </c>
      <c r="U1535" s="47">
        <v>10289.188032606318</v>
      </c>
      <c r="V1535" s="47">
        <v>4746.2727061896994</v>
      </c>
      <c r="W1535" s="49">
        <v>0.46128739130326085</v>
      </c>
      <c r="X1535" s="35" t="s">
        <v>136</v>
      </c>
      <c r="Y1535" s="44" t="s">
        <v>136</v>
      </c>
      <c r="Z1535" s="46" t="s">
        <v>136</v>
      </c>
      <c r="AA1535" s="46" t="s">
        <v>136</v>
      </c>
      <c r="AB1535" s="46" t="s">
        <v>136</v>
      </c>
      <c r="AC1535" s="47" t="s">
        <v>136</v>
      </c>
      <c r="AD1535" s="48" t="s">
        <v>136</v>
      </c>
      <c r="AE1535" s="49" t="s">
        <v>136</v>
      </c>
    </row>
    <row r="1536" spans="1:31" x14ac:dyDescent="0.25">
      <c r="A1536" t="s">
        <v>1784</v>
      </c>
      <c r="B1536" s="35">
        <v>14</v>
      </c>
      <c r="C1536" s="44" t="s">
        <v>140</v>
      </c>
      <c r="D1536" s="45">
        <v>0.81414973506001542</v>
      </c>
      <c r="E1536" s="46">
        <v>0.18585026493998466</v>
      </c>
      <c r="F1536" s="45">
        <v>5.4319294983213549E-2</v>
      </c>
      <c r="G1536" s="47">
        <v>1045.0347582091201</v>
      </c>
      <c r="H1536" s="48">
        <v>428.24199088878896</v>
      </c>
      <c r="I1536" s="49">
        <v>0.40978731810094893</v>
      </c>
      <c r="J1536" s="35">
        <v>14</v>
      </c>
      <c r="K1536" s="42" t="s">
        <v>172</v>
      </c>
      <c r="L1536" s="46">
        <v>0.57153054804736858</v>
      </c>
      <c r="M1536" s="50" t="s">
        <v>137</v>
      </c>
      <c r="N1536" s="50" t="s">
        <v>137</v>
      </c>
      <c r="O1536" s="46">
        <v>0.4284694519526312</v>
      </c>
      <c r="P1536" s="46" t="s">
        <v>137</v>
      </c>
      <c r="Q1536" s="46" t="s">
        <v>137</v>
      </c>
      <c r="R1536" s="46">
        <v>0.20795856203167401</v>
      </c>
      <c r="S1536" s="46" t="s">
        <v>1</v>
      </c>
      <c r="T1536" s="46" t="s">
        <v>137</v>
      </c>
      <c r="U1536" s="47">
        <v>8682.9353872738775</v>
      </c>
      <c r="V1536" s="47">
        <v>4014.5710583014156</v>
      </c>
      <c r="W1536" s="49">
        <v>0.46235182910440192</v>
      </c>
      <c r="X1536" s="35" t="s">
        <v>136</v>
      </c>
      <c r="Y1536" s="44" t="s">
        <v>136</v>
      </c>
      <c r="Z1536" s="46" t="s">
        <v>136</v>
      </c>
      <c r="AA1536" s="46" t="s">
        <v>136</v>
      </c>
      <c r="AB1536" s="46" t="s">
        <v>136</v>
      </c>
      <c r="AC1536" s="47" t="s">
        <v>136</v>
      </c>
      <c r="AD1536" s="48" t="s">
        <v>136</v>
      </c>
      <c r="AE1536" s="49" t="s">
        <v>136</v>
      </c>
    </row>
    <row r="1537" spans="1:31" x14ac:dyDescent="0.25">
      <c r="A1537" t="s">
        <v>1785</v>
      </c>
      <c r="B1537" s="35">
        <v>15</v>
      </c>
      <c r="C1537" s="44" t="s">
        <v>178</v>
      </c>
      <c r="D1537" s="45">
        <v>0.77777967128738767</v>
      </c>
      <c r="E1537" s="46">
        <v>0.22222032871261224</v>
      </c>
      <c r="F1537" s="45">
        <v>0.19647564589454439</v>
      </c>
      <c r="G1537" s="47">
        <v>3409.9200309787025</v>
      </c>
      <c r="H1537" s="48">
        <v>1965.8269567582654</v>
      </c>
      <c r="I1537" s="49">
        <v>0.57650236336892657</v>
      </c>
      <c r="J1537" s="35">
        <v>15</v>
      </c>
      <c r="K1537" s="42" t="s">
        <v>139</v>
      </c>
      <c r="L1537" s="46">
        <v>0.38787287395358971</v>
      </c>
      <c r="M1537" s="50" t="s">
        <v>137</v>
      </c>
      <c r="N1537" s="50" t="s">
        <v>135</v>
      </c>
      <c r="O1537" s="46">
        <v>0.61212712604641006</v>
      </c>
      <c r="P1537" s="46" t="s">
        <v>137</v>
      </c>
      <c r="Q1537" s="46" t="s">
        <v>135</v>
      </c>
      <c r="R1537" s="46">
        <v>0.10202172156372651</v>
      </c>
      <c r="S1537" s="46" t="s">
        <v>1</v>
      </c>
      <c r="T1537" s="46" t="s">
        <v>137</v>
      </c>
      <c r="U1537" s="47">
        <v>99199.632341456745</v>
      </c>
      <c r="V1537" s="47">
        <v>34763.583191631988</v>
      </c>
      <c r="W1537" s="49">
        <v>0.35044064550533477</v>
      </c>
      <c r="X1537" s="35" t="s">
        <v>136</v>
      </c>
      <c r="Y1537" s="44" t="s">
        <v>136</v>
      </c>
      <c r="Z1537" s="46" t="s">
        <v>136</v>
      </c>
      <c r="AA1537" s="46" t="s">
        <v>136</v>
      </c>
      <c r="AB1537" s="46" t="s">
        <v>136</v>
      </c>
      <c r="AC1537" s="47" t="s">
        <v>136</v>
      </c>
      <c r="AD1537" s="48" t="s">
        <v>136</v>
      </c>
      <c r="AE1537" s="49" t="s">
        <v>136</v>
      </c>
    </row>
    <row r="1538" spans="1:31" x14ac:dyDescent="0.25">
      <c r="A1538" t="s">
        <v>1786</v>
      </c>
      <c r="B1538" s="35">
        <v>16</v>
      </c>
      <c r="C1538" s="44" t="s">
        <v>186</v>
      </c>
      <c r="D1538" s="45">
        <v>0.75641220425477262</v>
      </c>
      <c r="E1538" s="46">
        <v>0.2435877957452274</v>
      </c>
      <c r="F1538" s="45">
        <v>0.10434038636363653</v>
      </c>
      <c r="G1538" s="47">
        <v>16361.444700438087</v>
      </c>
      <c r="H1538" s="48">
        <v>9587.8812768076132</v>
      </c>
      <c r="I1538" s="49">
        <v>0.58600456453279415</v>
      </c>
      <c r="J1538" s="35">
        <v>16</v>
      </c>
      <c r="K1538" s="42" t="s">
        <v>2230</v>
      </c>
      <c r="L1538" s="46">
        <v>0.34994178471515558</v>
      </c>
      <c r="M1538" s="50" t="s">
        <v>137</v>
      </c>
      <c r="N1538" s="50" t="s">
        <v>135</v>
      </c>
      <c r="O1538" s="46">
        <v>0.65005821528484453</v>
      </c>
      <c r="P1538" s="46" t="s">
        <v>137</v>
      </c>
      <c r="Q1538" s="46" t="s">
        <v>135</v>
      </c>
      <c r="R1538" s="46">
        <v>0.25909881011270247</v>
      </c>
      <c r="S1538" s="46" t="s">
        <v>1</v>
      </c>
      <c r="T1538" s="46" t="s">
        <v>137</v>
      </c>
      <c r="U1538" s="47">
        <v>27448.59975393027</v>
      </c>
      <c r="V1538" s="47">
        <v>20350.453673698838</v>
      </c>
      <c r="W1538" s="49">
        <v>0.74140225206879362</v>
      </c>
      <c r="X1538" s="35" t="s">
        <v>136</v>
      </c>
      <c r="Y1538" s="44" t="s">
        <v>136</v>
      </c>
      <c r="Z1538" s="46" t="s">
        <v>136</v>
      </c>
      <c r="AA1538" s="46" t="s">
        <v>136</v>
      </c>
      <c r="AB1538" s="46" t="s">
        <v>136</v>
      </c>
      <c r="AC1538" s="47" t="s">
        <v>136</v>
      </c>
      <c r="AD1538" s="48" t="s">
        <v>136</v>
      </c>
      <c r="AE1538" s="49" t="s">
        <v>136</v>
      </c>
    </row>
    <row r="1539" spans="1:31" x14ac:dyDescent="0.25">
      <c r="A1539" t="s">
        <v>1787</v>
      </c>
      <c r="B1539" s="35">
        <v>17</v>
      </c>
      <c r="C1539" s="44" t="s">
        <v>13</v>
      </c>
      <c r="D1539" s="45">
        <v>0.82651557917051099</v>
      </c>
      <c r="E1539" s="46">
        <v>0.17348442082948912</v>
      </c>
      <c r="F1539" s="45">
        <v>1.8982904615254502E-2</v>
      </c>
      <c r="G1539" s="47">
        <v>11816.303722452845</v>
      </c>
      <c r="H1539" s="48">
        <v>5767.7850898995994</v>
      </c>
      <c r="I1539" s="49">
        <v>0.48812092388416656</v>
      </c>
      <c r="J1539" s="35">
        <v>17</v>
      </c>
      <c r="K1539" s="42" t="s">
        <v>174</v>
      </c>
      <c r="L1539" s="46">
        <v>0.5282518790842442</v>
      </c>
      <c r="M1539" s="50" t="s">
        <v>137</v>
      </c>
      <c r="N1539" s="50" t="s">
        <v>137</v>
      </c>
      <c r="O1539" s="46">
        <v>0.47174812091575558</v>
      </c>
      <c r="P1539" s="46" t="s">
        <v>137</v>
      </c>
      <c r="Q1539" s="46" t="s">
        <v>137</v>
      </c>
      <c r="R1539" s="46">
        <v>0.20079349297998442</v>
      </c>
      <c r="S1539" s="46" t="s">
        <v>1</v>
      </c>
      <c r="T1539" s="46" t="s">
        <v>137</v>
      </c>
      <c r="U1539" s="47">
        <v>65245.989440086632</v>
      </c>
      <c r="V1539" s="47">
        <v>36231.795902016493</v>
      </c>
      <c r="W1539" s="49">
        <v>0.55531069745347372</v>
      </c>
      <c r="X1539" s="35" t="s">
        <v>136</v>
      </c>
      <c r="Y1539" s="44" t="s">
        <v>136</v>
      </c>
      <c r="Z1539" s="46" t="s">
        <v>136</v>
      </c>
      <c r="AA1539" s="46" t="s">
        <v>136</v>
      </c>
      <c r="AB1539" s="46" t="s">
        <v>136</v>
      </c>
      <c r="AC1539" s="47" t="s">
        <v>136</v>
      </c>
      <c r="AD1539" s="48" t="s">
        <v>136</v>
      </c>
      <c r="AE1539" s="49" t="s">
        <v>136</v>
      </c>
    </row>
    <row r="1540" spans="1:31" x14ac:dyDescent="0.25">
      <c r="A1540" t="s">
        <v>1788</v>
      </c>
      <c r="B1540" s="35">
        <v>18</v>
      </c>
      <c r="C1540" s="44" t="s">
        <v>2227</v>
      </c>
      <c r="D1540" s="45">
        <v>0.66583620633473306</v>
      </c>
      <c r="E1540" s="46">
        <v>0.33416379366526683</v>
      </c>
      <c r="F1540" s="45">
        <v>0.28005823363093951</v>
      </c>
      <c r="G1540" s="47">
        <v>19767.872044197531</v>
      </c>
      <c r="H1540" s="48">
        <v>10195.187773475558</v>
      </c>
      <c r="I1540" s="49">
        <v>0.51574533418067903</v>
      </c>
      <c r="J1540" s="35">
        <v>18</v>
      </c>
      <c r="K1540" s="42" t="s">
        <v>175</v>
      </c>
      <c r="L1540" s="46">
        <v>0.2794767608167989</v>
      </c>
      <c r="M1540" s="50" t="s">
        <v>137</v>
      </c>
      <c r="N1540" s="50" t="s">
        <v>135</v>
      </c>
      <c r="O1540" s="46">
        <v>0.72052323918320116</v>
      </c>
      <c r="P1540" s="46" t="s">
        <v>137</v>
      </c>
      <c r="Q1540" s="46" t="s">
        <v>135</v>
      </c>
      <c r="R1540" s="46">
        <v>0.44483511630538608</v>
      </c>
      <c r="S1540" s="46" t="s">
        <v>137</v>
      </c>
      <c r="T1540" s="46" t="s">
        <v>137</v>
      </c>
      <c r="U1540" s="47">
        <v>53459.029437619189</v>
      </c>
      <c r="V1540" s="47">
        <v>34530.128893985631</v>
      </c>
      <c r="W1540" s="49">
        <v>0.64591761685981408</v>
      </c>
      <c r="X1540" s="35" t="s">
        <v>136</v>
      </c>
      <c r="Y1540" s="44" t="s">
        <v>136</v>
      </c>
      <c r="Z1540" s="46" t="s">
        <v>136</v>
      </c>
      <c r="AA1540" s="46" t="s">
        <v>136</v>
      </c>
      <c r="AB1540" s="46" t="s">
        <v>136</v>
      </c>
      <c r="AC1540" s="47" t="s">
        <v>136</v>
      </c>
      <c r="AD1540" s="48" t="s">
        <v>136</v>
      </c>
      <c r="AE1540" s="49" t="s">
        <v>136</v>
      </c>
    </row>
    <row r="1541" spans="1:31" x14ac:dyDescent="0.25">
      <c r="A1541" t="s">
        <v>1789</v>
      </c>
      <c r="B1541" s="35" t="s">
        <v>136</v>
      </c>
      <c r="C1541" s="44" t="s">
        <v>136</v>
      </c>
      <c r="D1541" s="45" t="s">
        <v>136</v>
      </c>
      <c r="E1541" s="46" t="s">
        <v>136</v>
      </c>
      <c r="F1541" s="45" t="s">
        <v>136</v>
      </c>
      <c r="G1541" s="47" t="s">
        <v>136</v>
      </c>
      <c r="H1541" s="48" t="s">
        <v>136</v>
      </c>
      <c r="I1541" s="49" t="s">
        <v>136</v>
      </c>
      <c r="J1541" s="35">
        <v>19</v>
      </c>
      <c r="K1541" s="42" t="s">
        <v>141</v>
      </c>
      <c r="L1541" s="46">
        <v>0.3610123860014075</v>
      </c>
      <c r="M1541" s="50" t="s">
        <v>137</v>
      </c>
      <c r="N1541" s="50" t="s">
        <v>135</v>
      </c>
      <c r="O1541" s="46">
        <v>0.6389876139985925</v>
      </c>
      <c r="P1541" s="46" t="s">
        <v>137</v>
      </c>
      <c r="Q1541" s="46" t="s">
        <v>135</v>
      </c>
      <c r="R1541" s="46">
        <v>0.10173846413040614</v>
      </c>
      <c r="S1541" s="46" t="s">
        <v>1</v>
      </c>
      <c r="T1541" s="46" t="s">
        <v>137</v>
      </c>
      <c r="U1541" s="47">
        <v>1882.5552908064601</v>
      </c>
      <c r="V1541" s="47">
        <v>320.09925667568257</v>
      </c>
      <c r="W1541" s="49">
        <v>0.17003445170450029</v>
      </c>
      <c r="X1541" s="35" t="s">
        <v>136</v>
      </c>
      <c r="Y1541" s="44" t="s">
        <v>136</v>
      </c>
      <c r="Z1541" s="46" t="s">
        <v>136</v>
      </c>
      <c r="AA1541" s="46" t="s">
        <v>136</v>
      </c>
      <c r="AB1541" s="46" t="s">
        <v>136</v>
      </c>
      <c r="AC1541" s="47" t="s">
        <v>136</v>
      </c>
      <c r="AD1541" s="48" t="s">
        <v>136</v>
      </c>
      <c r="AE1541" s="49" t="s">
        <v>136</v>
      </c>
    </row>
    <row r="1542" spans="1:31" x14ac:dyDescent="0.25">
      <c r="A1542" t="s">
        <v>1790</v>
      </c>
      <c r="B1542" s="35" t="s">
        <v>136</v>
      </c>
      <c r="C1542" s="44" t="s">
        <v>136</v>
      </c>
      <c r="D1542" s="45" t="s">
        <v>136</v>
      </c>
      <c r="E1542" s="46" t="s">
        <v>136</v>
      </c>
      <c r="F1542" s="45" t="s">
        <v>136</v>
      </c>
      <c r="G1542" s="47" t="s">
        <v>136</v>
      </c>
      <c r="H1542" s="48" t="s">
        <v>136</v>
      </c>
      <c r="I1542" s="49" t="s">
        <v>136</v>
      </c>
      <c r="J1542" s="35">
        <v>20</v>
      </c>
      <c r="K1542" s="42" t="s">
        <v>177</v>
      </c>
      <c r="L1542" s="46">
        <v>0.53172371635782667</v>
      </c>
      <c r="M1542" s="50" t="s">
        <v>137</v>
      </c>
      <c r="N1542" s="50" t="s">
        <v>137</v>
      </c>
      <c r="O1542" s="46">
        <v>0.46827628364217322</v>
      </c>
      <c r="P1542" s="46" t="s">
        <v>137</v>
      </c>
      <c r="Q1542" s="46" t="s">
        <v>137</v>
      </c>
      <c r="R1542" s="46">
        <v>0.33866076621035568</v>
      </c>
      <c r="S1542" s="46" t="s">
        <v>1</v>
      </c>
      <c r="T1542" s="46" t="s">
        <v>137</v>
      </c>
      <c r="U1542" s="47">
        <v>20381.559258746594</v>
      </c>
      <c r="V1542" s="47">
        <v>9259.5434918842529</v>
      </c>
      <c r="W1542" s="49">
        <v>0.45430986777474291</v>
      </c>
      <c r="X1542" s="35" t="s">
        <v>136</v>
      </c>
      <c r="Y1542" s="44" t="s">
        <v>136</v>
      </c>
      <c r="Z1542" s="46" t="s">
        <v>136</v>
      </c>
      <c r="AA1542" s="46" t="s">
        <v>136</v>
      </c>
      <c r="AB1542" s="46" t="s">
        <v>136</v>
      </c>
      <c r="AC1542" s="47" t="s">
        <v>136</v>
      </c>
      <c r="AD1542" s="48" t="s">
        <v>136</v>
      </c>
      <c r="AE1542" s="49" t="s">
        <v>136</v>
      </c>
    </row>
    <row r="1543" spans="1:31" x14ac:dyDescent="0.25">
      <c r="A1543" t="s">
        <v>1791</v>
      </c>
      <c r="B1543" s="35" t="s">
        <v>136</v>
      </c>
      <c r="C1543" s="44" t="s">
        <v>136</v>
      </c>
      <c r="D1543" s="45" t="s">
        <v>136</v>
      </c>
      <c r="E1543" s="46" t="s">
        <v>136</v>
      </c>
      <c r="F1543" s="45" t="s">
        <v>136</v>
      </c>
      <c r="G1543" s="47" t="s">
        <v>136</v>
      </c>
      <c r="H1543" s="48" t="s">
        <v>136</v>
      </c>
      <c r="I1543" s="49" t="s">
        <v>136</v>
      </c>
      <c r="J1543" s="35">
        <v>21</v>
      </c>
      <c r="K1543" s="42" t="s">
        <v>180</v>
      </c>
      <c r="L1543" s="46">
        <v>0.46766665204565477</v>
      </c>
      <c r="M1543" s="50" t="s">
        <v>137</v>
      </c>
      <c r="N1543" s="50" t="s">
        <v>137</v>
      </c>
      <c r="O1543" s="46">
        <v>0.53233334795434528</v>
      </c>
      <c r="P1543" s="46" t="s">
        <v>137</v>
      </c>
      <c r="Q1543" s="46" t="s">
        <v>137</v>
      </c>
      <c r="R1543" s="46">
        <v>0.38302799585284047</v>
      </c>
      <c r="S1543" s="46" t="s">
        <v>1</v>
      </c>
      <c r="T1543" s="46" t="s">
        <v>137</v>
      </c>
      <c r="U1543" s="47">
        <v>4603.500822111966</v>
      </c>
      <c r="V1543" s="47">
        <v>2514.8343643091916</v>
      </c>
      <c r="W1543" s="49">
        <v>0.5462873716085167</v>
      </c>
      <c r="X1543" s="35" t="s">
        <v>136</v>
      </c>
      <c r="Y1543" s="44" t="s">
        <v>136</v>
      </c>
      <c r="Z1543" s="46" t="s">
        <v>136</v>
      </c>
      <c r="AA1543" s="46" t="s">
        <v>136</v>
      </c>
      <c r="AB1543" s="46" t="s">
        <v>136</v>
      </c>
      <c r="AC1543" s="47" t="s">
        <v>136</v>
      </c>
      <c r="AD1543" s="48" t="s">
        <v>136</v>
      </c>
      <c r="AE1543" s="49" t="s">
        <v>136</v>
      </c>
    </row>
    <row r="1544" spans="1:31" x14ac:dyDescent="0.25">
      <c r="A1544" t="s">
        <v>1792</v>
      </c>
      <c r="B1544" s="35" t="s">
        <v>136</v>
      </c>
      <c r="C1544" s="44" t="s">
        <v>136</v>
      </c>
      <c r="D1544" s="45" t="s">
        <v>136</v>
      </c>
      <c r="E1544" s="46" t="s">
        <v>136</v>
      </c>
      <c r="F1544" s="45" t="s">
        <v>136</v>
      </c>
      <c r="G1544" s="47" t="s">
        <v>136</v>
      </c>
      <c r="H1544" s="48" t="s">
        <v>136</v>
      </c>
      <c r="I1544" s="49" t="s">
        <v>136</v>
      </c>
      <c r="J1544" s="35">
        <v>22</v>
      </c>
      <c r="K1544" s="42" t="s">
        <v>181</v>
      </c>
      <c r="L1544" s="46">
        <v>0.51001033594912759</v>
      </c>
      <c r="M1544" s="50" t="s">
        <v>137</v>
      </c>
      <c r="N1544" s="50" t="s">
        <v>137</v>
      </c>
      <c r="O1544" s="46">
        <v>0.48998966405087258</v>
      </c>
      <c r="P1544" s="46" t="s">
        <v>137</v>
      </c>
      <c r="Q1544" s="46" t="s">
        <v>137</v>
      </c>
      <c r="R1544" s="46">
        <v>0.33921902725761793</v>
      </c>
      <c r="S1544" s="46" t="s">
        <v>1</v>
      </c>
      <c r="T1544" s="46" t="s">
        <v>137</v>
      </c>
      <c r="U1544" s="47">
        <v>5233.9904157795045</v>
      </c>
      <c r="V1544" s="47">
        <v>2397.0897513117661</v>
      </c>
      <c r="W1544" s="49">
        <v>0.45798512432980154</v>
      </c>
      <c r="X1544" s="35" t="s">
        <v>136</v>
      </c>
      <c r="Y1544" s="44" t="s">
        <v>136</v>
      </c>
      <c r="Z1544" s="46" t="s">
        <v>136</v>
      </c>
      <c r="AA1544" s="46" t="s">
        <v>136</v>
      </c>
      <c r="AB1544" s="46" t="s">
        <v>136</v>
      </c>
      <c r="AC1544" s="47" t="s">
        <v>136</v>
      </c>
      <c r="AD1544" s="48" t="s">
        <v>136</v>
      </c>
      <c r="AE1544" s="49" t="s">
        <v>136</v>
      </c>
    </row>
    <row r="1545" spans="1:31" x14ac:dyDescent="0.25">
      <c r="A1545" t="s">
        <v>1793</v>
      </c>
      <c r="B1545" s="35" t="s">
        <v>136</v>
      </c>
      <c r="C1545" s="44" t="s">
        <v>136</v>
      </c>
      <c r="D1545" s="45" t="s">
        <v>136</v>
      </c>
      <c r="E1545" s="46" t="s">
        <v>136</v>
      </c>
      <c r="F1545" s="45" t="s">
        <v>136</v>
      </c>
      <c r="G1545" s="47" t="s">
        <v>136</v>
      </c>
      <c r="H1545" s="48" t="s">
        <v>136</v>
      </c>
      <c r="I1545" s="49" t="s">
        <v>136</v>
      </c>
      <c r="J1545" s="35">
        <v>23</v>
      </c>
      <c r="K1545" s="42" t="s">
        <v>142</v>
      </c>
      <c r="L1545" s="46">
        <v>0.43234291892888821</v>
      </c>
      <c r="M1545" s="50" t="s">
        <v>137</v>
      </c>
      <c r="N1545" s="50" t="s">
        <v>137</v>
      </c>
      <c r="O1545" s="46">
        <v>0.56765708107111179</v>
      </c>
      <c r="P1545" s="46" t="s">
        <v>137</v>
      </c>
      <c r="Q1545" s="46" t="s">
        <v>137</v>
      </c>
      <c r="R1545" s="46">
        <v>0.5203027033657055</v>
      </c>
      <c r="S1545" s="46" t="s">
        <v>137</v>
      </c>
      <c r="T1545" s="46" t="s">
        <v>137</v>
      </c>
      <c r="U1545" s="47">
        <v>15579.118422835541</v>
      </c>
      <c r="V1545" s="47">
        <v>6870.3641381648531</v>
      </c>
      <c r="W1545" s="49">
        <v>0.44099826137109394</v>
      </c>
      <c r="X1545" s="35" t="s">
        <v>136</v>
      </c>
      <c r="Y1545" s="44" t="s">
        <v>136</v>
      </c>
      <c r="Z1545" s="46" t="s">
        <v>136</v>
      </c>
      <c r="AA1545" s="46" t="s">
        <v>136</v>
      </c>
      <c r="AB1545" s="46" t="s">
        <v>136</v>
      </c>
      <c r="AC1545" s="47" t="s">
        <v>136</v>
      </c>
      <c r="AD1545" s="48" t="s">
        <v>136</v>
      </c>
      <c r="AE1545" s="49" t="s">
        <v>136</v>
      </c>
    </row>
    <row r="1546" spans="1:31" x14ac:dyDescent="0.25">
      <c r="A1546" t="s">
        <v>1794</v>
      </c>
      <c r="B1546" s="35" t="s">
        <v>136</v>
      </c>
      <c r="C1546" s="44" t="s">
        <v>136</v>
      </c>
      <c r="D1546" s="45" t="s">
        <v>136</v>
      </c>
      <c r="E1546" s="46" t="s">
        <v>136</v>
      </c>
      <c r="F1546" s="45" t="s">
        <v>136</v>
      </c>
      <c r="G1546" s="47" t="s">
        <v>136</v>
      </c>
      <c r="H1546" s="48" t="s">
        <v>136</v>
      </c>
      <c r="I1546" s="49" t="s">
        <v>136</v>
      </c>
      <c r="J1546" s="35">
        <v>24</v>
      </c>
      <c r="K1546" s="42" t="s">
        <v>182</v>
      </c>
      <c r="L1546" s="46">
        <v>0.54005708510311023</v>
      </c>
      <c r="M1546" s="50" t="s">
        <v>137</v>
      </c>
      <c r="N1546" s="50" t="s">
        <v>137</v>
      </c>
      <c r="O1546" s="46">
        <v>0.45994291489688971</v>
      </c>
      <c r="P1546" s="46" t="s">
        <v>137</v>
      </c>
      <c r="Q1546" s="46" t="s">
        <v>137</v>
      </c>
      <c r="R1546" s="46">
        <v>4.8613948808902976E-2</v>
      </c>
      <c r="S1546" s="46" t="s">
        <v>1</v>
      </c>
      <c r="T1546" s="46" t="s">
        <v>137</v>
      </c>
      <c r="U1546" s="47">
        <v>12103.478519513872</v>
      </c>
      <c r="V1546" s="47">
        <v>6824.7636233045778</v>
      </c>
      <c r="W1546" s="49">
        <v>0.56386795021789238</v>
      </c>
      <c r="X1546" s="35" t="s">
        <v>136</v>
      </c>
      <c r="Y1546" s="44" t="s">
        <v>136</v>
      </c>
      <c r="Z1546" s="46" t="s">
        <v>136</v>
      </c>
      <c r="AA1546" s="46" t="s">
        <v>136</v>
      </c>
      <c r="AB1546" s="46" t="s">
        <v>136</v>
      </c>
      <c r="AC1546" s="47" t="s">
        <v>136</v>
      </c>
      <c r="AD1546" s="48" t="s">
        <v>136</v>
      </c>
      <c r="AE1546" s="49" t="s">
        <v>136</v>
      </c>
    </row>
    <row r="1547" spans="1:31" x14ac:dyDescent="0.25">
      <c r="A1547" t="s">
        <v>1795</v>
      </c>
      <c r="B1547" s="35" t="s">
        <v>136</v>
      </c>
      <c r="C1547" s="44" t="s">
        <v>136</v>
      </c>
      <c r="D1547" s="45" t="s">
        <v>136</v>
      </c>
      <c r="E1547" s="46" t="s">
        <v>136</v>
      </c>
      <c r="F1547" s="45" t="s">
        <v>136</v>
      </c>
      <c r="G1547" s="47" t="s">
        <v>136</v>
      </c>
      <c r="H1547" s="48" t="s">
        <v>136</v>
      </c>
      <c r="I1547" s="49" t="s">
        <v>136</v>
      </c>
      <c r="J1547" s="35">
        <v>25</v>
      </c>
      <c r="K1547" s="42" t="s">
        <v>183</v>
      </c>
      <c r="L1547" s="46">
        <v>0.57551060708641721</v>
      </c>
      <c r="M1547" s="50" t="s">
        <v>137</v>
      </c>
      <c r="N1547" s="50" t="s">
        <v>137</v>
      </c>
      <c r="O1547" s="46">
        <v>0.42448939291358279</v>
      </c>
      <c r="P1547" s="46" t="s">
        <v>137</v>
      </c>
      <c r="Q1547" s="46" t="s">
        <v>137</v>
      </c>
      <c r="R1547" s="46">
        <v>0.39560305931745432</v>
      </c>
      <c r="S1547" s="46" t="s">
        <v>1</v>
      </c>
      <c r="T1547" s="46" t="s">
        <v>137</v>
      </c>
      <c r="U1547" s="47">
        <v>25763.950765768823</v>
      </c>
      <c r="V1547" s="47">
        <v>15621.324071352778</v>
      </c>
      <c r="W1547" s="49">
        <v>0.60632486893694859</v>
      </c>
      <c r="X1547" s="35" t="s">
        <v>136</v>
      </c>
      <c r="Y1547" s="44" t="s">
        <v>136</v>
      </c>
      <c r="Z1547" s="46" t="s">
        <v>136</v>
      </c>
      <c r="AA1547" s="46" t="s">
        <v>136</v>
      </c>
      <c r="AB1547" s="46" t="s">
        <v>136</v>
      </c>
      <c r="AC1547" s="47" t="s">
        <v>136</v>
      </c>
      <c r="AD1547" s="48" t="s">
        <v>136</v>
      </c>
      <c r="AE1547" s="49" t="s">
        <v>136</v>
      </c>
    </row>
    <row r="1548" spans="1:31" x14ac:dyDescent="0.25">
      <c r="A1548" t="s">
        <v>1796</v>
      </c>
      <c r="B1548" s="35" t="s">
        <v>136</v>
      </c>
      <c r="C1548" s="44" t="s">
        <v>136</v>
      </c>
      <c r="D1548" s="45" t="s">
        <v>136</v>
      </c>
      <c r="E1548" s="46" t="s">
        <v>136</v>
      </c>
      <c r="F1548" s="45" t="s">
        <v>136</v>
      </c>
      <c r="G1548" s="47" t="s">
        <v>136</v>
      </c>
      <c r="H1548" s="48" t="s">
        <v>136</v>
      </c>
      <c r="I1548" s="49" t="s">
        <v>136</v>
      </c>
      <c r="J1548" s="35">
        <v>26</v>
      </c>
      <c r="K1548" s="42" t="s">
        <v>185</v>
      </c>
      <c r="L1548" s="46">
        <v>0.49373600070204654</v>
      </c>
      <c r="M1548" s="50" t="s">
        <v>137</v>
      </c>
      <c r="N1548" s="50" t="s">
        <v>137</v>
      </c>
      <c r="O1548" s="46">
        <v>0.5062639992979534</v>
      </c>
      <c r="P1548" s="46" t="s">
        <v>137</v>
      </c>
      <c r="Q1548" s="46" t="s">
        <v>137</v>
      </c>
      <c r="R1548" s="46">
        <v>0.49062265961789026</v>
      </c>
      <c r="S1548" s="46" t="s">
        <v>137</v>
      </c>
      <c r="T1548" s="46" t="s">
        <v>137</v>
      </c>
      <c r="U1548" s="47">
        <v>4867.263266604441</v>
      </c>
      <c r="V1548" s="47">
        <v>2144.6833399733628</v>
      </c>
      <c r="W1548" s="49">
        <v>0.44063434059311996</v>
      </c>
      <c r="X1548" s="35" t="s">
        <v>136</v>
      </c>
      <c r="Y1548" s="44" t="s">
        <v>136</v>
      </c>
      <c r="Z1548" s="46" t="s">
        <v>136</v>
      </c>
      <c r="AA1548" s="46" t="s">
        <v>136</v>
      </c>
      <c r="AB1548" s="46" t="s">
        <v>136</v>
      </c>
      <c r="AC1548" s="47" t="s">
        <v>136</v>
      </c>
      <c r="AD1548" s="48" t="s">
        <v>136</v>
      </c>
      <c r="AE1548" s="49" t="s">
        <v>136</v>
      </c>
    </row>
    <row r="1549" spans="1:31" x14ac:dyDescent="0.25">
      <c r="A1549" t="s">
        <v>1797</v>
      </c>
      <c r="B1549" s="35" t="s">
        <v>136</v>
      </c>
      <c r="C1549" s="44" t="s">
        <v>136</v>
      </c>
      <c r="D1549" s="45" t="s">
        <v>136</v>
      </c>
      <c r="E1549" s="46" t="s">
        <v>136</v>
      </c>
      <c r="F1549" s="45" t="s">
        <v>136</v>
      </c>
      <c r="G1549" s="47" t="s">
        <v>136</v>
      </c>
      <c r="H1549" s="48" t="s">
        <v>136</v>
      </c>
      <c r="I1549" s="49" t="s">
        <v>136</v>
      </c>
      <c r="J1549" s="35">
        <v>27</v>
      </c>
      <c r="K1549" s="42" t="s">
        <v>187</v>
      </c>
      <c r="L1549" s="46">
        <v>0.45139176930265967</v>
      </c>
      <c r="M1549" s="50" t="s">
        <v>137</v>
      </c>
      <c r="N1549" s="50" t="s">
        <v>137</v>
      </c>
      <c r="O1549" s="46">
        <v>0.54860823069734044</v>
      </c>
      <c r="P1549" s="46" t="s">
        <v>137</v>
      </c>
      <c r="Q1549" s="46" t="s">
        <v>137</v>
      </c>
      <c r="R1549" s="46">
        <v>3.9010183230843785E-2</v>
      </c>
      <c r="S1549" s="46" t="s">
        <v>1</v>
      </c>
      <c r="T1549" s="46" t="s">
        <v>137</v>
      </c>
      <c r="U1549" s="47">
        <v>10667.275361011729</v>
      </c>
      <c r="V1549" s="47">
        <v>5767.7850898995957</v>
      </c>
      <c r="W1549" s="49">
        <v>0.54069899713853031</v>
      </c>
      <c r="X1549" s="35" t="s">
        <v>136</v>
      </c>
      <c r="Y1549" s="44" t="s">
        <v>136</v>
      </c>
      <c r="Z1549" s="46" t="s">
        <v>136</v>
      </c>
      <c r="AA1549" s="46" t="s">
        <v>136</v>
      </c>
      <c r="AB1549" s="46" t="s">
        <v>136</v>
      </c>
      <c r="AC1549" s="47" t="s">
        <v>136</v>
      </c>
      <c r="AD1549" s="48" t="s">
        <v>136</v>
      </c>
      <c r="AE1549" s="49" t="s">
        <v>136</v>
      </c>
    </row>
    <row r="1550" spans="1:31" x14ac:dyDescent="0.25">
      <c r="A1550" t="s">
        <v>1798</v>
      </c>
      <c r="B1550" s="35" t="s">
        <v>136</v>
      </c>
      <c r="C1550" s="44" t="s">
        <v>136</v>
      </c>
      <c r="D1550" s="45" t="s">
        <v>136</v>
      </c>
      <c r="E1550" s="46" t="s">
        <v>136</v>
      </c>
      <c r="F1550" s="45" t="s">
        <v>136</v>
      </c>
      <c r="G1550" s="47" t="s">
        <v>136</v>
      </c>
      <c r="H1550" s="48" t="s">
        <v>136</v>
      </c>
      <c r="I1550" s="49" t="s">
        <v>136</v>
      </c>
      <c r="J1550" s="35">
        <v>28</v>
      </c>
      <c r="K1550" s="42" t="s">
        <v>188</v>
      </c>
      <c r="L1550" s="46">
        <v>9.7457307930657683E-2</v>
      </c>
      <c r="M1550" s="50" t="s">
        <v>137</v>
      </c>
      <c r="N1550" s="50" t="s">
        <v>135</v>
      </c>
      <c r="O1550" s="46">
        <v>0.90254269206934223</v>
      </c>
      <c r="P1550" s="46" t="s">
        <v>137</v>
      </c>
      <c r="Q1550" s="46" t="s">
        <v>135</v>
      </c>
      <c r="R1550" s="46">
        <v>0.38548424366128781</v>
      </c>
      <c r="S1550" s="46" t="s">
        <v>1</v>
      </c>
      <c r="T1550" s="46" t="s">
        <v>137</v>
      </c>
      <c r="U1550" s="47">
        <v>4181.246327077969</v>
      </c>
      <c r="V1550" s="47">
        <v>2765.7967349314417</v>
      </c>
      <c r="W1550" s="49">
        <v>0.66147663126661493</v>
      </c>
      <c r="X1550" s="35" t="s">
        <v>136</v>
      </c>
      <c r="Y1550" s="44" t="s">
        <v>136</v>
      </c>
      <c r="Z1550" s="46" t="s">
        <v>136</v>
      </c>
      <c r="AA1550" s="46" t="s">
        <v>136</v>
      </c>
      <c r="AB1550" s="46" t="s">
        <v>136</v>
      </c>
      <c r="AC1550" s="47" t="s">
        <v>136</v>
      </c>
      <c r="AD1550" s="48" t="s">
        <v>136</v>
      </c>
      <c r="AE1550" s="49" t="s">
        <v>136</v>
      </c>
    </row>
    <row r="1551" spans="1:31" x14ac:dyDescent="0.25">
      <c r="A1551" t="s">
        <v>1799</v>
      </c>
      <c r="B1551" s="35" t="s">
        <v>136</v>
      </c>
      <c r="C1551" s="44" t="s">
        <v>136</v>
      </c>
      <c r="D1551" s="45" t="s">
        <v>136</v>
      </c>
      <c r="E1551" s="46" t="s">
        <v>136</v>
      </c>
      <c r="F1551" s="45" t="s">
        <v>136</v>
      </c>
      <c r="G1551" s="47" t="s">
        <v>136</v>
      </c>
      <c r="H1551" s="48" t="s">
        <v>136</v>
      </c>
      <c r="I1551" s="49" t="s">
        <v>136</v>
      </c>
      <c r="J1551" s="35">
        <v>29</v>
      </c>
      <c r="K1551" s="42" t="s">
        <v>189</v>
      </c>
      <c r="L1551" s="46">
        <v>0.53134069504962389</v>
      </c>
      <c r="M1551" s="50" t="s">
        <v>137</v>
      </c>
      <c r="N1551" s="50" t="s">
        <v>137</v>
      </c>
      <c r="O1551" s="46">
        <v>0.46865930495037611</v>
      </c>
      <c r="P1551" s="46" t="s">
        <v>137</v>
      </c>
      <c r="Q1551" s="46" t="s">
        <v>137</v>
      </c>
      <c r="R1551" s="46">
        <v>0.16757523700156171</v>
      </c>
      <c r="S1551" s="46" t="s">
        <v>1</v>
      </c>
      <c r="T1551" s="46" t="s">
        <v>137</v>
      </c>
      <c r="U1551" s="47">
        <v>3734.5198574187534</v>
      </c>
      <c r="V1551" s="47">
        <v>2361.5594154426226</v>
      </c>
      <c r="W1551" s="49">
        <v>0.63235958184860175</v>
      </c>
      <c r="X1551" s="35" t="s">
        <v>136</v>
      </c>
      <c r="Y1551" s="44" t="s">
        <v>136</v>
      </c>
      <c r="Z1551" s="46" t="s">
        <v>136</v>
      </c>
      <c r="AA1551" s="46" t="s">
        <v>136</v>
      </c>
      <c r="AB1551" s="46" t="s">
        <v>136</v>
      </c>
      <c r="AC1551" s="47" t="s">
        <v>136</v>
      </c>
      <c r="AD1551" s="48" t="s">
        <v>136</v>
      </c>
      <c r="AE1551" s="49" t="s">
        <v>136</v>
      </c>
    </row>
    <row r="1552" spans="1:31" x14ac:dyDescent="0.25">
      <c r="A1552" t="s">
        <v>1800</v>
      </c>
      <c r="B1552" s="35" t="s">
        <v>136</v>
      </c>
      <c r="C1552" s="44" t="s">
        <v>136</v>
      </c>
      <c r="D1552" s="45" t="s">
        <v>136</v>
      </c>
      <c r="E1552" s="46" t="s">
        <v>136</v>
      </c>
      <c r="F1552" s="45" t="s">
        <v>136</v>
      </c>
      <c r="G1552" s="47" t="s">
        <v>136</v>
      </c>
      <c r="H1552" s="48" t="s">
        <v>136</v>
      </c>
      <c r="I1552" s="49" t="s">
        <v>136</v>
      </c>
      <c r="J1552" s="35" t="s">
        <v>136</v>
      </c>
      <c r="K1552" s="42" t="s">
        <v>136</v>
      </c>
      <c r="L1552" s="46" t="s">
        <v>136</v>
      </c>
      <c r="M1552" s="50" t="s">
        <v>136</v>
      </c>
      <c r="N1552" s="50" t="s">
        <v>136</v>
      </c>
      <c r="O1552" s="46" t="s">
        <v>136</v>
      </c>
      <c r="P1552" s="46" t="s">
        <v>136</v>
      </c>
      <c r="Q1552" s="46" t="s">
        <v>136</v>
      </c>
      <c r="R1552" s="46" t="s">
        <v>136</v>
      </c>
      <c r="S1552" s="46" t="s">
        <v>136</v>
      </c>
      <c r="T1552" s="46" t="s">
        <v>136</v>
      </c>
      <c r="U1552" s="47" t="s">
        <v>136</v>
      </c>
      <c r="V1552" s="47" t="s">
        <v>136</v>
      </c>
      <c r="W1552" s="49" t="s">
        <v>136</v>
      </c>
      <c r="X1552" s="35" t="s">
        <v>136</v>
      </c>
      <c r="Y1552" s="44" t="s">
        <v>136</v>
      </c>
      <c r="Z1552" s="46" t="s">
        <v>136</v>
      </c>
      <c r="AA1552" s="46" t="s">
        <v>136</v>
      </c>
      <c r="AB1552" s="46" t="s">
        <v>136</v>
      </c>
      <c r="AC1552" s="47" t="s">
        <v>136</v>
      </c>
      <c r="AD1552" s="48" t="s">
        <v>136</v>
      </c>
      <c r="AE1552" s="49" t="s">
        <v>136</v>
      </c>
    </row>
    <row r="1553" spans="1:31" x14ac:dyDescent="0.25">
      <c r="A1553" t="s">
        <v>1801</v>
      </c>
      <c r="B1553" s="35" t="s">
        <v>136</v>
      </c>
      <c r="C1553" s="44" t="s">
        <v>136</v>
      </c>
      <c r="D1553" s="45" t="s">
        <v>136</v>
      </c>
      <c r="E1553" s="46" t="s">
        <v>136</v>
      </c>
      <c r="F1553" s="45" t="s">
        <v>136</v>
      </c>
      <c r="G1553" s="47" t="s">
        <v>136</v>
      </c>
      <c r="H1553" s="48" t="s">
        <v>136</v>
      </c>
      <c r="I1553" s="49" t="s">
        <v>136</v>
      </c>
      <c r="J1553" s="35" t="s">
        <v>136</v>
      </c>
      <c r="K1553" s="42" t="s">
        <v>136</v>
      </c>
      <c r="L1553" s="46" t="s">
        <v>136</v>
      </c>
      <c r="M1553" s="50" t="s">
        <v>136</v>
      </c>
      <c r="N1553" s="50" t="s">
        <v>136</v>
      </c>
      <c r="O1553" s="46" t="s">
        <v>136</v>
      </c>
      <c r="P1553" s="46" t="s">
        <v>136</v>
      </c>
      <c r="Q1553" s="46" t="s">
        <v>136</v>
      </c>
      <c r="R1553" s="46" t="s">
        <v>136</v>
      </c>
      <c r="S1553" s="46" t="s">
        <v>136</v>
      </c>
      <c r="T1553" s="46" t="s">
        <v>136</v>
      </c>
      <c r="U1553" s="47" t="s">
        <v>136</v>
      </c>
      <c r="V1553" s="47" t="s">
        <v>136</v>
      </c>
      <c r="W1553" s="49" t="s">
        <v>136</v>
      </c>
      <c r="X1553" s="35" t="s">
        <v>136</v>
      </c>
      <c r="Y1553" s="44" t="s">
        <v>136</v>
      </c>
      <c r="Z1553" s="46" t="s">
        <v>136</v>
      </c>
      <c r="AA1553" s="46" t="s">
        <v>136</v>
      </c>
      <c r="AB1553" s="46" t="s">
        <v>136</v>
      </c>
      <c r="AC1553" s="47" t="s">
        <v>136</v>
      </c>
      <c r="AD1553" s="48" t="s">
        <v>136</v>
      </c>
      <c r="AE1553" s="49" t="s">
        <v>136</v>
      </c>
    </row>
    <row r="1554" spans="1:31" x14ac:dyDescent="0.25">
      <c r="A1554" t="s">
        <v>1802</v>
      </c>
      <c r="B1554" s="35" t="s">
        <v>136</v>
      </c>
      <c r="C1554" s="44" t="s">
        <v>136</v>
      </c>
      <c r="D1554" s="45" t="s">
        <v>136</v>
      </c>
      <c r="E1554" s="46" t="s">
        <v>136</v>
      </c>
      <c r="F1554" s="45" t="s">
        <v>136</v>
      </c>
      <c r="G1554" s="47" t="s">
        <v>136</v>
      </c>
      <c r="H1554" s="48" t="s">
        <v>136</v>
      </c>
      <c r="I1554" s="49" t="s">
        <v>136</v>
      </c>
      <c r="J1554" s="35" t="s">
        <v>136</v>
      </c>
      <c r="K1554" s="42" t="s">
        <v>136</v>
      </c>
      <c r="L1554" s="46" t="s">
        <v>136</v>
      </c>
      <c r="M1554" s="50" t="s">
        <v>136</v>
      </c>
      <c r="N1554" s="50" t="s">
        <v>136</v>
      </c>
      <c r="O1554" s="46" t="s">
        <v>136</v>
      </c>
      <c r="P1554" s="46" t="s">
        <v>136</v>
      </c>
      <c r="Q1554" s="46" t="s">
        <v>136</v>
      </c>
      <c r="R1554" s="46" t="s">
        <v>136</v>
      </c>
      <c r="S1554" s="46" t="s">
        <v>136</v>
      </c>
      <c r="T1554" s="46" t="s">
        <v>136</v>
      </c>
      <c r="U1554" s="47" t="s">
        <v>136</v>
      </c>
      <c r="V1554" s="47" t="s">
        <v>136</v>
      </c>
      <c r="W1554" s="49" t="s">
        <v>136</v>
      </c>
      <c r="X1554" s="35" t="s">
        <v>136</v>
      </c>
      <c r="Y1554" s="44" t="s">
        <v>136</v>
      </c>
      <c r="Z1554" s="46" t="s">
        <v>136</v>
      </c>
      <c r="AA1554" s="46" t="s">
        <v>136</v>
      </c>
      <c r="AB1554" s="46" t="s">
        <v>136</v>
      </c>
      <c r="AC1554" s="47" t="s">
        <v>136</v>
      </c>
      <c r="AD1554" s="48" t="s">
        <v>136</v>
      </c>
      <c r="AE1554" s="49" t="s">
        <v>136</v>
      </c>
    </row>
    <row r="1555" spans="1:31" x14ac:dyDescent="0.25">
      <c r="A1555" t="s">
        <v>1803</v>
      </c>
      <c r="B1555" s="35" t="s">
        <v>136</v>
      </c>
      <c r="C1555" s="44" t="s">
        <v>136</v>
      </c>
      <c r="D1555" s="45" t="s">
        <v>136</v>
      </c>
      <c r="E1555" s="46" t="s">
        <v>136</v>
      </c>
      <c r="F1555" s="45" t="s">
        <v>136</v>
      </c>
      <c r="G1555" s="47" t="s">
        <v>136</v>
      </c>
      <c r="H1555" s="48" t="s">
        <v>136</v>
      </c>
      <c r="I1555" s="49" t="s">
        <v>136</v>
      </c>
      <c r="J1555" s="35" t="s">
        <v>136</v>
      </c>
      <c r="K1555" s="42" t="s">
        <v>136</v>
      </c>
      <c r="L1555" s="46" t="s">
        <v>136</v>
      </c>
      <c r="M1555" s="50" t="s">
        <v>136</v>
      </c>
      <c r="N1555" s="50" t="s">
        <v>136</v>
      </c>
      <c r="O1555" s="46" t="s">
        <v>136</v>
      </c>
      <c r="P1555" s="46" t="s">
        <v>136</v>
      </c>
      <c r="Q1555" s="46" t="s">
        <v>136</v>
      </c>
      <c r="R1555" s="46" t="s">
        <v>136</v>
      </c>
      <c r="S1555" s="46" t="s">
        <v>136</v>
      </c>
      <c r="T1555" s="46" t="s">
        <v>136</v>
      </c>
      <c r="U1555" s="47" t="s">
        <v>136</v>
      </c>
      <c r="V1555" s="47" t="s">
        <v>136</v>
      </c>
      <c r="W1555" s="49" t="s">
        <v>136</v>
      </c>
      <c r="X1555" s="35" t="s">
        <v>136</v>
      </c>
      <c r="Y1555" s="44" t="s">
        <v>136</v>
      </c>
      <c r="Z1555" s="46" t="s">
        <v>136</v>
      </c>
      <c r="AA1555" s="46" t="s">
        <v>136</v>
      </c>
      <c r="AB1555" s="46" t="s">
        <v>136</v>
      </c>
      <c r="AC1555" s="47" t="s">
        <v>136</v>
      </c>
      <c r="AD1555" s="48" t="s">
        <v>136</v>
      </c>
      <c r="AE1555" s="49" t="s">
        <v>136</v>
      </c>
    </row>
    <row r="1556" spans="1:31" x14ac:dyDescent="0.25">
      <c r="A1556" t="s">
        <v>1804</v>
      </c>
      <c r="B1556" s="35" t="s">
        <v>136</v>
      </c>
      <c r="C1556" s="44" t="s">
        <v>136</v>
      </c>
      <c r="D1556" s="45" t="s">
        <v>136</v>
      </c>
      <c r="E1556" s="46" t="s">
        <v>136</v>
      </c>
      <c r="F1556" s="45" t="s">
        <v>136</v>
      </c>
      <c r="G1556" s="47" t="s">
        <v>136</v>
      </c>
      <c r="H1556" s="48" t="s">
        <v>136</v>
      </c>
      <c r="I1556" s="49" t="s">
        <v>136</v>
      </c>
      <c r="J1556" s="35" t="s">
        <v>136</v>
      </c>
      <c r="K1556" s="42" t="s">
        <v>136</v>
      </c>
      <c r="L1556" s="46" t="s">
        <v>136</v>
      </c>
      <c r="M1556" s="50" t="s">
        <v>136</v>
      </c>
      <c r="N1556" s="50" t="s">
        <v>136</v>
      </c>
      <c r="O1556" s="46" t="s">
        <v>136</v>
      </c>
      <c r="P1556" s="46" t="s">
        <v>136</v>
      </c>
      <c r="Q1556" s="46" t="s">
        <v>136</v>
      </c>
      <c r="R1556" s="46" t="s">
        <v>136</v>
      </c>
      <c r="S1556" s="46" t="s">
        <v>136</v>
      </c>
      <c r="T1556" s="46" t="s">
        <v>136</v>
      </c>
      <c r="U1556" s="47" t="s">
        <v>136</v>
      </c>
      <c r="V1556" s="47" t="s">
        <v>136</v>
      </c>
      <c r="W1556" s="49" t="s">
        <v>136</v>
      </c>
      <c r="X1556" s="35" t="s">
        <v>136</v>
      </c>
      <c r="Y1556" s="44" t="s">
        <v>136</v>
      </c>
      <c r="Z1556" s="46" t="s">
        <v>136</v>
      </c>
      <c r="AA1556" s="46" t="s">
        <v>136</v>
      </c>
      <c r="AB1556" s="46" t="s">
        <v>136</v>
      </c>
      <c r="AC1556" s="47" t="s">
        <v>136</v>
      </c>
      <c r="AD1556" s="48" t="s">
        <v>136</v>
      </c>
      <c r="AE1556" s="49" t="s">
        <v>136</v>
      </c>
    </row>
    <row r="1557" spans="1:31" x14ac:dyDescent="0.25">
      <c r="A1557" t="s">
        <v>1805</v>
      </c>
      <c r="B1557" s="35" t="s">
        <v>136</v>
      </c>
      <c r="C1557" s="44" t="s">
        <v>136</v>
      </c>
      <c r="D1557" s="45" t="s">
        <v>136</v>
      </c>
      <c r="E1557" s="46" t="s">
        <v>136</v>
      </c>
      <c r="F1557" s="45" t="s">
        <v>136</v>
      </c>
      <c r="G1557" s="47" t="s">
        <v>136</v>
      </c>
      <c r="H1557" s="48" t="s">
        <v>136</v>
      </c>
      <c r="I1557" s="49" t="s">
        <v>136</v>
      </c>
      <c r="J1557" s="35" t="s">
        <v>136</v>
      </c>
      <c r="K1557" s="42" t="s">
        <v>136</v>
      </c>
      <c r="L1557" s="46" t="s">
        <v>136</v>
      </c>
      <c r="M1557" s="50" t="s">
        <v>136</v>
      </c>
      <c r="N1557" s="50" t="s">
        <v>136</v>
      </c>
      <c r="O1557" s="46" t="s">
        <v>136</v>
      </c>
      <c r="P1557" s="46" t="s">
        <v>136</v>
      </c>
      <c r="Q1557" s="46" t="s">
        <v>136</v>
      </c>
      <c r="R1557" s="46" t="s">
        <v>136</v>
      </c>
      <c r="S1557" s="46" t="s">
        <v>136</v>
      </c>
      <c r="T1557" s="46" t="s">
        <v>136</v>
      </c>
      <c r="U1557" s="47" t="s">
        <v>136</v>
      </c>
      <c r="V1557" s="47" t="s">
        <v>136</v>
      </c>
      <c r="W1557" s="49" t="s">
        <v>136</v>
      </c>
      <c r="X1557" s="35" t="s">
        <v>136</v>
      </c>
      <c r="Y1557" s="44" t="s">
        <v>136</v>
      </c>
      <c r="Z1557" s="46" t="s">
        <v>136</v>
      </c>
      <c r="AA1557" s="46" t="s">
        <v>136</v>
      </c>
      <c r="AB1557" s="46" t="s">
        <v>136</v>
      </c>
      <c r="AC1557" s="47" t="s">
        <v>136</v>
      </c>
      <c r="AD1557" s="48" t="s">
        <v>136</v>
      </c>
      <c r="AE1557" s="49" t="s">
        <v>136</v>
      </c>
    </row>
    <row r="1558" spans="1:31" x14ac:dyDescent="0.25">
      <c r="A1558" t="s">
        <v>1806</v>
      </c>
      <c r="B1558" s="35" t="s">
        <v>136</v>
      </c>
      <c r="C1558" s="44" t="s">
        <v>136</v>
      </c>
      <c r="D1558" s="45" t="s">
        <v>136</v>
      </c>
      <c r="E1558" s="46" t="s">
        <v>136</v>
      </c>
      <c r="F1558" s="45" t="s">
        <v>136</v>
      </c>
      <c r="G1558" s="47" t="s">
        <v>136</v>
      </c>
      <c r="H1558" s="48" t="s">
        <v>136</v>
      </c>
      <c r="I1558" s="49" t="s">
        <v>136</v>
      </c>
      <c r="J1558" s="35" t="s">
        <v>136</v>
      </c>
      <c r="K1558" s="42" t="s">
        <v>136</v>
      </c>
      <c r="L1558" s="46" t="s">
        <v>136</v>
      </c>
      <c r="M1558" s="50" t="s">
        <v>136</v>
      </c>
      <c r="N1558" s="50" t="s">
        <v>136</v>
      </c>
      <c r="O1558" s="46" t="s">
        <v>136</v>
      </c>
      <c r="P1558" s="46" t="s">
        <v>136</v>
      </c>
      <c r="Q1558" s="46" t="s">
        <v>136</v>
      </c>
      <c r="R1558" s="46" t="s">
        <v>136</v>
      </c>
      <c r="S1558" s="46" t="s">
        <v>136</v>
      </c>
      <c r="T1558" s="46" t="s">
        <v>136</v>
      </c>
      <c r="U1558" s="47" t="s">
        <v>136</v>
      </c>
      <c r="V1558" s="47" t="s">
        <v>136</v>
      </c>
      <c r="W1558" s="49" t="s">
        <v>136</v>
      </c>
      <c r="X1558" s="35" t="s">
        <v>136</v>
      </c>
      <c r="Y1558" s="44" t="s">
        <v>136</v>
      </c>
      <c r="Z1558" s="46" t="s">
        <v>136</v>
      </c>
      <c r="AA1558" s="46" t="s">
        <v>136</v>
      </c>
      <c r="AB1558" s="46" t="s">
        <v>136</v>
      </c>
      <c r="AC1558" s="47" t="s">
        <v>136</v>
      </c>
      <c r="AD1558" s="48" t="s">
        <v>136</v>
      </c>
      <c r="AE1558" s="49" t="s">
        <v>136</v>
      </c>
    </row>
    <row r="1559" spans="1:31" x14ac:dyDescent="0.25">
      <c r="A1559" t="s">
        <v>1807</v>
      </c>
      <c r="B1559" s="35" t="s">
        <v>136</v>
      </c>
      <c r="C1559" s="44" t="s">
        <v>136</v>
      </c>
      <c r="D1559" s="45" t="s">
        <v>136</v>
      </c>
      <c r="E1559" s="46" t="s">
        <v>136</v>
      </c>
      <c r="F1559" s="45" t="s">
        <v>136</v>
      </c>
      <c r="G1559" s="47" t="s">
        <v>136</v>
      </c>
      <c r="H1559" s="48" t="s">
        <v>136</v>
      </c>
      <c r="I1559" s="49" t="s">
        <v>136</v>
      </c>
      <c r="J1559" s="35" t="s">
        <v>136</v>
      </c>
      <c r="K1559" s="42" t="s">
        <v>136</v>
      </c>
      <c r="L1559" s="46" t="s">
        <v>136</v>
      </c>
      <c r="M1559" s="50" t="s">
        <v>136</v>
      </c>
      <c r="N1559" s="50" t="s">
        <v>136</v>
      </c>
      <c r="O1559" s="46" t="s">
        <v>136</v>
      </c>
      <c r="P1559" s="46" t="s">
        <v>136</v>
      </c>
      <c r="Q1559" s="46" t="s">
        <v>136</v>
      </c>
      <c r="R1559" s="46" t="s">
        <v>136</v>
      </c>
      <c r="S1559" s="46" t="s">
        <v>136</v>
      </c>
      <c r="T1559" s="46" t="s">
        <v>136</v>
      </c>
      <c r="U1559" s="47" t="s">
        <v>136</v>
      </c>
      <c r="V1559" s="47" t="s">
        <v>136</v>
      </c>
      <c r="W1559" s="49" t="s">
        <v>136</v>
      </c>
      <c r="X1559" s="35" t="s">
        <v>136</v>
      </c>
      <c r="Y1559" s="44" t="s">
        <v>136</v>
      </c>
      <c r="Z1559" s="46" t="s">
        <v>136</v>
      </c>
      <c r="AA1559" s="46" t="s">
        <v>136</v>
      </c>
      <c r="AB1559" s="46" t="s">
        <v>136</v>
      </c>
      <c r="AC1559" s="47" t="s">
        <v>136</v>
      </c>
      <c r="AD1559" s="48" t="s">
        <v>136</v>
      </c>
      <c r="AE1559" s="49" t="s">
        <v>136</v>
      </c>
    </row>
    <row r="1560" spans="1:31" x14ac:dyDescent="0.25">
      <c r="A1560" t="s">
        <v>1808</v>
      </c>
      <c r="B1560" s="35" t="s">
        <v>136</v>
      </c>
      <c r="C1560" s="44" t="s">
        <v>136</v>
      </c>
      <c r="D1560" s="45" t="s">
        <v>136</v>
      </c>
      <c r="E1560" s="46" t="s">
        <v>136</v>
      </c>
      <c r="F1560" s="45" t="s">
        <v>136</v>
      </c>
      <c r="G1560" s="47" t="s">
        <v>136</v>
      </c>
      <c r="H1560" s="48" t="s">
        <v>136</v>
      </c>
      <c r="I1560" s="49" t="s">
        <v>136</v>
      </c>
      <c r="J1560" s="35" t="s">
        <v>136</v>
      </c>
      <c r="K1560" s="42" t="s">
        <v>136</v>
      </c>
      <c r="L1560" s="46" t="s">
        <v>136</v>
      </c>
      <c r="M1560" s="50" t="s">
        <v>136</v>
      </c>
      <c r="N1560" s="50" t="s">
        <v>136</v>
      </c>
      <c r="O1560" s="46" t="s">
        <v>136</v>
      </c>
      <c r="P1560" s="46" t="s">
        <v>136</v>
      </c>
      <c r="Q1560" s="46" t="s">
        <v>136</v>
      </c>
      <c r="R1560" s="46" t="s">
        <v>136</v>
      </c>
      <c r="S1560" s="46" t="s">
        <v>136</v>
      </c>
      <c r="T1560" s="46" t="s">
        <v>136</v>
      </c>
      <c r="U1560" s="47" t="s">
        <v>136</v>
      </c>
      <c r="V1560" s="47" t="s">
        <v>136</v>
      </c>
      <c r="W1560" s="49" t="s">
        <v>136</v>
      </c>
      <c r="X1560" s="35" t="s">
        <v>136</v>
      </c>
      <c r="Y1560" s="44" t="s">
        <v>136</v>
      </c>
      <c r="Z1560" s="46" t="s">
        <v>136</v>
      </c>
      <c r="AA1560" s="46" t="s">
        <v>136</v>
      </c>
      <c r="AB1560" s="46" t="s">
        <v>136</v>
      </c>
      <c r="AC1560" s="47" t="s">
        <v>136</v>
      </c>
      <c r="AD1560" s="48" t="s">
        <v>136</v>
      </c>
      <c r="AE1560" s="49" t="s">
        <v>136</v>
      </c>
    </row>
    <row r="1561" spans="1:31" ht="15.75" thickBot="1" x14ac:dyDescent="0.3">
      <c r="A1561" t="s">
        <v>1809</v>
      </c>
      <c r="B1561" s="35" t="s">
        <v>136</v>
      </c>
      <c r="C1561" s="51" t="s">
        <v>136</v>
      </c>
      <c r="D1561" s="52" t="s">
        <v>136</v>
      </c>
      <c r="E1561" s="53" t="s">
        <v>136</v>
      </c>
      <c r="F1561" s="52" t="s">
        <v>136</v>
      </c>
      <c r="G1561" s="54" t="s">
        <v>136</v>
      </c>
      <c r="H1561" s="55" t="s">
        <v>136</v>
      </c>
      <c r="I1561" s="56" t="s">
        <v>136</v>
      </c>
      <c r="J1561" s="35" t="s">
        <v>136</v>
      </c>
      <c r="K1561" s="42" t="s">
        <v>136</v>
      </c>
      <c r="L1561" s="25" t="s">
        <v>136</v>
      </c>
      <c r="M1561" s="57" t="s">
        <v>136</v>
      </c>
      <c r="N1561" s="57" t="s">
        <v>136</v>
      </c>
      <c r="O1561" s="53" t="s">
        <v>136</v>
      </c>
      <c r="P1561" s="25" t="s">
        <v>136</v>
      </c>
      <c r="Q1561" s="25" t="s">
        <v>136</v>
      </c>
      <c r="R1561" s="53" t="s">
        <v>136</v>
      </c>
      <c r="S1561" s="46" t="s">
        <v>136</v>
      </c>
      <c r="T1561" s="25" t="s">
        <v>136</v>
      </c>
      <c r="U1561" s="54" t="s">
        <v>136</v>
      </c>
      <c r="V1561" s="54" t="s">
        <v>136</v>
      </c>
      <c r="W1561" s="56" t="s">
        <v>136</v>
      </c>
      <c r="X1561" s="35" t="s">
        <v>136</v>
      </c>
      <c r="Y1561" s="51" t="s">
        <v>136</v>
      </c>
      <c r="Z1561" s="53" t="s">
        <v>136</v>
      </c>
      <c r="AA1561" s="53" t="s">
        <v>136</v>
      </c>
      <c r="AB1561" s="53" t="s">
        <v>136</v>
      </c>
      <c r="AC1561" s="54" t="s">
        <v>136</v>
      </c>
      <c r="AD1561" s="55" t="s">
        <v>136</v>
      </c>
      <c r="AE1561" s="56" t="s">
        <v>136</v>
      </c>
    </row>
    <row r="1562" spans="1:31" x14ac:dyDescent="0.25">
      <c r="A1562" t="s">
        <v>1810</v>
      </c>
      <c r="B1562" s="293" t="s">
        <v>2237</v>
      </c>
      <c r="C1562" s="294"/>
      <c r="D1562" s="58">
        <v>0.60440466900724399</v>
      </c>
      <c r="E1562" s="58">
        <v>0.3955953309927559</v>
      </c>
      <c r="F1562" s="58">
        <v>0.31790688284057522</v>
      </c>
      <c r="G1562" s="59"/>
      <c r="H1562" s="60"/>
      <c r="I1562" s="61"/>
      <c r="J1562" s="62"/>
      <c r="K1562" s="37"/>
      <c r="L1562" s="37"/>
      <c r="M1562" s="37"/>
      <c r="N1562" s="37"/>
      <c r="O1562" s="37"/>
      <c r="P1562" s="37"/>
      <c r="Q1562" s="37"/>
      <c r="R1562" s="37"/>
      <c r="S1562" s="37"/>
      <c r="T1562" s="37"/>
      <c r="U1562" s="37" t="s">
        <v>136</v>
      </c>
      <c r="V1562" s="37" t="s">
        <v>136</v>
      </c>
      <c r="W1562" s="63" t="s">
        <v>136</v>
      </c>
      <c r="X1562" s="293" t="s">
        <v>2237</v>
      </c>
      <c r="Y1562" s="294">
        <v>0</v>
      </c>
      <c r="Z1562" s="58">
        <v>0.29685657549259215</v>
      </c>
      <c r="AA1562" s="58">
        <v>0.70314342450740774</v>
      </c>
      <c r="AB1562" s="58">
        <v>0.66545753561256293</v>
      </c>
      <c r="AC1562" s="59"/>
      <c r="AD1562" s="60"/>
      <c r="AE1562" s="61"/>
    </row>
    <row r="1563" spans="1:31" ht="15.75" thickBot="1" x14ac:dyDescent="0.3">
      <c r="A1563" t="s">
        <v>1811</v>
      </c>
      <c r="B1563" s="295" t="s">
        <v>5</v>
      </c>
      <c r="C1563" s="296"/>
      <c r="D1563" s="25"/>
      <c r="E1563" s="25"/>
      <c r="F1563" s="25"/>
      <c r="G1563" s="26">
        <v>282975.27332477481</v>
      </c>
      <c r="H1563" s="26">
        <v>102265.46299331465</v>
      </c>
      <c r="I1563" s="27">
        <v>0.36139363624164822</v>
      </c>
      <c r="J1563" s="33" t="s">
        <v>5</v>
      </c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6">
        <v>635597.76050894638</v>
      </c>
      <c r="V1563" s="26">
        <v>266067.31208356592</v>
      </c>
      <c r="W1563" s="27">
        <v>0.41860958079920874</v>
      </c>
      <c r="X1563" s="295" t="s">
        <v>5</v>
      </c>
      <c r="Y1563" s="296">
        <v>0</v>
      </c>
      <c r="Z1563" s="25"/>
      <c r="AA1563" s="25"/>
      <c r="AB1563" s="25"/>
      <c r="AC1563" s="26">
        <v>186871.83227207881</v>
      </c>
      <c r="AD1563" s="26">
        <v>116422.83896320249</v>
      </c>
      <c r="AE1563" s="27">
        <v>0.62300903002703445</v>
      </c>
    </row>
    <row r="1564" spans="1:31" ht="15.75" thickBot="1" x14ac:dyDescent="0.3">
      <c r="A1564" t="s">
        <v>1812</v>
      </c>
      <c r="B1564" s="29" t="s">
        <v>2238</v>
      </c>
      <c r="C1564" s="30"/>
      <c r="D1564" s="30"/>
      <c r="E1564" s="30"/>
      <c r="F1564" s="30"/>
      <c r="G1564" s="31">
        <v>3.8117521703608723</v>
      </c>
      <c r="H1564" s="32">
        <v>3.4866004038599852</v>
      </c>
      <c r="I1564" s="64"/>
      <c r="J1564" s="29" t="s">
        <v>2240</v>
      </c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1">
        <v>3.181763400810949</v>
      </c>
      <c r="V1564" s="32">
        <v>3.0940074145464571</v>
      </c>
      <c r="W1564" s="64"/>
      <c r="X1564" s="29" t="s">
        <v>2239</v>
      </c>
      <c r="Y1564" s="30"/>
      <c r="Z1564" s="30"/>
      <c r="AA1564" s="30"/>
      <c r="AB1564" s="30"/>
      <c r="AC1564" s="31">
        <v>3.0647142342817508</v>
      </c>
      <c r="AD1564" s="32">
        <v>3.1076393122403263</v>
      </c>
      <c r="AE1564" s="64"/>
    </row>
    <row r="1565" spans="1:31" ht="15.75" thickBot="1" x14ac:dyDescent="0.3">
      <c r="A1565" t="s">
        <v>1813</v>
      </c>
      <c r="B1565" s="358" t="s">
        <v>2231</v>
      </c>
      <c r="C1565" s="358"/>
      <c r="D1565" s="358"/>
      <c r="E1565" s="358"/>
      <c r="F1565" s="358"/>
      <c r="G1565" s="358"/>
      <c r="H1565" s="358"/>
      <c r="I1565" s="20"/>
      <c r="J1565" s="20"/>
      <c r="K1565" s="20"/>
      <c r="L1565" s="20" t="s">
        <v>2275</v>
      </c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</row>
    <row r="1566" spans="1:31" x14ac:dyDescent="0.25">
      <c r="A1566" t="s">
        <v>1814</v>
      </c>
      <c r="B1566" s="301" t="s">
        <v>6</v>
      </c>
      <c r="C1566" s="302"/>
      <c r="D1566" s="302"/>
      <c r="E1566" s="302"/>
      <c r="F1566" s="302"/>
      <c r="G1566" s="302"/>
      <c r="H1566" s="302"/>
      <c r="I1566" s="303"/>
      <c r="J1566" s="301" t="s">
        <v>73</v>
      </c>
      <c r="K1566" s="302"/>
      <c r="L1566" s="302"/>
      <c r="M1566" s="302"/>
      <c r="N1566" s="302"/>
      <c r="O1566" s="302"/>
      <c r="P1566" s="302"/>
      <c r="Q1566" s="302"/>
      <c r="R1566" s="302"/>
      <c r="S1566" s="302"/>
      <c r="T1566" s="302"/>
      <c r="U1566" s="302"/>
      <c r="V1566" s="302"/>
      <c r="W1566" s="303"/>
      <c r="X1566" s="301" t="s">
        <v>7</v>
      </c>
      <c r="Y1566" s="302"/>
      <c r="Z1566" s="302"/>
      <c r="AA1566" s="302"/>
      <c r="AB1566" s="302"/>
      <c r="AC1566" s="302"/>
      <c r="AD1566" s="302"/>
      <c r="AE1566" s="303"/>
    </row>
    <row r="1567" spans="1:31" ht="75" x14ac:dyDescent="0.25">
      <c r="A1567" t="s">
        <v>1815</v>
      </c>
      <c r="B1567" s="305"/>
      <c r="C1567" s="306"/>
      <c r="D1567" s="34" t="s">
        <v>2232</v>
      </c>
      <c r="E1567" s="34" t="s">
        <v>2233</v>
      </c>
      <c r="F1567" s="34" t="s">
        <v>2234</v>
      </c>
      <c r="G1567" s="269" t="s">
        <v>196</v>
      </c>
      <c r="H1567" s="34" t="s">
        <v>197</v>
      </c>
      <c r="I1567" s="21" t="s">
        <v>5</v>
      </c>
      <c r="J1567" s="305"/>
      <c r="K1567" s="306"/>
      <c r="L1567" s="307" t="s">
        <v>2232</v>
      </c>
      <c r="M1567" s="308"/>
      <c r="N1567" s="309"/>
      <c r="O1567" s="307" t="s">
        <v>2233</v>
      </c>
      <c r="P1567" s="308"/>
      <c r="Q1567" s="309"/>
      <c r="R1567" s="307" t="s">
        <v>2234</v>
      </c>
      <c r="S1567" s="308"/>
      <c r="T1567" s="309"/>
      <c r="U1567" s="269" t="s">
        <v>196</v>
      </c>
      <c r="V1567" s="34" t="s">
        <v>197</v>
      </c>
      <c r="W1567" s="21" t="s">
        <v>5</v>
      </c>
      <c r="X1567" s="305"/>
      <c r="Y1567" s="306"/>
      <c r="Z1567" s="34" t="s">
        <v>2232</v>
      </c>
      <c r="AA1567" s="34" t="s">
        <v>2233</v>
      </c>
      <c r="AB1567" s="34" t="s">
        <v>2234</v>
      </c>
      <c r="AC1567" s="269" t="s">
        <v>196</v>
      </c>
      <c r="AD1567" s="34" t="s">
        <v>197</v>
      </c>
      <c r="AE1567" s="21" t="s">
        <v>5</v>
      </c>
    </row>
    <row r="1568" spans="1:31" ht="15.75" thickBot="1" x14ac:dyDescent="0.3">
      <c r="A1568" t="s">
        <v>1816</v>
      </c>
      <c r="B1568" s="291" t="s">
        <v>2236</v>
      </c>
      <c r="C1568" s="292"/>
      <c r="D1568" s="22" t="s">
        <v>11</v>
      </c>
      <c r="E1568" s="22" t="s">
        <v>12</v>
      </c>
      <c r="F1568" s="22" t="s">
        <v>12</v>
      </c>
      <c r="G1568" s="23"/>
      <c r="H1568" s="23"/>
      <c r="I1568" s="24"/>
      <c r="J1568" s="297"/>
      <c r="K1568" s="298"/>
      <c r="L1568" s="298"/>
      <c r="M1568" s="298"/>
      <c r="N1568" s="298"/>
      <c r="O1568" s="298"/>
      <c r="P1568" s="298"/>
      <c r="Q1568" s="298"/>
      <c r="R1568" s="298"/>
      <c r="S1568" s="298"/>
      <c r="T1568" s="298"/>
      <c r="U1568" s="298"/>
      <c r="V1568" s="298"/>
      <c r="W1568" s="299"/>
      <c r="X1568" s="291" t="s">
        <v>2236</v>
      </c>
      <c r="Y1568" s="292"/>
      <c r="Z1568" s="22" t="s">
        <v>12</v>
      </c>
      <c r="AA1568" s="22" t="s">
        <v>11</v>
      </c>
      <c r="AB1568" s="22" t="s">
        <v>11</v>
      </c>
      <c r="AC1568" s="23"/>
      <c r="AD1568" s="23"/>
      <c r="AE1568" s="24"/>
    </row>
    <row r="1569" spans="1:31" x14ac:dyDescent="0.25">
      <c r="A1569" t="s">
        <v>1817</v>
      </c>
      <c r="B1569" s="35">
        <v>1</v>
      </c>
      <c r="C1569" s="36" t="s">
        <v>147</v>
      </c>
      <c r="D1569" s="37">
        <v>0.62315225760191006</v>
      </c>
      <c r="E1569" s="38">
        <v>0.37684774239808994</v>
      </c>
      <c r="F1569" s="37">
        <v>0.25145707860874739</v>
      </c>
      <c r="G1569" s="39">
        <v>8365.7409515604813</v>
      </c>
      <c r="H1569" s="40">
        <v>3212.5078146522701</v>
      </c>
      <c r="I1569" s="41">
        <v>0.38400756528960334</v>
      </c>
      <c r="J1569" s="35">
        <v>1</v>
      </c>
      <c r="K1569" s="42" t="s">
        <v>151</v>
      </c>
      <c r="L1569" s="38">
        <v>0.30133885310388286</v>
      </c>
      <c r="M1569" s="43" t="s">
        <v>137</v>
      </c>
      <c r="N1569" s="43" t="s">
        <v>135</v>
      </c>
      <c r="O1569" s="38">
        <v>0.69866114689611691</v>
      </c>
      <c r="P1569" s="38" t="s">
        <v>137</v>
      </c>
      <c r="Q1569" s="38" t="s">
        <v>135</v>
      </c>
      <c r="R1569" s="38">
        <v>0.55164237799781957</v>
      </c>
      <c r="S1569" s="38" t="s">
        <v>137</v>
      </c>
      <c r="T1569" s="38" t="s">
        <v>137</v>
      </c>
      <c r="U1569" s="39">
        <v>21616.549962555007</v>
      </c>
      <c r="V1569" s="39">
        <v>4768.9915917380531</v>
      </c>
      <c r="W1569" s="41">
        <v>0.22061761011813069</v>
      </c>
      <c r="X1569" s="35">
        <v>1</v>
      </c>
      <c r="Y1569" s="36" t="s">
        <v>149</v>
      </c>
      <c r="Z1569" s="38">
        <v>0.18745871878555284</v>
      </c>
      <c r="AA1569" s="38">
        <v>0.81254128121444724</v>
      </c>
      <c r="AB1569" s="38">
        <v>0.71033621276092163</v>
      </c>
      <c r="AC1569" s="39">
        <v>731.65504010186601</v>
      </c>
      <c r="AD1569" s="40">
        <v>375.49319308393149</v>
      </c>
      <c r="AE1569" s="41">
        <v>0.51321069698590849</v>
      </c>
    </row>
    <row r="1570" spans="1:31" x14ac:dyDescent="0.25">
      <c r="A1570" t="s">
        <v>1818</v>
      </c>
      <c r="B1570" s="35">
        <v>2</v>
      </c>
      <c r="C1570" s="44" t="s">
        <v>148</v>
      </c>
      <c r="D1570" s="45">
        <v>0.73140744312896699</v>
      </c>
      <c r="E1570" s="46">
        <v>0.26859255687103301</v>
      </c>
      <c r="F1570" s="45">
        <v>4.8971076587277673E-2</v>
      </c>
      <c r="G1570" s="47">
        <v>1555.395433103301</v>
      </c>
      <c r="H1570" s="48">
        <v>1098.4180729253055</v>
      </c>
      <c r="I1570" s="49">
        <v>0.70619859718487066</v>
      </c>
      <c r="J1570" s="35">
        <v>2</v>
      </c>
      <c r="K1570" s="42" t="s">
        <v>152</v>
      </c>
      <c r="L1570" s="46">
        <v>0.24011316781713662</v>
      </c>
      <c r="M1570" s="50" t="s">
        <v>137</v>
      </c>
      <c r="N1570" s="50" t="s">
        <v>135</v>
      </c>
      <c r="O1570" s="46">
        <v>0.75988683218286346</v>
      </c>
      <c r="P1570" s="46" t="s">
        <v>137</v>
      </c>
      <c r="Q1570" s="46" t="s">
        <v>135</v>
      </c>
      <c r="R1570" s="46">
        <v>0.40204782148575191</v>
      </c>
      <c r="S1570" s="46" t="s">
        <v>137</v>
      </c>
      <c r="T1570" s="46" t="s">
        <v>137</v>
      </c>
      <c r="U1570" s="47">
        <v>12907.281067025833</v>
      </c>
      <c r="V1570" s="47">
        <v>4842.739952632417</v>
      </c>
      <c r="W1570" s="49">
        <v>0.37519442921283713</v>
      </c>
      <c r="X1570" s="35">
        <v>2</v>
      </c>
      <c r="Y1570" s="44" t="s">
        <v>2230</v>
      </c>
      <c r="Z1570" s="46">
        <v>0.24036286233032014</v>
      </c>
      <c r="AA1570" s="46">
        <v>0.75963713766967988</v>
      </c>
      <c r="AB1570" s="46">
        <v>0.73436794056335664</v>
      </c>
      <c r="AC1570" s="47">
        <v>5465.1349681413631</v>
      </c>
      <c r="AD1570" s="48">
        <v>2630.1466442982728</v>
      </c>
      <c r="AE1570" s="49">
        <v>0.48125922957631162</v>
      </c>
    </row>
    <row r="1571" spans="1:31" x14ac:dyDescent="0.25">
      <c r="A1571" t="s">
        <v>1819</v>
      </c>
      <c r="B1571" s="35">
        <v>3</v>
      </c>
      <c r="C1571" s="44" t="s">
        <v>150</v>
      </c>
      <c r="D1571" s="45">
        <v>0.94333392289020879</v>
      </c>
      <c r="E1571" s="46">
        <v>5.6666077109791151E-2</v>
      </c>
      <c r="F1571" s="45">
        <v>1.9387690950196043E-3</v>
      </c>
      <c r="G1571" s="47">
        <v>1550.0766655965099</v>
      </c>
      <c r="H1571" s="48">
        <v>759.98582405514662</v>
      </c>
      <c r="I1571" s="49">
        <v>0.49028918434991359</v>
      </c>
      <c r="J1571" s="35">
        <v>3</v>
      </c>
      <c r="K1571" s="42" t="s">
        <v>153</v>
      </c>
      <c r="L1571" s="46">
        <v>0.54541267147702943</v>
      </c>
      <c r="M1571" s="50" t="s">
        <v>137</v>
      </c>
      <c r="N1571" s="50" t="s">
        <v>137</v>
      </c>
      <c r="O1571" s="46">
        <v>0.45458732852297057</v>
      </c>
      <c r="P1571" s="46" t="s">
        <v>137</v>
      </c>
      <c r="Q1571" s="46" t="s">
        <v>137</v>
      </c>
      <c r="R1571" s="46">
        <v>2.227516995992871E-2</v>
      </c>
      <c r="S1571" s="46" t="s">
        <v>1</v>
      </c>
      <c r="T1571" s="46" t="s">
        <v>137</v>
      </c>
      <c r="U1571" s="47">
        <v>3775.6427896996406</v>
      </c>
      <c r="V1571" s="47">
        <v>1198.1259607653328</v>
      </c>
      <c r="W1571" s="49">
        <v>0.31733032691385671</v>
      </c>
      <c r="X1571" s="35">
        <v>3</v>
      </c>
      <c r="Y1571" s="44" t="s">
        <v>175</v>
      </c>
      <c r="Z1571" s="46">
        <v>0.24901267342884378</v>
      </c>
      <c r="AA1571" s="46">
        <v>0.75098732657115619</v>
      </c>
      <c r="AB1571" s="46">
        <v>0.69566339273298416</v>
      </c>
      <c r="AC1571" s="47">
        <v>17615.780063943326</v>
      </c>
      <c r="AD1571" s="48">
        <v>11636.403618100223</v>
      </c>
      <c r="AE1571" s="49">
        <v>0.660567035683993</v>
      </c>
    </row>
    <row r="1572" spans="1:31" x14ac:dyDescent="0.25">
      <c r="A1572" t="s">
        <v>1820</v>
      </c>
      <c r="B1572" s="35">
        <v>4</v>
      </c>
      <c r="C1572" s="44" t="s">
        <v>155</v>
      </c>
      <c r="D1572" s="45">
        <v>0.88493623009780609</v>
      </c>
      <c r="E1572" s="46">
        <v>0.11506376990219408</v>
      </c>
      <c r="F1572" s="45">
        <v>4.8581654590559437E-2</v>
      </c>
      <c r="G1572" s="47">
        <v>1282.4655508370627</v>
      </c>
      <c r="H1572" s="48">
        <v>549.85665659109316</v>
      </c>
      <c r="I1572" s="49">
        <v>0.42874965041532914</v>
      </c>
      <c r="J1572" s="35">
        <v>4</v>
      </c>
      <c r="K1572" s="42" t="s">
        <v>154</v>
      </c>
      <c r="L1572" s="46">
        <v>0.4591159103765336</v>
      </c>
      <c r="M1572" s="50" t="s">
        <v>137</v>
      </c>
      <c r="N1572" s="50" t="s">
        <v>137</v>
      </c>
      <c r="O1572" s="46">
        <v>0.54088408962346635</v>
      </c>
      <c r="P1572" s="46" t="s">
        <v>137</v>
      </c>
      <c r="Q1572" s="46" t="s">
        <v>137</v>
      </c>
      <c r="R1572" s="46">
        <v>0.13764445396602201</v>
      </c>
      <c r="S1572" s="46" t="s">
        <v>1</v>
      </c>
      <c r="T1572" s="46" t="s">
        <v>137</v>
      </c>
      <c r="U1572" s="47">
        <v>5024.2698067813235</v>
      </c>
      <c r="V1572" s="47">
        <v>1115.7992867525413</v>
      </c>
      <c r="W1572" s="49">
        <v>0.22208188048470889</v>
      </c>
      <c r="X1572" s="35">
        <v>4</v>
      </c>
      <c r="Y1572" s="44" t="s">
        <v>179</v>
      </c>
      <c r="Z1572" s="46">
        <v>0.11812613253280105</v>
      </c>
      <c r="AA1572" s="46">
        <v>0.88187386746719887</v>
      </c>
      <c r="AB1572" s="46">
        <v>0.82921122872614761</v>
      </c>
      <c r="AC1572" s="47">
        <v>18030.177933612838</v>
      </c>
      <c r="AD1572" s="48">
        <v>10269.647021476299</v>
      </c>
      <c r="AE1572" s="49">
        <v>0.56958101352572155</v>
      </c>
    </row>
    <row r="1573" spans="1:31" x14ac:dyDescent="0.25">
      <c r="A1573" t="s">
        <v>1821</v>
      </c>
      <c r="B1573" s="35">
        <v>5</v>
      </c>
      <c r="C1573" s="44" t="s">
        <v>157</v>
      </c>
      <c r="D1573" s="45">
        <v>0.64007621017769678</v>
      </c>
      <c r="E1573" s="46">
        <v>0.35992378982230322</v>
      </c>
      <c r="F1573" s="45">
        <v>0.13697006518314017</v>
      </c>
      <c r="G1573" s="47">
        <v>6256.5890541532999</v>
      </c>
      <c r="H1573" s="48">
        <v>963.07877164573949</v>
      </c>
      <c r="I1573" s="49">
        <v>0.15393032262625922</v>
      </c>
      <c r="J1573" s="35">
        <v>5</v>
      </c>
      <c r="K1573" s="42" t="s">
        <v>156</v>
      </c>
      <c r="L1573" s="46">
        <v>0.44569785999687828</v>
      </c>
      <c r="M1573" s="50" t="s">
        <v>137</v>
      </c>
      <c r="N1573" s="50" t="s">
        <v>137</v>
      </c>
      <c r="O1573" s="46">
        <v>0.55430214000312161</v>
      </c>
      <c r="P1573" s="46" t="s">
        <v>137</v>
      </c>
      <c r="Q1573" s="46" t="s">
        <v>137</v>
      </c>
      <c r="R1573" s="46">
        <v>0.3159264994875724</v>
      </c>
      <c r="S1573" s="46" t="s">
        <v>1</v>
      </c>
      <c r="T1573" s="46" t="s">
        <v>137</v>
      </c>
      <c r="U1573" s="47">
        <v>12770.975347310863</v>
      </c>
      <c r="V1573" s="47">
        <v>287.27145154461601</v>
      </c>
      <c r="W1573" s="49">
        <v>2.2494088644929199E-2</v>
      </c>
      <c r="X1573" s="35">
        <v>5</v>
      </c>
      <c r="Y1573" s="44" t="s">
        <v>184</v>
      </c>
      <c r="Z1573" s="46">
        <v>0.24822490320458537</v>
      </c>
      <c r="AA1573" s="46">
        <v>0.75177509679541454</v>
      </c>
      <c r="AB1573" s="46">
        <v>0.7287749369133435</v>
      </c>
      <c r="AC1573" s="47">
        <v>4748.3728468390655</v>
      </c>
      <c r="AD1573" s="48">
        <v>2433.4018208034618</v>
      </c>
      <c r="AE1573" s="49">
        <v>0.51247067138448232</v>
      </c>
    </row>
    <row r="1574" spans="1:31" x14ac:dyDescent="0.25">
      <c r="A1574" t="s">
        <v>1822</v>
      </c>
      <c r="B1574" s="35">
        <v>6</v>
      </c>
      <c r="C1574" s="44" t="s">
        <v>2228</v>
      </c>
      <c r="D1574" s="45">
        <v>0.68964486896147037</v>
      </c>
      <c r="E1574" s="46">
        <v>0.31035513103852963</v>
      </c>
      <c r="F1574" s="45">
        <v>6.1583875659044756E-3</v>
      </c>
      <c r="G1574" s="47">
        <v>3430.0551629338956</v>
      </c>
      <c r="H1574" s="48">
        <v>459.1229230681015</v>
      </c>
      <c r="I1574" s="49">
        <v>0.13385292692359821</v>
      </c>
      <c r="J1574" s="35">
        <v>6</v>
      </c>
      <c r="K1574" s="42" t="s">
        <v>158</v>
      </c>
      <c r="L1574" s="46">
        <v>0.28187879011920863</v>
      </c>
      <c r="M1574" s="50" t="s">
        <v>137</v>
      </c>
      <c r="N1574" s="50" t="s">
        <v>135</v>
      </c>
      <c r="O1574" s="46">
        <v>0.71812120988079131</v>
      </c>
      <c r="P1574" s="46" t="s">
        <v>137</v>
      </c>
      <c r="Q1574" s="46" t="s">
        <v>135</v>
      </c>
      <c r="R1574" s="46">
        <v>0.56551208557965782</v>
      </c>
      <c r="S1574" s="46" t="s">
        <v>137</v>
      </c>
      <c r="T1574" s="46" t="s">
        <v>137</v>
      </c>
      <c r="U1574" s="47">
        <v>1523.4119436745395</v>
      </c>
      <c r="V1574" s="47">
        <v>661.97481071204288</v>
      </c>
      <c r="W1574" s="49">
        <v>0.4345343447389084</v>
      </c>
      <c r="X1574" s="35">
        <v>6</v>
      </c>
      <c r="Y1574" s="44" t="s">
        <v>143</v>
      </c>
      <c r="Z1574" s="46">
        <v>0.18138339307307788</v>
      </c>
      <c r="AA1574" s="46">
        <v>0.81861660692692217</v>
      </c>
      <c r="AB1574" s="46">
        <v>0.74239435116575192</v>
      </c>
      <c r="AC1574" s="47">
        <v>27384.815383057059</v>
      </c>
      <c r="AD1574" s="48">
        <v>25722.272119285062</v>
      </c>
      <c r="AE1574" s="49">
        <v>0.93928959386738797</v>
      </c>
    </row>
    <row r="1575" spans="1:31" x14ac:dyDescent="0.25">
      <c r="A1575" t="s">
        <v>1823</v>
      </c>
      <c r="B1575" s="35">
        <v>7</v>
      </c>
      <c r="C1575" s="44" t="s">
        <v>170</v>
      </c>
      <c r="D1575" s="45">
        <v>0.77482792645359277</v>
      </c>
      <c r="E1575" s="46">
        <v>0.2251720735464072</v>
      </c>
      <c r="F1575" s="45">
        <v>0.20007521011521473</v>
      </c>
      <c r="G1575" s="47">
        <v>19060.848909261171</v>
      </c>
      <c r="H1575" s="48">
        <v>4517.0432705689282</v>
      </c>
      <c r="I1575" s="49">
        <v>0.23698017292263485</v>
      </c>
      <c r="J1575" s="35">
        <v>7</v>
      </c>
      <c r="K1575" s="42" t="s">
        <v>159</v>
      </c>
      <c r="L1575" s="46">
        <v>0.46163251673216893</v>
      </c>
      <c r="M1575" s="50" t="s">
        <v>137</v>
      </c>
      <c r="N1575" s="50" t="s">
        <v>137</v>
      </c>
      <c r="O1575" s="46">
        <v>0.53836748326783102</v>
      </c>
      <c r="P1575" s="46" t="s">
        <v>137</v>
      </c>
      <c r="Q1575" s="46" t="s">
        <v>137</v>
      </c>
      <c r="R1575" s="46">
        <v>6.0611749868493409E-2</v>
      </c>
      <c r="S1575" s="46" t="s">
        <v>1</v>
      </c>
      <c r="T1575" s="46" t="s">
        <v>137</v>
      </c>
      <c r="U1575" s="47">
        <v>4642.9411243257655</v>
      </c>
      <c r="V1575" s="47">
        <v>1445.4722757897721</v>
      </c>
      <c r="W1575" s="49">
        <v>0.31132685879140443</v>
      </c>
      <c r="X1575" s="35">
        <v>7</v>
      </c>
      <c r="Y1575" s="44" t="s">
        <v>201</v>
      </c>
      <c r="Z1575" s="46">
        <v>8.9888479903893398E-2</v>
      </c>
      <c r="AA1575" s="46">
        <v>0.91011152009610663</v>
      </c>
      <c r="AB1575" s="46">
        <v>0.8837925824950118</v>
      </c>
      <c r="AC1575" s="47">
        <v>22350.64431373644</v>
      </c>
      <c r="AD1575" s="48">
        <v>16031.184215407231</v>
      </c>
      <c r="AE1575" s="49">
        <v>0.71725825843663293</v>
      </c>
    </row>
    <row r="1576" spans="1:31" x14ac:dyDescent="0.25">
      <c r="A1576" t="s">
        <v>1824</v>
      </c>
      <c r="B1576" s="35">
        <v>8</v>
      </c>
      <c r="C1576" s="44" t="s">
        <v>172</v>
      </c>
      <c r="D1576" s="45">
        <v>0.61439354776359678</v>
      </c>
      <c r="E1576" s="46">
        <v>0.38560645223640316</v>
      </c>
      <c r="F1576" s="45">
        <v>0.1791037138741817</v>
      </c>
      <c r="G1576" s="47">
        <v>3415.3959348939952</v>
      </c>
      <c r="H1576" s="48">
        <v>1310.3539968904415</v>
      </c>
      <c r="I1576" s="49">
        <v>0.38366093474053148</v>
      </c>
      <c r="J1576" s="35">
        <v>8</v>
      </c>
      <c r="K1576" s="42" t="s">
        <v>160</v>
      </c>
      <c r="L1576" s="46">
        <v>0.5721392028056479</v>
      </c>
      <c r="M1576" s="50" t="s">
        <v>137</v>
      </c>
      <c r="N1576" s="50" t="s">
        <v>137</v>
      </c>
      <c r="O1576" s="46">
        <v>0.42786079719435194</v>
      </c>
      <c r="P1576" s="46" t="s">
        <v>137</v>
      </c>
      <c r="Q1576" s="46" t="s">
        <v>137</v>
      </c>
      <c r="R1576" s="46">
        <v>7.4367672948608812E-2</v>
      </c>
      <c r="S1576" s="46" t="s">
        <v>1</v>
      </c>
      <c r="T1576" s="46" t="s">
        <v>137</v>
      </c>
      <c r="U1576" s="47">
        <v>4781.6925369312557</v>
      </c>
      <c r="V1576" s="47">
        <v>1673.9142880380605</v>
      </c>
      <c r="W1576" s="49">
        <v>0.35006731928279261</v>
      </c>
      <c r="X1576" s="35">
        <v>8</v>
      </c>
      <c r="Y1576" s="44" t="s">
        <v>144</v>
      </c>
      <c r="Z1576" s="46">
        <v>3.8266343596341013E-2</v>
      </c>
      <c r="AA1576" s="46">
        <v>0.96173365640365904</v>
      </c>
      <c r="AB1576" s="46">
        <v>0.89313169509695967</v>
      </c>
      <c r="AC1576" s="47">
        <v>14588.182171076573</v>
      </c>
      <c r="AD1576" s="48">
        <v>12437.534402377923</v>
      </c>
      <c r="AE1576" s="49">
        <v>0.85257602739821448</v>
      </c>
    </row>
    <row r="1577" spans="1:31" x14ac:dyDescent="0.25">
      <c r="A1577" t="s">
        <v>1825</v>
      </c>
      <c r="B1577" s="35">
        <v>9</v>
      </c>
      <c r="C1577" s="44" t="s">
        <v>177</v>
      </c>
      <c r="D1577" s="45">
        <v>0.61624326263575946</v>
      </c>
      <c r="E1577" s="46">
        <v>0.38375673736424049</v>
      </c>
      <c r="F1577" s="45">
        <v>0.16469130172373406</v>
      </c>
      <c r="G1577" s="47">
        <v>7497.7354667424006</v>
      </c>
      <c r="H1577" s="48">
        <v>3808.0265818638841</v>
      </c>
      <c r="I1577" s="49">
        <v>0.50789022882376866</v>
      </c>
      <c r="J1577" s="35">
        <v>9</v>
      </c>
      <c r="K1577" s="42" t="s">
        <v>162</v>
      </c>
      <c r="L1577" s="46">
        <v>0.51880389873764132</v>
      </c>
      <c r="M1577" s="50" t="s">
        <v>137</v>
      </c>
      <c r="N1577" s="50" t="s">
        <v>137</v>
      </c>
      <c r="O1577" s="46">
        <v>0.48119610126235857</v>
      </c>
      <c r="P1577" s="46" t="s">
        <v>137</v>
      </c>
      <c r="Q1577" s="46" t="s">
        <v>137</v>
      </c>
      <c r="R1577" s="46">
        <v>4.7198086990189757E-2</v>
      </c>
      <c r="S1577" s="46" t="s">
        <v>1</v>
      </c>
      <c r="T1577" s="46" t="s">
        <v>137</v>
      </c>
      <c r="U1577" s="47">
        <v>7083.6619280889263</v>
      </c>
      <c r="V1577" s="47">
        <v>2528.7397756459586</v>
      </c>
      <c r="W1577" s="49">
        <v>0.35698199622129306</v>
      </c>
      <c r="X1577" s="35">
        <v>9</v>
      </c>
      <c r="Y1577" s="44" t="s">
        <v>191</v>
      </c>
      <c r="Z1577" s="46">
        <v>7.1012854746629481E-2</v>
      </c>
      <c r="AA1577" s="46">
        <v>0.92898714525337034</v>
      </c>
      <c r="AB1577" s="46">
        <v>0.92288935299727337</v>
      </c>
      <c r="AC1577" s="47">
        <v>20814.360775970679</v>
      </c>
      <c r="AD1577" s="48">
        <v>12197.824006163681</v>
      </c>
      <c r="AE1577" s="49">
        <v>0.5860292390168218</v>
      </c>
    </row>
    <row r="1578" spans="1:31" x14ac:dyDescent="0.25">
      <c r="A1578" t="s">
        <v>1826</v>
      </c>
      <c r="B1578" s="35">
        <v>10</v>
      </c>
      <c r="C1578" s="44" t="s">
        <v>178</v>
      </c>
      <c r="D1578" s="45">
        <v>0.80410836186002155</v>
      </c>
      <c r="E1578" s="46">
        <v>0.19589163813997837</v>
      </c>
      <c r="F1578" s="45">
        <v>0.14436925231593592</v>
      </c>
      <c r="G1578" s="47">
        <v>1248.0832565500618</v>
      </c>
      <c r="H1578" s="48">
        <v>621.27007618998471</v>
      </c>
      <c r="I1578" s="49">
        <v>0.49777935320380207</v>
      </c>
      <c r="J1578" s="35">
        <v>10</v>
      </c>
      <c r="K1578" s="42" t="s">
        <v>163</v>
      </c>
      <c r="L1578" s="46">
        <v>0.26266815519203773</v>
      </c>
      <c r="M1578" s="50" t="s">
        <v>137</v>
      </c>
      <c r="N1578" s="50" t="s">
        <v>135</v>
      </c>
      <c r="O1578" s="46">
        <v>0.73733184480796232</v>
      </c>
      <c r="P1578" s="46" t="s">
        <v>137</v>
      </c>
      <c r="Q1578" s="46" t="s">
        <v>135</v>
      </c>
      <c r="R1578" s="46">
        <v>0.20760623341412171</v>
      </c>
      <c r="S1578" s="46" t="s">
        <v>1</v>
      </c>
      <c r="T1578" s="46" t="s">
        <v>137</v>
      </c>
      <c r="U1578" s="47">
        <v>2151.1230253898793</v>
      </c>
      <c r="V1578" s="47">
        <v>552.45645559654861</v>
      </c>
      <c r="W1578" s="49">
        <v>0.2568223430626051</v>
      </c>
      <c r="X1578" s="35">
        <v>10</v>
      </c>
      <c r="Y1578" s="44" t="s">
        <v>192</v>
      </c>
      <c r="Z1578" s="46">
        <v>0.19194183559047942</v>
      </c>
      <c r="AA1578" s="46">
        <v>0.80805816440952072</v>
      </c>
      <c r="AB1578" s="46">
        <v>0.77679684430478702</v>
      </c>
      <c r="AC1578" s="47">
        <v>7981.9135285757193</v>
      </c>
      <c r="AD1578" s="48">
        <v>4338.2322838936443</v>
      </c>
      <c r="AE1578" s="49">
        <v>0.54350780277968658</v>
      </c>
    </row>
    <row r="1579" spans="1:31" x14ac:dyDescent="0.25">
      <c r="A1579" t="s">
        <v>1827</v>
      </c>
      <c r="B1579" s="35">
        <v>11</v>
      </c>
      <c r="C1579" s="44" t="s">
        <v>183</v>
      </c>
      <c r="D1579" s="45">
        <v>0.68078070970577154</v>
      </c>
      <c r="E1579" s="46">
        <v>0.31921929029422841</v>
      </c>
      <c r="F1579" s="45">
        <v>0.28967973535958325</v>
      </c>
      <c r="G1579" s="47">
        <v>13074.65258641744</v>
      </c>
      <c r="H1579" s="48">
        <v>7093.2574121893749</v>
      </c>
      <c r="I1579" s="49">
        <v>0.54251976221212805</v>
      </c>
      <c r="J1579" s="35">
        <v>11</v>
      </c>
      <c r="K1579" s="42" t="s">
        <v>164</v>
      </c>
      <c r="L1579" s="46">
        <v>0.29748082832345085</v>
      </c>
      <c r="M1579" s="50" t="s">
        <v>137</v>
      </c>
      <c r="N1579" s="50" t="s">
        <v>135</v>
      </c>
      <c r="O1579" s="46">
        <v>0.70251917167654909</v>
      </c>
      <c r="P1579" s="46" t="s">
        <v>137</v>
      </c>
      <c r="Q1579" s="46" t="s">
        <v>135</v>
      </c>
      <c r="R1579" s="46">
        <v>0.18250398065426773</v>
      </c>
      <c r="S1579" s="46" t="s">
        <v>1</v>
      </c>
      <c r="T1579" s="46" t="s">
        <v>137</v>
      </c>
      <c r="U1579" s="47">
        <v>3317.2601947866706</v>
      </c>
      <c r="V1579" s="47">
        <v>787.44246230628187</v>
      </c>
      <c r="W1579" s="49">
        <v>0.23737735844291269</v>
      </c>
      <c r="X1579" s="35">
        <v>11</v>
      </c>
      <c r="Y1579" s="44" t="s">
        <v>193</v>
      </c>
      <c r="Z1579" s="46">
        <v>6.7343052668755027E-4</v>
      </c>
      <c r="AA1579" s="46">
        <v>0.99932656947331255</v>
      </c>
      <c r="AB1579" s="46">
        <v>0.99893613527774316</v>
      </c>
      <c r="AC1579" s="47">
        <v>1550.4302706190431</v>
      </c>
      <c r="AD1579" s="48">
        <v>1549.4302706190431</v>
      </c>
      <c r="AE1579" s="49">
        <v>0.99935501775284563</v>
      </c>
    </row>
    <row r="1580" spans="1:31" x14ac:dyDescent="0.25">
      <c r="A1580" t="s">
        <v>1828</v>
      </c>
      <c r="B1580" s="35">
        <v>12</v>
      </c>
      <c r="C1580" s="44" t="s">
        <v>185</v>
      </c>
      <c r="D1580" s="45">
        <v>0.85108938034521986</v>
      </c>
      <c r="E1580" s="46">
        <v>0.14891061965478014</v>
      </c>
      <c r="F1580" s="45">
        <v>8.6873612102482414E-2</v>
      </c>
      <c r="G1580" s="47">
        <v>1759.0821307725612</v>
      </c>
      <c r="H1580" s="48">
        <v>1011.5513666164562</v>
      </c>
      <c r="I1580" s="49">
        <v>0.57504499018030431</v>
      </c>
      <c r="J1580" s="35">
        <v>12</v>
      </c>
      <c r="K1580" s="42" t="s">
        <v>165</v>
      </c>
      <c r="L1580" s="46">
        <v>0.30556883908691512</v>
      </c>
      <c r="M1580" s="50" t="s">
        <v>137</v>
      </c>
      <c r="N1580" s="50" t="s">
        <v>135</v>
      </c>
      <c r="O1580" s="46">
        <v>0.69443116091308488</v>
      </c>
      <c r="P1580" s="46" t="s">
        <v>137</v>
      </c>
      <c r="Q1580" s="46" t="s">
        <v>135</v>
      </c>
      <c r="R1580" s="46">
        <v>2.7047822430747354E-2</v>
      </c>
      <c r="S1580" s="46" t="s">
        <v>1</v>
      </c>
      <c r="T1580" s="46" t="s">
        <v>137</v>
      </c>
      <c r="U1580" s="47">
        <v>3106.4830840739605</v>
      </c>
      <c r="V1580" s="47">
        <v>1002.5596260197061</v>
      </c>
      <c r="W1580" s="49">
        <v>0.32273139717371685</v>
      </c>
      <c r="X1580" s="35" t="s">
        <v>136</v>
      </c>
      <c r="Y1580" s="44" t="s">
        <v>136</v>
      </c>
      <c r="Z1580" s="46" t="s">
        <v>136</v>
      </c>
      <c r="AA1580" s="46" t="s">
        <v>136</v>
      </c>
      <c r="AB1580" s="46" t="s">
        <v>136</v>
      </c>
      <c r="AC1580" s="47" t="s">
        <v>136</v>
      </c>
      <c r="AD1580" s="48" t="s">
        <v>136</v>
      </c>
      <c r="AE1580" s="49" t="s">
        <v>136</v>
      </c>
    </row>
    <row r="1581" spans="1:31" x14ac:dyDescent="0.25">
      <c r="A1581" t="s">
        <v>1829</v>
      </c>
      <c r="B1581" s="35">
        <v>13</v>
      </c>
      <c r="C1581" s="44" t="s">
        <v>186</v>
      </c>
      <c r="D1581" s="45">
        <v>0.76586045680922832</v>
      </c>
      <c r="E1581" s="46">
        <v>0.23413954319077168</v>
      </c>
      <c r="F1581" s="45">
        <v>6.0133322860824616E-2</v>
      </c>
      <c r="G1581" s="47">
        <v>8017.6591897519666</v>
      </c>
      <c r="H1581" s="48">
        <v>4007.8109812912712</v>
      </c>
      <c r="I1581" s="49">
        <v>0.49987295374365448</v>
      </c>
      <c r="J1581" s="35">
        <v>13</v>
      </c>
      <c r="K1581" s="42" t="s">
        <v>166</v>
      </c>
      <c r="L1581" s="46">
        <v>0.26179437724703486</v>
      </c>
      <c r="M1581" s="50" t="s">
        <v>137</v>
      </c>
      <c r="N1581" s="50" t="s">
        <v>135</v>
      </c>
      <c r="O1581" s="46">
        <v>0.73820562275296508</v>
      </c>
      <c r="P1581" s="46" t="s">
        <v>137</v>
      </c>
      <c r="Q1581" s="46" t="s">
        <v>135</v>
      </c>
      <c r="R1581" s="46">
        <v>0.28015691402952003</v>
      </c>
      <c r="S1581" s="46" t="s">
        <v>1</v>
      </c>
      <c r="T1581" s="46" t="s">
        <v>137</v>
      </c>
      <c r="U1581" s="47">
        <v>8660.0740011921662</v>
      </c>
      <c r="V1581" s="47">
        <v>1576.8289519865148</v>
      </c>
      <c r="W1581" s="49">
        <v>0.18208030921784787</v>
      </c>
      <c r="X1581" s="35" t="s">
        <v>136</v>
      </c>
      <c r="Y1581" s="44" t="s">
        <v>136</v>
      </c>
      <c r="Z1581" s="46" t="s">
        <v>136</v>
      </c>
      <c r="AA1581" s="46" t="s">
        <v>136</v>
      </c>
      <c r="AB1581" s="46" t="s">
        <v>136</v>
      </c>
      <c r="AC1581" s="47" t="s">
        <v>136</v>
      </c>
      <c r="AD1581" s="48" t="s">
        <v>136</v>
      </c>
      <c r="AE1581" s="49" t="s">
        <v>136</v>
      </c>
    </row>
    <row r="1582" spans="1:31" x14ac:dyDescent="0.25">
      <c r="A1582" t="s">
        <v>1830</v>
      </c>
      <c r="B1582" s="35">
        <v>14</v>
      </c>
      <c r="C1582" s="44" t="s">
        <v>187</v>
      </c>
      <c r="D1582" s="45">
        <v>0.72893843164135907</v>
      </c>
      <c r="E1582" s="46">
        <v>0.27106156835864093</v>
      </c>
      <c r="F1582" s="45">
        <v>0.10270100521350922</v>
      </c>
      <c r="G1582" s="47">
        <v>2977.5906306812549</v>
      </c>
      <c r="H1582" s="48">
        <v>1407.5804324990679</v>
      </c>
      <c r="I1582" s="49">
        <v>0.47272463111459412</v>
      </c>
      <c r="J1582" s="35">
        <v>14</v>
      </c>
      <c r="K1582" s="42" t="s">
        <v>167</v>
      </c>
      <c r="L1582" s="46">
        <v>0.32142047874940821</v>
      </c>
      <c r="M1582" s="50" t="s">
        <v>137</v>
      </c>
      <c r="N1582" s="50" t="s">
        <v>135</v>
      </c>
      <c r="O1582" s="46">
        <v>0.67857952125059184</v>
      </c>
      <c r="P1582" s="46" t="s">
        <v>137</v>
      </c>
      <c r="Q1582" s="46" t="s">
        <v>135</v>
      </c>
      <c r="R1582" s="46">
        <v>0.21757840656882646</v>
      </c>
      <c r="S1582" s="46" t="s">
        <v>1</v>
      </c>
      <c r="T1582" s="46" t="s">
        <v>137</v>
      </c>
      <c r="U1582" s="47">
        <v>615.88789197665164</v>
      </c>
      <c r="V1582" s="47">
        <v>180.34502510764236</v>
      </c>
      <c r="W1582" s="49">
        <v>0.2928211894681626</v>
      </c>
      <c r="X1582" s="35" t="s">
        <v>136</v>
      </c>
      <c r="Y1582" s="44" t="s">
        <v>136</v>
      </c>
      <c r="Z1582" s="46" t="s">
        <v>136</v>
      </c>
      <c r="AA1582" s="46" t="s">
        <v>136</v>
      </c>
      <c r="AB1582" s="46" t="s">
        <v>136</v>
      </c>
      <c r="AC1582" s="47" t="s">
        <v>136</v>
      </c>
      <c r="AD1582" s="48" t="s">
        <v>136</v>
      </c>
      <c r="AE1582" s="49" t="s">
        <v>136</v>
      </c>
    </row>
    <row r="1583" spans="1:31" x14ac:dyDescent="0.25">
      <c r="A1583" t="s">
        <v>1831</v>
      </c>
      <c r="B1583" s="35">
        <v>15</v>
      </c>
      <c r="C1583" s="44" t="s">
        <v>13</v>
      </c>
      <c r="D1583" s="45">
        <v>0.87784185933969561</v>
      </c>
      <c r="E1583" s="46">
        <v>0.12215814066030438</v>
      </c>
      <c r="F1583" s="45">
        <v>8.2525855958629022E-3</v>
      </c>
      <c r="G1583" s="47">
        <v>2084.4923656222782</v>
      </c>
      <c r="H1583" s="48">
        <v>632.94489164626805</v>
      </c>
      <c r="I1583" s="49">
        <v>0.30364461970927709</v>
      </c>
      <c r="J1583" s="35">
        <v>15</v>
      </c>
      <c r="K1583" s="42" t="s">
        <v>168</v>
      </c>
      <c r="L1583" s="46">
        <v>0.19763407877991193</v>
      </c>
      <c r="M1583" s="50" t="s">
        <v>137</v>
      </c>
      <c r="N1583" s="50" t="s">
        <v>135</v>
      </c>
      <c r="O1583" s="46">
        <v>0.8023659212200881</v>
      </c>
      <c r="P1583" s="46" t="s">
        <v>137</v>
      </c>
      <c r="Q1583" s="46" t="s">
        <v>135</v>
      </c>
      <c r="R1583" s="46">
        <v>0.42596328863758864</v>
      </c>
      <c r="S1583" s="46" t="s">
        <v>137</v>
      </c>
      <c r="T1583" s="46" t="s">
        <v>137</v>
      </c>
      <c r="U1583" s="47">
        <v>3122.2470862722121</v>
      </c>
      <c r="V1583" s="47">
        <v>1253.5576567005855</v>
      </c>
      <c r="W1583" s="49">
        <v>0.40149213757366753</v>
      </c>
      <c r="X1583" s="35" t="s">
        <v>136</v>
      </c>
      <c r="Y1583" s="44" t="s">
        <v>136</v>
      </c>
      <c r="Z1583" s="46" t="s">
        <v>136</v>
      </c>
      <c r="AA1583" s="46" t="s">
        <v>136</v>
      </c>
      <c r="AB1583" s="46" t="s">
        <v>136</v>
      </c>
      <c r="AC1583" s="47" t="s">
        <v>136</v>
      </c>
      <c r="AD1583" s="48" t="s">
        <v>136</v>
      </c>
      <c r="AE1583" s="49" t="s">
        <v>136</v>
      </c>
    </row>
    <row r="1584" spans="1:31" x14ac:dyDescent="0.25">
      <c r="A1584" t="s">
        <v>1832</v>
      </c>
      <c r="B1584" s="35">
        <v>16</v>
      </c>
      <c r="C1584" s="44" t="s">
        <v>2227</v>
      </c>
      <c r="D1584" s="45">
        <v>0.83021917932102207</v>
      </c>
      <c r="E1584" s="46">
        <v>0.16978082067897801</v>
      </c>
      <c r="F1584" s="45">
        <v>9.2472751559969271E-2</v>
      </c>
      <c r="G1584" s="47">
        <v>10826.976883060255</v>
      </c>
      <c r="H1584" s="48">
        <v>6672.5243322294282</v>
      </c>
      <c r="I1584" s="49">
        <v>0.61628692887200776</v>
      </c>
      <c r="J1584" s="35">
        <v>16</v>
      </c>
      <c r="K1584" s="42" t="s">
        <v>169</v>
      </c>
      <c r="L1584" s="46">
        <v>0.54810355145277401</v>
      </c>
      <c r="M1584" s="50" t="s">
        <v>137</v>
      </c>
      <c r="N1584" s="50" t="s">
        <v>137</v>
      </c>
      <c r="O1584" s="46">
        <v>0.45189644854722594</v>
      </c>
      <c r="P1584" s="46" t="s">
        <v>137</v>
      </c>
      <c r="Q1584" s="46" t="s">
        <v>137</v>
      </c>
      <c r="R1584" s="46">
        <v>5.4960737717641969E-2</v>
      </c>
      <c r="S1584" s="46" t="s">
        <v>1</v>
      </c>
      <c r="T1584" s="46" t="s">
        <v>137</v>
      </c>
      <c r="U1584" s="47">
        <v>2180.4768295840649</v>
      </c>
      <c r="V1584" s="47">
        <v>897.35807323032748</v>
      </c>
      <c r="W1584" s="49">
        <v>0.4115421274169202</v>
      </c>
      <c r="X1584" s="35" t="s">
        <v>136</v>
      </c>
      <c r="Y1584" s="44" t="s">
        <v>136</v>
      </c>
      <c r="Z1584" s="46" t="s">
        <v>136</v>
      </c>
      <c r="AA1584" s="46" t="s">
        <v>136</v>
      </c>
      <c r="AB1584" s="46" t="s">
        <v>136</v>
      </c>
      <c r="AC1584" s="47" t="s">
        <v>136</v>
      </c>
      <c r="AD1584" s="48" t="s">
        <v>136</v>
      </c>
      <c r="AE1584" s="49" t="s">
        <v>136</v>
      </c>
    </row>
    <row r="1585" spans="1:31" x14ac:dyDescent="0.25">
      <c r="A1585" t="s">
        <v>1833</v>
      </c>
      <c r="B1585" s="35" t="s">
        <v>136</v>
      </c>
      <c r="C1585" s="44" t="s">
        <v>136</v>
      </c>
      <c r="D1585" s="45" t="s">
        <v>136</v>
      </c>
      <c r="E1585" s="46" t="s">
        <v>136</v>
      </c>
      <c r="F1585" s="45" t="s">
        <v>136</v>
      </c>
      <c r="G1585" s="47" t="s">
        <v>136</v>
      </c>
      <c r="H1585" s="48" t="s">
        <v>136</v>
      </c>
      <c r="I1585" s="49" t="s">
        <v>136</v>
      </c>
      <c r="J1585" s="35">
        <v>17</v>
      </c>
      <c r="K1585" s="42" t="s">
        <v>171</v>
      </c>
      <c r="L1585" s="46">
        <v>0.49388002344833737</v>
      </c>
      <c r="M1585" s="50" t="s">
        <v>137</v>
      </c>
      <c r="N1585" s="50" t="s">
        <v>137</v>
      </c>
      <c r="O1585" s="46">
        <v>0.50611997655166263</v>
      </c>
      <c r="P1585" s="46" t="s">
        <v>137</v>
      </c>
      <c r="Q1585" s="46" t="s">
        <v>137</v>
      </c>
      <c r="R1585" s="46">
        <v>0.444564081322399</v>
      </c>
      <c r="S1585" s="46" t="s">
        <v>137</v>
      </c>
      <c r="T1585" s="46" t="s">
        <v>137</v>
      </c>
      <c r="U1585" s="47">
        <v>1921.3269637685239</v>
      </c>
      <c r="V1585" s="47">
        <v>1040.6923795126172</v>
      </c>
      <c r="W1585" s="49">
        <v>0.5416529300517311</v>
      </c>
      <c r="X1585" s="35" t="s">
        <v>136</v>
      </c>
      <c r="Y1585" s="44" t="s">
        <v>136</v>
      </c>
      <c r="Z1585" s="46" t="s">
        <v>136</v>
      </c>
      <c r="AA1585" s="46" t="s">
        <v>136</v>
      </c>
      <c r="AB1585" s="46" t="s">
        <v>136</v>
      </c>
      <c r="AC1585" s="47" t="s">
        <v>136</v>
      </c>
      <c r="AD1585" s="48" t="s">
        <v>136</v>
      </c>
      <c r="AE1585" s="49" t="s">
        <v>136</v>
      </c>
    </row>
    <row r="1586" spans="1:31" x14ac:dyDescent="0.25">
      <c r="A1586" t="s">
        <v>1834</v>
      </c>
      <c r="B1586" s="35" t="s">
        <v>136</v>
      </c>
      <c r="C1586" s="44" t="s">
        <v>136</v>
      </c>
      <c r="D1586" s="45" t="s">
        <v>136</v>
      </c>
      <c r="E1586" s="46" t="s">
        <v>136</v>
      </c>
      <c r="F1586" s="45" t="s">
        <v>136</v>
      </c>
      <c r="G1586" s="47" t="s">
        <v>136</v>
      </c>
      <c r="H1586" s="48" t="s">
        <v>136</v>
      </c>
      <c r="I1586" s="49" t="s">
        <v>136</v>
      </c>
      <c r="J1586" s="35">
        <v>18</v>
      </c>
      <c r="K1586" s="42" t="s">
        <v>139</v>
      </c>
      <c r="L1586" s="46">
        <v>0.35843974344673757</v>
      </c>
      <c r="M1586" s="50" t="s">
        <v>137</v>
      </c>
      <c r="N1586" s="50" t="s">
        <v>135</v>
      </c>
      <c r="O1586" s="46">
        <v>0.64156025655326243</v>
      </c>
      <c r="P1586" s="46" t="s">
        <v>137</v>
      </c>
      <c r="Q1586" s="46" t="s">
        <v>135</v>
      </c>
      <c r="R1586" s="46">
        <v>1.3098155121183936E-2</v>
      </c>
      <c r="S1586" s="46" t="s">
        <v>1</v>
      </c>
      <c r="T1586" s="46" t="s">
        <v>137</v>
      </c>
      <c r="U1586" s="47">
        <v>24488.504532204846</v>
      </c>
      <c r="V1586" s="47">
        <v>9042.3392697033396</v>
      </c>
      <c r="W1586" s="49">
        <v>0.36924832456844209</v>
      </c>
      <c r="X1586" s="35" t="s">
        <v>136</v>
      </c>
      <c r="Y1586" s="44" t="s">
        <v>136</v>
      </c>
      <c r="Z1586" s="46" t="s">
        <v>136</v>
      </c>
      <c r="AA1586" s="46" t="s">
        <v>136</v>
      </c>
      <c r="AB1586" s="46" t="s">
        <v>136</v>
      </c>
      <c r="AC1586" s="47" t="s">
        <v>136</v>
      </c>
      <c r="AD1586" s="48" t="s">
        <v>136</v>
      </c>
      <c r="AE1586" s="49" t="s">
        <v>136</v>
      </c>
    </row>
    <row r="1587" spans="1:31" x14ac:dyDescent="0.25">
      <c r="A1587" t="s">
        <v>1835</v>
      </c>
      <c r="B1587" s="35" t="s">
        <v>136</v>
      </c>
      <c r="C1587" s="44" t="s">
        <v>136</v>
      </c>
      <c r="D1587" s="45" t="s">
        <v>136</v>
      </c>
      <c r="E1587" s="46" t="s">
        <v>136</v>
      </c>
      <c r="F1587" s="45" t="s">
        <v>136</v>
      </c>
      <c r="G1587" s="47" t="s">
        <v>136</v>
      </c>
      <c r="H1587" s="48" t="s">
        <v>136</v>
      </c>
      <c r="I1587" s="49" t="s">
        <v>136</v>
      </c>
      <c r="J1587" s="35">
        <v>19</v>
      </c>
      <c r="K1587" s="42" t="s">
        <v>174</v>
      </c>
      <c r="L1587" s="46">
        <v>0.52960744934877246</v>
      </c>
      <c r="M1587" s="50" t="s">
        <v>137</v>
      </c>
      <c r="N1587" s="50" t="s">
        <v>137</v>
      </c>
      <c r="O1587" s="46">
        <v>0.47039255065122754</v>
      </c>
      <c r="P1587" s="46" t="s">
        <v>137</v>
      </c>
      <c r="Q1587" s="46" t="s">
        <v>137</v>
      </c>
      <c r="R1587" s="46">
        <v>8.2160530706641172E-2</v>
      </c>
      <c r="S1587" s="46" t="s">
        <v>1</v>
      </c>
      <c r="T1587" s="46" t="s">
        <v>137</v>
      </c>
      <c r="U1587" s="47">
        <v>24433.446558592812</v>
      </c>
      <c r="V1587" s="47">
        <v>15521.426682995272</v>
      </c>
      <c r="W1587" s="49">
        <v>0.63525326424063822</v>
      </c>
      <c r="X1587" s="35" t="s">
        <v>136</v>
      </c>
      <c r="Y1587" s="44" t="s">
        <v>136</v>
      </c>
      <c r="Z1587" s="46" t="s">
        <v>136</v>
      </c>
      <c r="AA1587" s="46" t="s">
        <v>136</v>
      </c>
      <c r="AB1587" s="46" t="s">
        <v>136</v>
      </c>
      <c r="AC1587" s="47" t="s">
        <v>136</v>
      </c>
      <c r="AD1587" s="48" t="s">
        <v>136</v>
      </c>
      <c r="AE1587" s="49" t="s">
        <v>136</v>
      </c>
    </row>
    <row r="1588" spans="1:31" x14ac:dyDescent="0.25">
      <c r="A1588" t="s">
        <v>1836</v>
      </c>
      <c r="B1588" s="35" t="s">
        <v>136</v>
      </c>
      <c r="C1588" s="44" t="s">
        <v>136</v>
      </c>
      <c r="D1588" s="45" t="s">
        <v>136</v>
      </c>
      <c r="E1588" s="46" t="s">
        <v>136</v>
      </c>
      <c r="F1588" s="45" t="s">
        <v>136</v>
      </c>
      <c r="G1588" s="47" t="s">
        <v>136</v>
      </c>
      <c r="H1588" s="48" t="s">
        <v>136</v>
      </c>
      <c r="I1588" s="49" t="s">
        <v>136</v>
      </c>
      <c r="J1588" s="35">
        <v>20</v>
      </c>
      <c r="K1588" s="42" t="s">
        <v>2229</v>
      </c>
      <c r="L1588" s="46">
        <v>0.53882940673224877</v>
      </c>
      <c r="M1588" s="50" t="s">
        <v>137</v>
      </c>
      <c r="N1588" s="50" t="s">
        <v>137</v>
      </c>
      <c r="O1588" s="46">
        <v>0.46117059326775106</v>
      </c>
      <c r="P1588" s="46" t="s">
        <v>137</v>
      </c>
      <c r="Q1588" s="46" t="s">
        <v>137</v>
      </c>
      <c r="R1588" s="46">
        <v>0.2380901566760357</v>
      </c>
      <c r="S1588" s="46" t="s">
        <v>1</v>
      </c>
      <c r="T1588" s="46" t="s">
        <v>137</v>
      </c>
      <c r="U1588" s="47">
        <v>9538.485356328727</v>
      </c>
      <c r="V1588" s="47">
        <v>3858.0504557076015</v>
      </c>
      <c r="W1588" s="49">
        <v>0.40447202166618712</v>
      </c>
      <c r="X1588" s="35" t="s">
        <v>136</v>
      </c>
      <c r="Y1588" s="44" t="s">
        <v>136</v>
      </c>
      <c r="Z1588" s="46" t="s">
        <v>136</v>
      </c>
      <c r="AA1588" s="46" t="s">
        <v>136</v>
      </c>
      <c r="AB1588" s="46" t="s">
        <v>136</v>
      </c>
      <c r="AC1588" s="47" t="s">
        <v>136</v>
      </c>
      <c r="AD1588" s="48" t="s">
        <v>136</v>
      </c>
      <c r="AE1588" s="49" t="s">
        <v>136</v>
      </c>
    </row>
    <row r="1589" spans="1:31" x14ac:dyDescent="0.25">
      <c r="A1589" t="s">
        <v>1837</v>
      </c>
      <c r="B1589" s="35" t="s">
        <v>136</v>
      </c>
      <c r="C1589" s="44" t="s">
        <v>136</v>
      </c>
      <c r="D1589" s="45" t="s">
        <v>136</v>
      </c>
      <c r="E1589" s="46" t="s">
        <v>136</v>
      </c>
      <c r="F1589" s="45" t="s">
        <v>136</v>
      </c>
      <c r="G1589" s="47" t="s">
        <v>136</v>
      </c>
      <c r="H1589" s="48" t="s">
        <v>136</v>
      </c>
      <c r="I1589" s="49" t="s">
        <v>136</v>
      </c>
      <c r="J1589" s="35">
        <v>21</v>
      </c>
      <c r="K1589" s="42" t="s">
        <v>140</v>
      </c>
      <c r="L1589" s="46">
        <v>0.15117490773762704</v>
      </c>
      <c r="M1589" s="50" t="s">
        <v>137</v>
      </c>
      <c r="N1589" s="50" t="s">
        <v>135</v>
      </c>
      <c r="O1589" s="46">
        <v>0.84882509226237302</v>
      </c>
      <c r="P1589" s="46" t="s">
        <v>137</v>
      </c>
      <c r="Q1589" s="46" t="s">
        <v>135</v>
      </c>
      <c r="R1589" s="46">
        <v>0.22510845559023313</v>
      </c>
      <c r="S1589" s="46" t="s">
        <v>1</v>
      </c>
      <c r="T1589" s="46" t="s">
        <v>137</v>
      </c>
      <c r="U1589" s="47">
        <v>626.28270260718955</v>
      </c>
      <c r="V1589" s="47">
        <v>157.70082151319022</v>
      </c>
      <c r="W1589" s="49">
        <v>0.25180452989790086</v>
      </c>
      <c r="X1589" s="35" t="s">
        <v>136</v>
      </c>
      <c r="Y1589" s="44" t="s">
        <v>136</v>
      </c>
      <c r="Z1589" s="46" t="s">
        <v>136</v>
      </c>
      <c r="AA1589" s="46" t="s">
        <v>136</v>
      </c>
      <c r="AB1589" s="46" t="s">
        <v>136</v>
      </c>
      <c r="AC1589" s="47" t="s">
        <v>136</v>
      </c>
      <c r="AD1589" s="48" t="s">
        <v>136</v>
      </c>
      <c r="AE1589" s="49" t="s">
        <v>136</v>
      </c>
    </row>
    <row r="1590" spans="1:31" x14ac:dyDescent="0.25">
      <c r="A1590" t="s">
        <v>1838</v>
      </c>
      <c r="B1590" s="35" t="s">
        <v>136</v>
      </c>
      <c r="C1590" s="44" t="s">
        <v>136</v>
      </c>
      <c r="D1590" s="45" t="s">
        <v>136</v>
      </c>
      <c r="E1590" s="46" t="s">
        <v>136</v>
      </c>
      <c r="F1590" s="45" t="s">
        <v>136</v>
      </c>
      <c r="G1590" s="47" t="s">
        <v>136</v>
      </c>
      <c r="H1590" s="48" t="s">
        <v>136</v>
      </c>
      <c r="I1590" s="49" t="s">
        <v>136</v>
      </c>
      <c r="J1590" s="35">
        <v>22</v>
      </c>
      <c r="K1590" s="42" t="s">
        <v>141</v>
      </c>
      <c r="L1590" s="46">
        <v>0.13756658306069683</v>
      </c>
      <c r="M1590" s="50" t="s">
        <v>137</v>
      </c>
      <c r="N1590" s="50" t="s">
        <v>135</v>
      </c>
      <c r="O1590" s="46">
        <v>0.8624334169393032</v>
      </c>
      <c r="P1590" s="46" t="s">
        <v>137</v>
      </c>
      <c r="Q1590" s="46" t="s">
        <v>135</v>
      </c>
      <c r="R1590" s="46">
        <v>0.12560234028710107</v>
      </c>
      <c r="S1590" s="46" t="s">
        <v>1</v>
      </c>
      <c r="T1590" s="46" t="s">
        <v>137</v>
      </c>
      <c r="U1590" s="47">
        <v>5092.4349462688042</v>
      </c>
      <c r="V1590" s="47">
        <v>1363.4738832376831</v>
      </c>
      <c r="W1590" s="49">
        <v>0.26774497811438752</v>
      </c>
      <c r="X1590" s="35" t="s">
        <v>136</v>
      </c>
      <c r="Y1590" s="44" t="s">
        <v>136</v>
      </c>
      <c r="Z1590" s="46" t="s">
        <v>136</v>
      </c>
      <c r="AA1590" s="46" t="s">
        <v>136</v>
      </c>
      <c r="AB1590" s="46" t="s">
        <v>136</v>
      </c>
      <c r="AC1590" s="47" t="s">
        <v>136</v>
      </c>
      <c r="AD1590" s="48" t="s">
        <v>136</v>
      </c>
      <c r="AE1590" s="49" t="s">
        <v>136</v>
      </c>
    </row>
    <row r="1591" spans="1:31" x14ac:dyDescent="0.25">
      <c r="A1591" t="s">
        <v>1839</v>
      </c>
      <c r="B1591" s="35" t="s">
        <v>136</v>
      </c>
      <c r="C1591" s="44" t="s">
        <v>136</v>
      </c>
      <c r="D1591" s="45" t="s">
        <v>136</v>
      </c>
      <c r="E1591" s="46" t="s">
        <v>136</v>
      </c>
      <c r="F1591" s="45" t="s">
        <v>136</v>
      </c>
      <c r="G1591" s="47" t="s">
        <v>136</v>
      </c>
      <c r="H1591" s="48" t="s">
        <v>136</v>
      </c>
      <c r="I1591" s="49" t="s">
        <v>136</v>
      </c>
      <c r="J1591" s="35">
        <v>23</v>
      </c>
      <c r="K1591" s="42" t="s">
        <v>180</v>
      </c>
      <c r="L1591" s="46">
        <v>0.24565759832769296</v>
      </c>
      <c r="M1591" s="50" t="s">
        <v>137</v>
      </c>
      <c r="N1591" s="50" t="s">
        <v>135</v>
      </c>
      <c r="O1591" s="46">
        <v>0.75434240167230704</v>
      </c>
      <c r="P1591" s="46" t="s">
        <v>137</v>
      </c>
      <c r="Q1591" s="46" t="s">
        <v>135</v>
      </c>
      <c r="R1591" s="46">
        <v>0.55754888824546189</v>
      </c>
      <c r="S1591" s="46" t="s">
        <v>137</v>
      </c>
      <c r="T1591" s="46" t="s">
        <v>137</v>
      </c>
      <c r="U1591" s="47">
        <v>1235.2293303045617</v>
      </c>
      <c r="V1591" s="47">
        <v>470.74663596853412</v>
      </c>
      <c r="W1591" s="49">
        <v>0.38110059761329135</v>
      </c>
      <c r="X1591" s="35" t="s">
        <v>136</v>
      </c>
      <c r="Y1591" s="44" t="s">
        <v>136</v>
      </c>
      <c r="Z1591" s="46" t="s">
        <v>136</v>
      </c>
      <c r="AA1591" s="46" t="s">
        <v>136</v>
      </c>
      <c r="AB1591" s="46" t="s">
        <v>136</v>
      </c>
      <c r="AC1591" s="47" t="s">
        <v>136</v>
      </c>
      <c r="AD1591" s="48" t="s">
        <v>136</v>
      </c>
      <c r="AE1591" s="49" t="s">
        <v>136</v>
      </c>
    </row>
    <row r="1592" spans="1:31" x14ac:dyDescent="0.25">
      <c r="A1592" t="s">
        <v>1840</v>
      </c>
      <c r="B1592" s="35" t="s">
        <v>136</v>
      </c>
      <c r="C1592" s="44" t="s">
        <v>136</v>
      </c>
      <c r="D1592" s="45" t="s">
        <v>136</v>
      </c>
      <c r="E1592" s="46" t="s">
        <v>136</v>
      </c>
      <c r="F1592" s="45" t="s">
        <v>136</v>
      </c>
      <c r="G1592" s="47" t="s">
        <v>136</v>
      </c>
      <c r="H1592" s="48" t="s">
        <v>136</v>
      </c>
      <c r="I1592" s="49" t="s">
        <v>136</v>
      </c>
      <c r="J1592" s="35">
        <v>24</v>
      </c>
      <c r="K1592" s="42" t="s">
        <v>181</v>
      </c>
      <c r="L1592" s="46">
        <v>0.53444173148045659</v>
      </c>
      <c r="M1592" s="50" t="s">
        <v>137</v>
      </c>
      <c r="N1592" s="50" t="s">
        <v>137</v>
      </c>
      <c r="O1592" s="46">
        <v>0.46555826851954329</v>
      </c>
      <c r="P1592" s="46" t="s">
        <v>137</v>
      </c>
      <c r="Q1592" s="46" t="s">
        <v>137</v>
      </c>
      <c r="R1592" s="46">
        <v>0.19667451096147473</v>
      </c>
      <c r="S1592" s="46" t="s">
        <v>1</v>
      </c>
      <c r="T1592" s="46" t="s">
        <v>137</v>
      </c>
      <c r="U1592" s="47">
        <v>1725.2322708868251</v>
      </c>
      <c r="V1592" s="47">
        <v>685.4785206549036</v>
      </c>
      <c r="W1592" s="49">
        <v>0.39732535277846703</v>
      </c>
      <c r="X1592" s="35" t="s">
        <v>136</v>
      </c>
      <c r="Y1592" s="44" t="s">
        <v>136</v>
      </c>
      <c r="Z1592" s="46" t="s">
        <v>136</v>
      </c>
      <c r="AA1592" s="46" t="s">
        <v>136</v>
      </c>
      <c r="AB1592" s="46" t="s">
        <v>136</v>
      </c>
      <c r="AC1592" s="47" t="s">
        <v>136</v>
      </c>
      <c r="AD1592" s="48" t="s">
        <v>136</v>
      </c>
      <c r="AE1592" s="49" t="s">
        <v>136</v>
      </c>
    </row>
    <row r="1593" spans="1:31" x14ac:dyDescent="0.25">
      <c r="A1593" t="s">
        <v>1841</v>
      </c>
      <c r="B1593" s="35" t="s">
        <v>136</v>
      </c>
      <c r="C1593" s="44" t="s">
        <v>136</v>
      </c>
      <c r="D1593" s="45" t="s">
        <v>136</v>
      </c>
      <c r="E1593" s="46" t="s">
        <v>136</v>
      </c>
      <c r="F1593" s="45" t="s">
        <v>136</v>
      </c>
      <c r="G1593" s="47" t="s">
        <v>136</v>
      </c>
      <c r="H1593" s="48" t="s">
        <v>136</v>
      </c>
      <c r="I1593" s="49" t="s">
        <v>136</v>
      </c>
      <c r="J1593" s="35">
        <v>25</v>
      </c>
      <c r="K1593" s="42" t="s">
        <v>142</v>
      </c>
      <c r="L1593" s="46">
        <v>0.45137547087760249</v>
      </c>
      <c r="M1593" s="50" t="s">
        <v>137</v>
      </c>
      <c r="N1593" s="50" t="s">
        <v>137</v>
      </c>
      <c r="O1593" s="46">
        <v>0.54862452912239745</v>
      </c>
      <c r="P1593" s="46" t="s">
        <v>137</v>
      </c>
      <c r="Q1593" s="46" t="s">
        <v>137</v>
      </c>
      <c r="R1593" s="46">
        <v>0.44918888285255182</v>
      </c>
      <c r="S1593" s="46" t="s">
        <v>137</v>
      </c>
      <c r="T1593" s="46" t="s">
        <v>137</v>
      </c>
      <c r="U1593" s="47">
        <v>7860.7515545438546</v>
      </c>
      <c r="V1593" s="47">
        <v>3358.6242642276238</v>
      </c>
      <c r="W1593" s="49">
        <v>0.42726503196582949</v>
      </c>
      <c r="X1593" s="35" t="s">
        <v>136</v>
      </c>
      <c r="Y1593" s="44" t="s">
        <v>136</v>
      </c>
      <c r="Z1593" s="46" t="s">
        <v>136</v>
      </c>
      <c r="AA1593" s="46" t="s">
        <v>136</v>
      </c>
      <c r="AB1593" s="46" t="s">
        <v>136</v>
      </c>
      <c r="AC1593" s="47" t="s">
        <v>136</v>
      </c>
      <c r="AD1593" s="48" t="s">
        <v>136</v>
      </c>
      <c r="AE1593" s="49" t="s">
        <v>136</v>
      </c>
    </row>
    <row r="1594" spans="1:31" x14ac:dyDescent="0.25">
      <c r="A1594" t="s">
        <v>1842</v>
      </c>
      <c r="B1594" s="35" t="s">
        <v>136</v>
      </c>
      <c r="C1594" s="44" t="s">
        <v>136</v>
      </c>
      <c r="D1594" s="45" t="s">
        <v>136</v>
      </c>
      <c r="E1594" s="46" t="s">
        <v>136</v>
      </c>
      <c r="F1594" s="45" t="s">
        <v>136</v>
      </c>
      <c r="G1594" s="47" t="s">
        <v>136</v>
      </c>
      <c r="H1594" s="48" t="s">
        <v>136</v>
      </c>
      <c r="I1594" s="49" t="s">
        <v>136</v>
      </c>
      <c r="J1594" s="35">
        <v>26</v>
      </c>
      <c r="K1594" s="42" t="s">
        <v>182</v>
      </c>
      <c r="L1594" s="46">
        <v>0.54423104166377323</v>
      </c>
      <c r="M1594" s="50" t="s">
        <v>137</v>
      </c>
      <c r="N1594" s="50" t="s">
        <v>137</v>
      </c>
      <c r="O1594" s="46">
        <v>0.45576895833622688</v>
      </c>
      <c r="P1594" s="46" t="s">
        <v>137</v>
      </c>
      <c r="Q1594" s="46" t="s">
        <v>137</v>
      </c>
      <c r="R1594" s="46">
        <v>1.5274769195590442E-2</v>
      </c>
      <c r="S1594" s="46" t="s">
        <v>1</v>
      </c>
      <c r="T1594" s="46" t="s">
        <v>137</v>
      </c>
      <c r="U1594" s="47">
        <v>4393.8797906447198</v>
      </c>
      <c r="V1594" s="47">
        <v>2278.6937655372176</v>
      </c>
      <c r="W1594" s="49">
        <v>0.51860630561375964</v>
      </c>
      <c r="X1594" s="35" t="s">
        <v>136</v>
      </c>
      <c r="Y1594" s="44" t="s">
        <v>136</v>
      </c>
      <c r="Z1594" s="46" t="s">
        <v>136</v>
      </c>
      <c r="AA1594" s="46" t="s">
        <v>136</v>
      </c>
      <c r="AB1594" s="46" t="s">
        <v>136</v>
      </c>
      <c r="AC1594" s="47" t="s">
        <v>136</v>
      </c>
      <c r="AD1594" s="48" t="s">
        <v>136</v>
      </c>
      <c r="AE1594" s="49" t="s">
        <v>136</v>
      </c>
    </row>
    <row r="1595" spans="1:31" x14ac:dyDescent="0.25">
      <c r="A1595" t="s">
        <v>1843</v>
      </c>
      <c r="B1595" s="35" t="s">
        <v>136</v>
      </c>
      <c r="C1595" s="44" t="s">
        <v>136</v>
      </c>
      <c r="D1595" s="45" t="s">
        <v>136</v>
      </c>
      <c r="E1595" s="46" t="s">
        <v>136</v>
      </c>
      <c r="F1595" s="45" t="s">
        <v>136</v>
      </c>
      <c r="G1595" s="47" t="s">
        <v>136</v>
      </c>
      <c r="H1595" s="48" t="s">
        <v>136</v>
      </c>
      <c r="I1595" s="49" t="s">
        <v>136</v>
      </c>
      <c r="J1595" s="35">
        <v>27</v>
      </c>
      <c r="K1595" s="42" t="s">
        <v>188</v>
      </c>
      <c r="L1595" s="46">
        <v>9.0208930264906714E-2</v>
      </c>
      <c r="M1595" s="50" t="s">
        <v>137</v>
      </c>
      <c r="N1595" s="50" t="s">
        <v>135</v>
      </c>
      <c r="O1595" s="46">
        <v>0.90979106973509316</v>
      </c>
      <c r="P1595" s="46" t="s">
        <v>137</v>
      </c>
      <c r="Q1595" s="46" t="s">
        <v>135</v>
      </c>
      <c r="R1595" s="46">
        <v>7.5254955537218129E-2</v>
      </c>
      <c r="S1595" s="46" t="s">
        <v>1</v>
      </c>
      <c r="T1595" s="46" t="s">
        <v>137</v>
      </c>
      <c r="U1595" s="47">
        <v>990.64980113604929</v>
      </c>
      <c r="V1595" s="47">
        <v>705.84382296923263</v>
      </c>
      <c r="W1595" s="49">
        <v>0.712505894777136</v>
      </c>
      <c r="X1595" s="35" t="s">
        <v>136</v>
      </c>
      <c r="Y1595" s="44" t="s">
        <v>136</v>
      </c>
      <c r="Z1595" s="46" t="s">
        <v>136</v>
      </c>
      <c r="AA1595" s="46" t="s">
        <v>136</v>
      </c>
      <c r="AB1595" s="46" t="s">
        <v>136</v>
      </c>
      <c r="AC1595" s="47" t="s">
        <v>136</v>
      </c>
      <c r="AD1595" s="48" t="s">
        <v>136</v>
      </c>
      <c r="AE1595" s="49" t="s">
        <v>136</v>
      </c>
    </row>
    <row r="1596" spans="1:31" x14ac:dyDescent="0.25">
      <c r="A1596" t="s">
        <v>1844</v>
      </c>
      <c r="B1596" s="35" t="s">
        <v>136</v>
      </c>
      <c r="C1596" s="44" t="s">
        <v>136</v>
      </c>
      <c r="D1596" s="45" t="s">
        <v>136</v>
      </c>
      <c r="E1596" s="46" t="s">
        <v>136</v>
      </c>
      <c r="F1596" s="45" t="s">
        <v>136</v>
      </c>
      <c r="G1596" s="47" t="s">
        <v>136</v>
      </c>
      <c r="H1596" s="48" t="s">
        <v>136</v>
      </c>
      <c r="I1596" s="49" t="s">
        <v>136</v>
      </c>
      <c r="J1596" s="35">
        <v>28</v>
      </c>
      <c r="K1596" s="42" t="s">
        <v>189</v>
      </c>
      <c r="L1596" s="46">
        <v>0.51793314969777282</v>
      </c>
      <c r="M1596" s="50" t="s">
        <v>137</v>
      </c>
      <c r="N1596" s="50" t="s">
        <v>137</v>
      </c>
      <c r="O1596" s="46">
        <v>0.48206685030222712</v>
      </c>
      <c r="P1596" s="46" t="s">
        <v>137</v>
      </c>
      <c r="Q1596" s="46" t="s">
        <v>137</v>
      </c>
      <c r="R1596" s="46">
        <v>0.13749706311094334</v>
      </c>
      <c r="S1596" s="46" t="s">
        <v>1</v>
      </c>
      <c r="T1596" s="46" t="s">
        <v>137</v>
      </c>
      <c r="U1596" s="47">
        <v>1032.202062935618</v>
      </c>
      <c r="V1596" s="47">
        <v>496.29901159245537</v>
      </c>
      <c r="W1596" s="49">
        <v>0.48081575247094938</v>
      </c>
      <c r="X1596" s="35" t="s">
        <v>136</v>
      </c>
      <c r="Y1596" s="44" t="s">
        <v>136</v>
      </c>
      <c r="Z1596" s="46" t="s">
        <v>136</v>
      </c>
      <c r="AA1596" s="46" t="s">
        <v>136</v>
      </c>
      <c r="AB1596" s="46" t="s">
        <v>136</v>
      </c>
      <c r="AC1596" s="47" t="s">
        <v>136</v>
      </c>
      <c r="AD1596" s="48" t="s">
        <v>136</v>
      </c>
      <c r="AE1596" s="49" t="s">
        <v>136</v>
      </c>
    </row>
    <row r="1597" spans="1:31" x14ac:dyDescent="0.25">
      <c r="A1597" t="s">
        <v>1845</v>
      </c>
      <c r="B1597" s="35" t="s">
        <v>136</v>
      </c>
      <c r="C1597" s="44" t="s">
        <v>136</v>
      </c>
      <c r="D1597" s="45" t="s">
        <v>136</v>
      </c>
      <c r="E1597" s="46" t="s">
        <v>136</v>
      </c>
      <c r="F1597" s="45" t="s">
        <v>136</v>
      </c>
      <c r="G1597" s="47" t="s">
        <v>136</v>
      </c>
      <c r="H1597" s="48" t="s">
        <v>136</v>
      </c>
      <c r="I1597" s="49" t="s">
        <v>136</v>
      </c>
      <c r="J1597" s="35" t="s">
        <v>136</v>
      </c>
      <c r="K1597" s="42" t="s">
        <v>136</v>
      </c>
      <c r="L1597" s="46" t="s">
        <v>136</v>
      </c>
      <c r="M1597" s="50" t="s">
        <v>136</v>
      </c>
      <c r="N1597" s="50" t="s">
        <v>136</v>
      </c>
      <c r="O1597" s="46" t="s">
        <v>136</v>
      </c>
      <c r="P1597" s="46" t="s">
        <v>136</v>
      </c>
      <c r="Q1597" s="46" t="s">
        <v>136</v>
      </c>
      <c r="R1597" s="46" t="s">
        <v>136</v>
      </c>
      <c r="S1597" s="46" t="s">
        <v>136</v>
      </c>
      <c r="T1597" s="46" t="s">
        <v>136</v>
      </c>
      <c r="U1597" s="47" t="s">
        <v>136</v>
      </c>
      <c r="V1597" s="47" t="s">
        <v>136</v>
      </c>
      <c r="W1597" s="49" t="s">
        <v>136</v>
      </c>
      <c r="X1597" s="35" t="s">
        <v>136</v>
      </c>
      <c r="Y1597" s="44" t="s">
        <v>136</v>
      </c>
      <c r="Z1597" s="46" t="s">
        <v>136</v>
      </c>
      <c r="AA1597" s="46" t="s">
        <v>136</v>
      </c>
      <c r="AB1597" s="46" t="s">
        <v>136</v>
      </c>
      <c r="AC1597" s="47" t="s">
        <v>136</v>
      </c>
      <c r="AD1597" s="48" t="s">
        <v>136</v>
      </c>
      <c r="AE1597" s="49" t="s">
        <v>136</v>
      </c>
    </row>
    <row r="1598" spans="1:31" x14ac:dyDescent="0.25">
      <c r="A1598" t="s">
        <v>1846</v>
      </c>
      <c r="B1598" s="35" t="s">
        <v>136</v>
      </c>
      <c r="C1598" s="44" t="s">
        <v>136</v>
      </c>
      <c r="D1598" s="45" t="s">
        <v>136</v>
      </c>
      <c r="E1598" s="46" t="s">
        <v>136</v>
      </c>
      <c r="F1598" s="45" t="s">
        <v>136</v>
      </c>
      <c r="G1598" s="47" t="s">
        <v>136</v>
      </c>
      <c r="H1598" s="48" t="s">
        <v>136</v>
      </c>
      <c r="I1598" s="49" t="s">
        <v>136</v>
      </c>
      <c r="J1598" s="35" t="s">
        <v>136</v>
      </c>
      <c r="K1598" s="42" t="s">
        <v>136</v>
      </c>
      <c r="L1598" s="46" t="s">
        <v>136</v>
      </c>
      <c r="M1598" s="50" t="s">
        <v>136</v>
      </c>
      <c r="N1598" s="50" t="s">
        <v>136</v>
      </c>
      <c r="O1598" s="46" t="s">
        <v>136</v>
      </c>
      <c r="P1598" s="46" t="s">
        <v>136</v>
      </c>
      <c r="Q1598" s="46" t="s">
        <v>136</v>
      </c>
      <c r="R1598" s="46" t="s">
        <v>136</v>
      </c>
      <c r="S1598" s="46" t="s">
        <v>136</v>
      </c>
      <c r="T1598" s="46" t="s">
        <v>136</v>
      </c>
      <c r="U1598" s="47" t="s">
        <v>136</v>
      </c>
      <c r="V1598" s="47" t="s">
        <v>136</v>
      </c>
      <c r="W1598" s="49" t="s">
        <v>136</v>
      </c>
      <c r="X1598" s="35" t="s">
        <v>136</v>
      </c>
      <c r="Y1598" s="44" t="s">
        <v>136</v>
      </c>
      <c r="Z1598" s="46" t="s">
        <v>136</v>
      </c>
      <c r="AA1598" s="46" t="s">
        <v>136</v>
      </c>
      <c r="AB1598" s="46" t="s">
        <v>136</v>
      </c>
      <c r="AC1598" s="47" t="s">
        <v>136</v>
      </c>
      <c r="AD1598" s="48" t="s">
        <v>136</v>
      </c>
      <c r="AE1598" s="49" t="s">
        <v>136</v>
      </c>
    </row>
    <row r="1599" spans="1:31" x14ac:dyDescent="0.25">
      <c r="A1599" t="s">
        <v>1847</v>
      </c>
      <c r="B1599" s="35" t="s">
        <v>136</v>
      </c>
      <c r="C1599" s="44" t="s">
        <v>136</v>
      </c>
      <c r="D1599" s="45" t="s">
        <v>136</v>
      </c>
      <c r="E1599" s="46" t="s">
        <v>136</v>
      </c>
      <c r="F1599" s="45" t="s">
        <v>136</v>
      </c>
      <c r="G1599" s="47" t="s">
        <v>136</v>
      </c>
      <c r="H1599" s="48" t="s">
        <v>136</v>
      </c>
      <c r="I1599" s="49" t="s">
        <v>136</v>
      </c>
      <c r="J1599" s="35" t="s">
        <v>136</v>
      </c>
      <c r="K1599" s="42" t="s">
        <v>136</v>
      </c>
      <c r="L1599" s="46" t="s">
        <v>136</v>
      </c>
      <c r="M1599" s="50" t="s">
        <v>136</v>
      </c>
      <c r="N1599" s="50" t="s">
        <v>136</v>
      </c>
      <c r="O1599" s="46" t="s">
        <v>136</v>
      </c>
      <c r="P1599" s="46" t="s">
        <v>136</v>
      </c>
      <c r="Q1599" s="46" t="s">
        <v>136</v>
      </c>
      <c r="R1599" s="46" t="s">
        <v>136</v>
      </c>
      <c r="S1599" s="46" t="s">
        <v>136</v>
      </c>
      <c r="T1599" s="46" t="s">
        <v>136</v>
      </c>
      <c r="U1599" s="47" t="s">
        <v>136</v>
      </c>
      <c r="V1599" s="47" t="s">
        <v>136</v>
      </c>
      <c r="W1599" s="49" t="s">
        <v>136</v>
      </c>
      <c r="X1599" s="35" t="s">
        <v>136</v>
      </c>
      <c r="Y1599" s="44" t="s">
        <v>136</v>
      </c>
      <c r="Z1599" s="46" t="s">
        <v>136</v>
      </c>
      <c r="AA1599" s="46" t="s">
        <v>136</v>
      </c>
      <c r="AB1599" s="46" t="s">
        <v>136</v>
      </c>
      <c r="AC1599" s="47" t="s">
        <v>136</v>
      </c>
      <c r="AD1599" s="48" t="s">
        <v>136</v>
      </c>
      <c r="AE1599" s="49" t="s">
        <v>136</v>
      </c>
    </row>
    <row r="1600" spans="1:31" x14ac:dyDescent="0.25">
      <c r="A1600" t="s">
        <v>1848</v>
      </c>
      <c r="B1600" s="35" t="s">
        <v>136</v>
      </c>
      <c r="C1600" s="44" t="s">
        <v>136</v>
      </c>
      <c r="D1600" s="45" t="s">
        <v>136</v>
      </c>
      <c r="E1600" s="46" t="s">
        <v>136</v>
      </c>
      <c r="F1600" s="45" t="s">
        <v>136</v>
      </c>
      <c r="G1600" s="47" t="s">
        <v>136</v>
      </c>
      <c r="H1600" s="48" t="s">
        <v>136</v>
      </c>
      <c r="I1600" s="49" t="s">
        <v>136</v>
      </c>
      <c r="J1600" s="35" t="s">
        <v>136</v>
      </c>
      <c r="K1600" s="42" t="s">
        <v>136</v>
      </c>
      <c r="L1600" s="46" t="s">
        <v>136</v>
      </c>
      <c r="M1600" s="50" t="s">
        <v>136</v>
      </c>
      <c r="N1600" s="50" t="s">
        <v>136</v>
      </c>
      <c r="O1600" s="46" t="s">
        <v>136</v>
      </c>
      <c r="P1600" s="46" t="s">
        <v>136</v>
      </c>
      <c r="Q1600" s="46" t="s">
        <v>136</v>
      </c>
      <c r="R1600" s="46" t="s">
        <v>136</v>
      </c>
      <c r="S1600" s="46" t="s">
        <v>136</v>
      </c>
      <c r="T1600" s="46" t="s">
        <v>136</v>
      </c>
      <c r="U1600" s="47" t="s">
        <v>136</v>
      </c>
      <c r="V1600" s="47" t="s">
        <v>136</v>
      </c>
      <c r="W1600" s="49" t="s">
        <v>136</v>
      </c>
      <c r="X1600" s="35" t="s">
        <v>136</v>
      </c>
      <c r="Y1600" s="44" t="s">
        <v>136</v>
      </c>
      <c r="Z1600" s="46" t="s">
        <v>136</v>
      </c>
      <c r="AA1600" s="46" t="s">
        <v>136</v>
      </c>
      <c r="AB1600" s="46" t="s">
        <v>136</v>
      </c>
      <c r="AC1600" s="47" t="s">
        <v>136</v>
      </c>
      <c r="AD1600" s="48" t="s">
        <v>136</v>
      </c>
      <c r="AE1600" s="49" t="s">
        <v>136</v>
      </c>
    </row>
    <row r="1601" spans="1:31" x14ac:dyDescent="0.25">
      <c r="A1601" t="s">
        <v>1849</v>
      </c>
      <c r="B1601" s="35" t="s">
        <v>136</v>
      </c>
      <c r="C1601" s="44" t="s">
        <v>136</v>
      </c>
      <c r="D1601" s="45" t="s">
        <v>136</v>
      </c>
      <c r="E1601" s="46" t="s">
        <v>136</v>
      </c>
      <c r="F1601" s="45" t="s">
        <v>136</v>
      </c>
      <c r="G1601" s="47" t="s">
        <v>136</v>
      </c>
      <c r="H1601" s="48" t="s">
        <v>136</v>
      </c>
      <c r="I1601" s="49" t="s">
        <v>136</v>
      </c>
      <c r="J1601" s="35" t="s">
        <v>136</v>
      </c>
      <c r="K1601" s="42" t="s">
        <v>136</v>
      </c>
      <c r="L1601" s="46" t="s">
        <v>136</v>
      </c>
      <c r="M1601" s="50" t="s">
        <v>136</v>
      </c>
      <c r="N1601" s="50" t="s">
        <v>136</v>
      </c>
      <c r="O1601" s="46" t="s">
        <v>136</v>
      </c>
      <c r="P1601" s="46" t="s">
        <v>136</v>
      </c>
      <c r="Q1601" s="46" t="s">
        <v>136</v>
      </c>
      <c r="R1601" s="46" t="s">
        <v>136</v>
      </c>
      <c r="S1601" s="46" t="s">
        <v>136</v>
      </c>
      <c r="T1601" s="46" t="s">
        <v>136</v>
      </c>
      <c r="U1601" s="47" t="s">
        <v>136</v>
      </c>
      <c r="V1601" s="47" t="s">
        <v>136</v>
      </c>
      <c r="W1601" s="49" t="s">
        <v>136</v>
      </c>
      <c r="X1601" s="35" t="s">
        <v>136</v>
      </c>
      <c r="Y1601" s="44" t="s">
        <v>136</v>
      </c>
      <c r="Z1601" s="46" t="s">
        <v>136</v>
      </c>
      <c r="AA1601" s="46" t="s">
        <v>136</v>
      </c>
      <c r="AB1601" s="46" t="s">
        <v>136</v>
      </c>
      <c r="AC1601" s="47" t="s">
        <v>136</v>
      </c>
      <c r="AD1601" s="48" t="s">
        <v>136</v>
      </c>
      <c r="AE1601" s="49" t="s">
        <v>136</v>
      </c>
    </row>
    <row r="1602" spans="1:31" x14ac:dyDescent="0.25">
      <c r="A1602" t="s">
        <v>1850</v>
      </c>
      <c r="B1602" s="35" t="s">
        <v>136</v>
      </c>
      <c r="C1602" s="44" t="s">
        <v>136</v>
      </c>
      <c r="D1602" s="45" t="s">
        <v>136</v>
      </c>
      <c r="E1602" s="46" t="s">
        <v>136</v>
      </c>
      <c r="F1602" s="45" t="s">
        <v>136</v>
      </c>
      <c r="G1602" s="47" t="s">
        <v>136</v>
      </c>
      <c r="H1602" s="48" t="s">
        <v>136</v>
      </c>
      <c r="I1602" s="49" t="s">
        <v>136</v>
      </c>
      <c r="J1602" s="35" t="s">
        <v>136</v>
      </c>
      <c r="K1602" s="42" t="s">
        <v>136</v>
      </c>
      <c r="L1602" s="46" t="s">
        <v>136</v>
      </c>
      <c r="M1602" s="50" t="s">
        <v>136</v>
      </c>
      <c r="N1602" s="50" t="s">
        <v>136</v>
      </c>
      <c r="O1602" s="46" t="s">
        <v>136</v>
      </c>
      <c r="P1602" s="46" t="s">
        <v>136</v>
      </c>
      <c r="Q1602" s="46" t="s">
        <v>136</v>
      </c>
      <c r="R1602" s="46" t="s">
        <v>136</v>
      </c>
      <c r="S1602" s="46" t="s">
        <v>136</v>
      </c>
      <c r="T1602" s="46" t="s">
        <v>136</v>
      </c>
      <c r="U1602" s="47" t="s">
        <v>136</v>
      </c>
      <c r="V1602" s="47" t="s">
        <v>136</v>
      </c>
      <c r="W1602" s="49" t="s">
        <v>136</v>
      </c>
      <c r="X1602" s="35" t="s">
        <v>136</v>
      </c>
      <c r="Y1602" s="44" t="s">
        <v>136</v>
      </c>
      <c r="Z1602" s="46" t="s">
        <v>136</v>
      </c>
      <c r="AA1602" s="46" t="s">
        <v>136</v>
      </c>
      <c r="AB1602" s="46" t="s">
        <v>136</v>
      </c>
      <c r="AC1602" s="47" t="s">
        <v>136</v>
      </c>
      <c r="AD1602" s="48" t="s">
        <v>136</v>
      </c>
      <c r="AE1602" s="49" t="s">
        <v>136</v>
      </c>
    </row>
    <row r="1603" spans="1:31" x14ac:dyDescent="0.25">
      <c r="A1603" t="s">
        <v>1851</v>
      </c>
      <c r="B1603" s="35" t="s">
        <v>136</v>
      </c>
      <c r="C1603" s="44" t="s">
        <v>136</v>
      </c>
      <c r="D1603" s="45" t="s">
        <v>136</v>
      </c>
      <c r="E1603" s="46" t="s">
        <v>136</v>
      </c>
      <c r="F1603" s="45" t="s">
        <v>136</v>
      </c>
      <c r="G1603" s="47" t="s">
        <v>136</v>
      </c>
      <c r="H1603" s="48" t="s">
        <v>136</v>
      </c>
      <c r="I1603" s="49" t="s">
        <v>136</v>
      </c>
      <c r="J1603" s="35" t="s">
        <v>136</v>
      </c>
      <c r="K1603" s="42" t="s">
        <v>136</v>
      </c>
      <c r="L1603" s="46" t="s">
        <v>136</v>
      </c>
      <c r="M1603" s="50" t="s">
        <v>136</v>
      </c>
      <c r="N1603" s="50" t="s">
        <v>136</v>
      </c>
      <c r="O1603" s="46" t="s">
        <v>136</v>
      </c>
      <c r="P1603" s="46" t="s">
        <v>136</v>
      </c>
      <c r="Q1603" s="46" t="s">
        <v>136</v>
      </c>
      <c r="R1603" s="46" t="s">
        <v>136</v>
      </c>
      <c r="S1603" s="46" t="s">
        <v>136</v>
      </c>
      <c r="T1603" s="46" t="s">
        <v>136</v>
      </c>
      <c r="U1603" s="47" t="s">
        <v>136</v>
      </c>
      <c r="V1603" s="47" t="s">
        <v>136</v>
      </c>
      <c r="W1603" s="49" t="s">
        <v>136</v>
      </c>
      <c r="X1603" s="35" t="s">
        <v>136</v>
      </c>
      <c r="Y1603" s="44" t="s">
        <v>136</v>
      </c>
      <c r="Z1603" s="46" t="s">
        <v>136</v>
      </c>
      <c r="AA1603" s="46" t="s">
        <v>136</v>
      </c>
      <c r="AB1603" s="46" t="s">
        <v>136</v>
      </c>
      <c r="AC1603" s="47" t="s">
        <v>136</v>
      </c>
      <c r="AD1603" s="48" t="s">
        <v>136</v>
      </c>
      <c r="AE1603" s="49" t="s">
        <v>136</v>
      </c>
    </row>
    <row r="1604" spans="1:31" x14ac:dyDescent="0.25">
      <c r="A1604" t="s">
        <v>1852</v>
      </c>
      <c r="B1604" s="35" t="s">
        <v>136</v>
      </c>
      <c r="C1604" s="44" t="s">
        <v>136</v>
      </c>
      <c r="D1604" s="45" t="s">
        <v>136</v>
      </c>
      <c r="E1604" s="46" t="s">
        <v>136</v>
      </c>
      <c r="F1604" s="45" t="s">
        <v>136</v>
      </c>
      <c r="G1604" s="47" t="s">
        <v>136</v>
      </c>
      <c r="H1604" s="48" t="s">
        <v>136</v>
      </c>
      <c r="I1604" s="49" t="s">
        <v>136</v>
      </c>
      <c r="J1604" s="35" t="s">
        <v>136</v>
      </c>
      <c r="K1604" s="42" t="s">
        <v>136</v>
      </c>
      <c r="L1604" s="46" t="s">
        <v>136</v>
      </c>
      <c r="M1604" s="50" t="s">
        <v>136</v>
      </c>
      <c r="N1604" s="50" t="s">
        <v>136</v>
      </c>
      <c r="O1604" s="46" t="s">
        <v>136</v>
      </c>
      <c r="P1604" s="46" t="s">
        <v>136</v>
      </c>
      <c r="Q1604" s="46" t="s">
        <v>136</v>
      </c>
      <c r="R1604" s="46" t="s">
        <v>136</v>
      </c>
      <c r="S1604" s="46" t="s">
        <v>136</v>
      </c>
      <c r="T1604" s="46" t="s">
        <v>136</v>
      </c>
      <c r="U1604" s="47" t="s">
        <v>136</v>
      </c>
      <c r="V1604" s="47" t="s">
        <v>136</v>
      </c>
      <c r="W1604" s="49" t="s">
        <v>136</v>
      </c>
      <c r="X1604" s="35" t="s">
        <v>136</v>
      </c>
      <c r="Y1604" s="44" t="s">
        <v>136</v>
      </c>
      <c r="Z1604" s="46" t="s">
        <v>136</v>
      </c>
      <c r="AA1604" s="46" t="s">
        <v>136</v>
      </c>
      <c r="AB1604" s="46" t="s">
        <v>136</v>
      </c>
      <c r="AC1604" s="47" t="s">
        <v>136</v>
      </c>
      <c r="AD1604" s="48" t="s">
        <v>136</v>
      </c>
      <c r="AE1604" s="49" t="s">
        <v>136</v>
      </c>
    </row>
    <row r="1605" spans="1:31" x14ac:dyDescent="0.25">
      <c r="A1605" t="s">
        <v>1853</v>
      </c>
      <c r="B1605" s="35" t="s">
        <v>136</v>
      </c>
      <c r="C1605" s="44" t="s">
        <v>136</v>
      </c>
      <c r="D1605" s="45" t="s">
        <v>136</v>
      </c>
      <c r="E1605" s="46" t="s">
        <v>136</v>
      </c>
      <c r="F1605" s="45" t="s">
        <v>136</v>
      </c>
      <c r="G1605" s="47" t="s">
        <v>136</v>
      </c>
      <c r="H1605" s="48" t="s">
        <v>136</v>
      </c>
      <c r="I1605" s="49" t="s">
        <v>136</v>
      </c>
      <c r="J1605" s="35" t="s">
        <v>136</v>
      </c>
      <c r="K1605" s="42" t="s">
        <v>136</v>
      </c>
      <c r="L1605" s="46" t="s">
        <v>136</v>
      </c>
      <c r="M1605" s="50" t="s">
        <v>136</v>
      </c>
      <c r="N1605" s="50" t="s">
        <v>136</v>
      </c>
      <c r="O1605" s="46" t="s">
        <v>136</v>
      </c>
      <c r="P1605" s="46" t="s">
        <v>136</v>
      </c>
      <c r="Q1605" s="46" t="s">
        <v>136</v>
      </c>
      <c r="R1605" s="46" t="s">
        <v>136</v>
      </c>
      <c r="S1605" s="46" t="s">
        <v>136</v>
      </c>
      <c r="T1605" s="46" t="s">
        <v>136</v>
      </c>
      <c r="U1605" s="47" t="s">
        <v>136</v>
      </c>
      <c r="V1605" s="47" t="s">
        <v>136</v>
      </c>
      <c r="W1605" s="49" t="s">
        <v>136</v>
      </c>
      <c r="X1605" s="35" t="s">
        <v>136</v>
      </c>
      <c r="Y1605" s="44" t="s">
        <v>136</v>
      </c>
      <c r="Z1605" s="46" t="s">
        <v>136</v>
      </c>
      <c r="AA1605" s="46" t="s">
        <v>136</v>
      </c>
      <c r="AB1605" s="46" t="s">
        <v>136</v>
      </c>
      <c r="AC1605" s="47" t="s">
        <v>136</v>
      </c>
      <c r="AD1605" s="48" t="s">
        <v>136</v>
      </c>
      <c r="AE1605" s="49" t="s">
        <v>136</v>
      </c>
    </row>
    <row r="1606" spans="1:31" x14ac:dyDescent="0.25">
      <c r="A1606" t="s">
        <v>1854</v>
      </c>
      <c r="B1606" s="35" t="s">
        <v>136</v>
      </c>
      <c r="C1606" s="44" t="s">
        <v>136</v>
      </c>
      <c r="D1606" s="45" t="s">
        <v>136</v>
      </c>
      <c r="E1606" s="46" t="s">
        <v>136</v>
      </c>
      <c r="F1606" s="45" t="s">
        <v>136</v>
      </c>
      <c r="G1606" s="47" t="s">
        <v>136</v>
      </c>
      <c r="H1606" s="48" t="s">
        <v>136</v>
      </c>
      <c r="I1606" s="49" t="s">
        <v>136</v>
      </c>
      <c r="J1606" s="35" t="s">
        <v>136</v>
      </c>
      <c r="K1606" s="42" t="s">
        <v>136</v>
      </c>
      <c r="L1606" s="46" t="s">
        <v>136</v>
      </c>
      <c r="M1606" s="50" t="s">
        <v>136</v>
      </c>
      <c r="N1606" s="50" t="s">
        <v>136</v>
      </c>
      <c r="O1606" s="46" t="s">
        <v>136</v>
      </c>
      <c r="P1606" s="46" t="s">
        <v>136</v>
      </c>
      <c r="Q1606" s="46" t="s">
        <v>136</v>
      </c>
      <c r="R1606" s="46" t="s">
        <v>136</v>
      </c>
      <c r="S1606" s="46" t="s">
        <v>136</v>
      </c>
      <c r="T1606" s="46" t="s">
        <v>136</v>
      </c>
      <c r="U1606" s="47" t="s">
        <v>136</v>
      </c>
      <c r="V1606" s="47" t="s">
        <v>136</v>
      </c>
      <c r="W1606" s="49" t="s">
        <v>136</v>
      </c>
      <c r="X1606" s="35" t="s">
        <v>136</v>
      </c>
      <c r="Y1606" s="44" t="s">
        <v>136</v>
      </c>
      <c r="Z1606" s="46" t="s">
        <v>136</v>
      </c>
      <c r="AA1606" s="46" t="s">
        <v>136</v>
      </c>
      <c r="AB1606" s="46" t="s">
        <v>136</v>
      </c>
      <c r="AC1606" s="47" t="s">
        <v>136</v>
      </c>
      <c r="AD1606" s="48" t="s">
        <v>136</v>
      </c>
      <c r="AE1606" s="49" t="s">
        <v>136</v>
      </c>
    </row>
    <row r="1607" spans="1:31" ht="15.75" thickBot="1" x14ac:dyDescent="0.3">
      <c r="A1607" t="s">
        <v>1855</v>
      </c>
      <c r="B1607" s="35" t="s">
        <v>136</v>
      </c>
      <c r="C1607" s="51" t="s">
        <v>136</v>
      </c>
      <c r="D1607" s="52" t="s">
        <v>136</v>
      </c>
      <c r="E1607" s="53" t="s">
        <v>136</v>
      </c>
      <c r="F1607" s="52" t="s">
        <v>136</v>
      </c>
      <c r="G1607" s="54" t="s">
        <v>136</v>
      </c>
      <c r="H1607" s="55" t="s">
        <v>136</v>
      </c>
      <c r="I1607" s="56" t="s">
        <v>136</v>
      </c>
      <c r="J1607" s="35" t="s">
        <v>136</v>
      </c>
      <c r="K1607" s="42" t="s">
        <v>136</v>
      </c>
      <c r="L1607" s="25" t="s">
        <v>136</v>
      </c>
      <c r="M1607" s="57" t="s">
        <v>136</v>
      </c>
      <c r="N1607" s="57" t="s">
        <v>136</v>
      </c>
      <c r="O1607" s="53" t="s">
        <v>136</v>
      </c>
      <c r="P1607" s="25" t="s">
        <v>136</v>
      </c>
      <c r="Q1607" s="25" t="s">
        <v>136</v>
      </c>
      <c r="R1607" s="53" t="s">
        <v>136</v>
      </c>
      <c r="S1607" s="46" t="s">
        <v>136</v>
      </c>
      <c r="T1607" s="25" t="s">
        <v>136</v>
      </c>
      <c r="U1607" s="54" t="s">
        <v>136</v>
      </c>
      <c r="V1607" s="54" t="s">
        <v>136</v>
      </c>
      <c r="W1607" s="56" t="s">
        <v>136</v>
      </c>
      <c r="X1607" s="35" t="s">
        <v>136</v>
      </c>
      <c r="Y1607" s="51" t="s">
        <v>136</v>
      </c>
      <c r="Z1607" s="53" t="s">
        <v>136</v>
      </c>
      <c r="AA1607" s="53" t="s">
        <v>136</v>
      </c>
      <c r="AB1607" s="53" t="s">
        <v>136</v>
      </c>
      <c r="AC1607" s="54" t="s">
        <v>136</v>
      </c>
      <c r="AD1607" s="55" t="s">
        <v>136</v>
      </c>
      <c r="AE1607" s="56" t="s">
        <v>136</v>
      </c>
    </row>
    <row r="1608" spans="1:31" x14ac:dyDescent="0.25">
      <c r="A1608" t="s">
        <v>1856</v>
      </c>
      <c r="B1608" s="293" t="s">
        <v>2237</v>
      </c>
      <c r="C1608" s="294"/>
      <c r="D1608" s="58">
        <v>0.61439354776359678</v>
      </c>
      <c r="E1608" s="58">
        <v>0.38560645223640316</v>
      </c>
      <c r="F1608" s="58">
        <v>0.28967973535958325</v>
      </c>
      <c r="G1608" s="59"/>
      <c r="H1608" s="60"/>
      <c r="I1608" s="61"/>
      <c r="J1608" s="62"/>
      <c r="K1608" s="37"/>
      <c r="L1608" s="37"/>
      <c r="M1608" s="37"/>
      <c r="N1608" s="37"/>
      <c r="O1608" s="37"/>
      <c r="P1608" s="37"/>
      <c r="Q1608" s="37"/>
      <c r="R1608" s="37"/>
      <c r="S1608" s="37"/>
      <c r="T1608" s="37"/>
      <c r="U1608" s="37" t="s">
        <v>136</v>
      </c>
      <c r="V1608" s="37" t="s">
        <v>136</v>
      </c>
      <c r="W1608" s="63" t="s">
        <v>136</v>
      </c>
      <c r="X1608" s="293" t="s">
        <v>2237</v>
      </c>
      <c r="Y1608" s="294">
        <v>0</v>
      </c>
      <c r="Z1608" s="58">
        <v>0.24901267342884378</v>
      </c>
      <c r="AA1608" s="58">
        <v>0.75098732657115619</v>
      </c>
      <c r="AB1608" s="58">
        <v>0.69566339273298416</v>
      </c>
      <c r="AC1608" s="59"/>
      <c r="AD1608" s="60"/>
      <c r="AE1608" s="61"/>
    </row>
    <row r="1609" spans="1:31" ht="15.75" thickBot="1" x14ac:dyDescent="0.3">
      <c r="A1609" t="s">
        <v>1857</v>
      </c>
      <c r="B1609" s="295" t="s">
        <v>5</v>
      </c>
      <c r="C1609" s="296"/>
      <c r="D1609" s="25"/>
      <c r="E1609" s="25"/>
      <c r="F1609" s="25"/>
      <c r="G1609" s="26">
        <v>92402.840171937933</v>
      </c>
      <c r="H1609" s="26">
        <v>38125.333404922756</v>
      </c>
      <c r="I1609" s="27">
        <v>0.41259915099991851</v>
      </c>
      <c r="J1609" s="33" t="s">
        <v>5</v>
      </c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6">
        <v>180618.40448989128</v>
      </c>
      <c r="V1609" s="26">
        <v>63752.947158186071</v>
      </c>
      <c r="W1609" s="27">
        <v>0.35297038160778432</v>
      </c>
      <c r="X1609" s="295" t="s">
        <v>5</v>
      </c>
      <c r="Y1609" s="296">
        <v>0</v>
      </c>
      <c r="Z1609" s="25"/>
      <c r="AA1609" s="25"/>
      <c r="AB1609" s="25"/>
      <c r="AC1609" s="26">
        <v>141261.46729567397</v>
      </c>
      <c r="AD1609" s="26">
        <v>99621.569595508772</v>
      </c>
      <c r="AE1609" s="27">
        <v>0.70522819494003386</v>
      </c>
    </row>
    <row r="1610" spans="1:31" ht="15.75" thickBot="1" x14ac:dyDescent="0.3">
      <c r="A1610" t="s">
        <v>1858</v>
      </c>
      <c r="B1610" s="29" t="s">
        <v>2238</v>
      </c>
      <c r="C1610" s="30"/>
      <c r="D1610" s="30"/>
      <c r="E1610" s="30"/>
      <c r="F1610" s="30"/>
      <c r="G1610" s="31">
        <v>2.1579207106418319</v>
      </c>
      <c r="H1610" s="32">
        <v>1.8632944713141666</v>
      </c>
      <c r="I1610" s="64"/>
      <c r="J1610" s="29" t="s">
        <v>2240</v>
      </c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1">
        <v>1.5732150302789472</v>
      </c>
      <c r="V1610" s="32">
        <v>1.6480062670319924</v>
      </c>
      <c r="W1610" s="64"/>
      <c r="X1610" s="29" t="s">
        <v>2239</v>
      </c>
      <c r="Y1610" s="30"/>
      <c r="Z1610" s="30"/>
      <c r="AA1610" s="30"/>
      <c r="AB1610" s="30"/>
      <c r="AC1610" s="31">
        <v>2.0518676052894742</v>
      </c>
      <c r="AD1610" s="32">
        <v>2.222611918995625</v>
      </c>
      <c r="AE1610" s="64"/>
    </row>
    <row r="1611" spans="1:31" ht="15.75" thickBot="1" x14ac:dyDescent="0.3">
      <c r="A1611" t="s">
        <v>1859</v>
      </c>
      <c r="B1611" s="358" t="s">
        <v>2231</v>
      </c>
      <c r="C1611" s="358"/>
      <c r="D1611" s="358"/>
      <c r="E1611" s="358"/>
      <c r="F1611" s="358"/>
      <c r="G1611" s="358"/>
      <c r="H1611" s="358"/>
      <c r="I1611" s="20"/>
      <c r="J1611" s="20"/>
      <c r="K1611" s="20"/>
      <c r="L1611" s="20" t="s">
        <v>2276</v>
      </c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</row>
    <row r="1612" spans="1:31" x14ac:dyDescent="0.25">
      <c r="A1612" t="s">
        <v>1860</v>
      </c>
      <c r="B1612" s="301" t="s">
        <v>6</v>
      </c>
      <c r="C1612" s="302"/>
      <c r="D1612" s="302"/>
      <c r="E1612" s="302"/>
      <c r="F1612" s="302"/>
      <c r="G1612" s="302"/>
      <c r="H1612" s="302"/>
      <c r="I1612" s="303"/>
      <c r="J1612" s="301" t="s">
        <v>73</v>
      </c>
      <c r="K1612" s="302"/>
      <c r="L1612" s="302"/>
      <c r="M1612" s="302"/>
      <c r="N1612" s="302"/>
      <c r="O1612" s="302"/>
      <c r="P1612" s="302"/>
      <c r="Q1612" s="302"/>
      <c r="R1612" s="302"/>
      <c r="S1612" s="302"/>
      <c r="T1612" s="302"/>
      <c r="U1612" s="302"/>
      <c r="V1612" s="302"/>
      <c r="W1612" s="303"/>
      <c r="X1612" s="301" t="s">
        <v>7</v>
      </c>
      <c r="Y1612" s="302"/>
      <c r="Z1612" s="302"/>
      <c r="AA1612" s="302"/>
      <c r="AB1612" s="302"/>
      <c r="AC1612" s="302"/>
      <c r="AD1612" s="302"/>
      <c r="AE1612" s="303"/>
    </row>
    <row r="1613" spans="1:31" ht="75" x14ac:dyDescent="0.25">
      <c r="A1613" t="s">
        <v>1861</v>
      </c>
      <c r="B1613" s="305"/>
      <c r="C1613" s="306"/>
      <c r="D1613" s="34" t="s">
        <v>2232</v>
      </c>
      <c r="E1613" s="34" t="s">
        <v>2233</v>
      </c>
      <c r="F1613" s="34" t="s">
        <v>2234</v>
      </c>
      <c r="G1613" s="269" t="s">
        <v>196</v>
      </c>
      <c r="H1613" s="34" t="s">
        <v>197</v>
      </c>
      <c r="I1613" s="21" t="s">
        <v>5</v>
      </c>
      <c r="J1613" s="305"/>
      <c r="K1613" s="306"/>
      <c r="L1613" s="307" t="s">
        <v>2232</v>
      </c>
      <c r="M1613" s="308"/>
      <c r="N1613" s="309"/>
      <c r="O1613" s="307" t="s">
        <v>2233</v>
      </c>
      <c r="P1613" s="308"/>
      <c r="Q1613" s="309"/>
      <c r="R1613" s="307" t="s">
        <v>2234</v>
      </c>
      <c r="S1613" s="308"/>
      <c r="T1613" s="309"/>
      <c r="U1613" s="269" t="s">
        <v>196</v>
      </c>
      <c r="V1613" s="34" t="s">
        <v>197</v>
      </c>
      <c r="W1613" s="21" t="s">
        <v>5</v>
      </c>
      <c r="X1613" s="305"/>
      <c r="Y1613" s="306"/>
      <c r="Z1613" s="34" t="s">
        <v>2232</v>
      </c>
      <c r="AA1613" s="34" t="s">
        <v>2233</v>
      </c>
      <c r="AB1613" s="34" t="s">
        <v>2234</v>
      </c>
      <c r="AC1613" s="269" t="s">
        <v>196</v>
      </c>
      <c r="AD1613" s="34" t="s">
        <v>197</v>
      </c>
      <c r="AE1613" s="21" t="s">
        <v>5</v>
      </c>
    </row>
    <row r="1614" spans="1:31" ht="15.75" thickBot="1" x14ac:dyDescent="0.3">
      <c r="A1614" t="s">
        <v>1862</v>
      </c>
      <c r="B1614" s="291" t="s">
        <v>2236</v>
      </c>
      <c r="C1614" s="292"/>
      <c r="D1614" s="22" t="s">
        <v>11</v>
      </c>
      <c r="E1614" s="22" t="s">
        <v>12</v>
      </c>
      <c r="F1614" s="22" t="s">
        <v>12</v>
      </c>
      <c r="G1614" s="23"/>
      <c r="H1614" s="23"/>
      <c r="I1614" s="24"/>
      <c r="J1614" s="297"/>
      <c r="K1614" s="298"/>
      <c r="L1614" s="298"/>
      <c r="M1614" s="298"/>
      <c r="N1614" s="298"/>
      <c r="O1614" s="298"/>
      <c r="P1614" s="298"/>
      <c r="Q1614" s="298"/>
      <c r="R1614" s="298"/>
      <c r="S1614" s="298"/>
      <c r="T1614" s="298"/>
      <c r="U1614" s="298"/>
      <c r="V1614" s="298"/>
      <c r="W1614" s="299"/>
      <c r="X1614" s="291" t="s">
        <v>2236</v>
      </c>
      <c r="Y1614" s="292"/>
      <c r="Z1614" s="22" t="s">
        <v>12</v>
      </c>
      <c r="AA1614" s="22" t="s">
        <v>11</v>
      </c>
      <c r="AB1614" s="22" t="s">
        <v>11</v>
      </c>
      <c r="AC1614" s="23"/>
      <c r="AD1614" s="23"/>
      <c r="AE1614" s="24"/>
    </row>
    <row r="1615" spans="1:31" x14ac:dyDescent="0.25">
      <c r="A1615" t="s">
        <v>1863</v>
      </c>
      <c r="B1615" s="35">
        <v>1</v>
      </c>
      <c r="C1615" s="36" t="s">
        <v>150</v>
      </c>
      <c r="D1615" s="37">
        <v>0.95213183735361651</v>
      </c>
      <c r="E1615" s="38">
        <v>4.7868162646383355E-2</v>
      </c>
      <c r="F1615" s="37">
        <v>2.6325314476421096E-2</v>
      </c>
      <c r="G1615" s="39">
        <v>4869.7469466385082</v>
      </c>
      <c r="H1615" s="40">
        <v>2211.816960832994</v>
      </c>
      <c r="I1615" s="41">
        <v>0.45419546129799793</v>
      </c>
      <c r="J1615" s="35">
        <v>1</v>
      </c>
      <c r="K1615" s="42" t="s">
        <v>147</v>
      </c>
      <c r="L1615" s="38">
        <v>0.51295504794962576</v>
      </c>
      <c r="M1615" s="43" t="s">
        <v>137</v>
      </c>
      <c r="N1615" s="43" t="s">
        <v>137</v>
      </c>
      <c r="O1615" s="38">
        <v>0.48704495205037435</v>
      </c>
      <c r="P1615" s="38" t="s">
        <v>137</v>
      </c>
      <c r="Q1615" s="38" t="s">
        <v>137</v>
      </c>
      <c r="R1615" s="38">
        <v>0.32965544959634979</v>
      </c>
      <c r="S1615" s="38" t="s">
        <v>1</v>
      </c>
      <c r="T1615" s="38" t="s">
        <v>137</v>
      </c>
      <c r="U1615" s="39">
        <v>18590.089776834022</v>
      </c>
      <c r="V1615" s="39">
        <v>8547.6915844789055</v>
      </c>
      <c r="W1615" s="41">
        <v>0.45979829506421116</v>
      </c>
      <c r="X1615" s="35">
        <v>1</v>
      </c>
      <c r="Y1615" s="36" t="s">
        <v>151</v>
      </c>
      <c r="Z1615" s="38">
        <v>0.19895276844811427</v>
      </c>
      <c r="AA1615" s="38">
        <v>0.80104723155188584</v>
      </c>
      <c r="AB1615" s="38">
        <v>0.73320572819985752</v>
      </c>
      <c r="AC1615" s="39">
        <v>25252.912524998796</v>
      </c>
      <c r="AD1615" s="40">
        <v>8945.3079551684859</v>
      </c>
      <c r="AE1615" s="41">
        <v>0.35422876257592834</v>
      </c>
    </row>
    <row r="1616" spans="1:31" x14ac:dyDescent="0.25">
      <c r="A1616" t="s">
        <v>1864</v>
      </c>
      <c r="B1616" s="35">
        <v>2</v>
      </c>
      <c r="C1616" s="44" t="s">
        <v>154</v>
      </c>
      <c r="D1616" s="45">
        <v>0.69822996021460948</v>
      </c>
      <c r="E1616" s="46">
        <v>0.30177003978539052</v>
      </c>
      <c r="F1616" s="45">
        <v>0.17161167497938551</v>
      </c>
      <c r="G1616" s="47">
        <v>1116.3379446604997</v>
      </c>
      <c r="H1616" s="48">
        <v>268.48923355374546</v>
      </c>
      <c r="I1616" s="49">
        <v>0.24050892011504482</v>
      </c>
      <c r="J1616" s="35">
        <v>2</v>
      </c>
      <c r="K1616" s="42" t="s">
        <v>148</v>
      </c>
      <c r="L1616" s="46">
        <v>0.56527328386597597</v>
      </c>
      <c r="M1616" s="50" t="s">
        <v>137</v>
      </c>
      <c r="N1616" s="50" t="s">
        <v>137</v>
      </c>
      <c r="O1616" s="46">
        <v>0.43472671613402403</v>
      </c>
      <c r="P1616" s="46" t="s">
        <v>137</v>
      </c>
      <c r="Q1616" s="46" t="s">
        <v>137</v>
      </c>
      <c r="R1616" s="46">
        <v>0.35818188883796415</v>
      </c>
      <c r="S1616" s="46" t="s">
        <v>1</v>
      </c>
      <c r="T1616" s="46" t="s">
        <v>137</v>
      </c>
      <c r="U1616" s="47">
        <v>1890.9858691609202</v>
      </c>
      <c r="V1616" s="47">
        <v>753.65700579007637</v>
      </c>
      <c r="W1616" s="49">
        <v>0.39855242605514218</v>
      </c>
      <c r="X1616" s="35">
        <v>2</v>
      </c>
      <c r="Y1616" s="44" t="s">
        <v>158</v>
      </c>
      <c r="Z1616" s="46">
        <v>8.6241079219215505E-2</v>
      </c>
      <c r="AA1616" s="46">
        <v>0.91375892078078447</v>
      </c>
      <c r="AB1616" s="46">
        <v>0.78853101054435237</v>
      </c>
      <c r="AC1616" s="47">
        <v>874.41821465140799</v>
      </c>
      <c r="AD1616" s="48">
        <v>379.8176671427766</v>
      </c>
      <c r="AE1616" s="49">
        <v>0.43436614285784653</v>
      </c>
    </row>
    <row r="1617" spans="1:31" x14ac:dyDescent="0.25">
      <c r="A1617" t="s">
        <v>1865</v>
      </c>
      <c r="B1617" s="35">
        <v>3</v>
      </c>
      <c r="C1617" s="44" t="s">
        <v>155</v>
      </c>
      <c r="D1617" s="45">
        <v>0.76395281373013746</v>
      </c>
      <c r="E1617" s="46">
        <v>0.2360471862698626</v>
      </c>
      <c r="F1617" s="45">
        <v>0.20329090433591759</v>
      </c>
      <c r="G1617" s="47">
        <v>1331.9533528728718</v>
      </c>
      <c r="H1617" s="48">
        <v>682.18401449004534</v>
      </c>
      <c r="I1617" s="49">
        <v>0.51216809734263746</v>
      </c>
      <c r="J1617" s="35">
        <v>3</v>
      </c>
      <c r="K1617" s="42" t="s">
        <v>149</v>
      </c>
      <c r="L1617" s="46">
        <v>0.56755201052181148</v>
      </c>
      <c r="M1617" s="50" t="s">
        <v>137</v>
      </c>
      <c r="N1617" s="50" t="s">
        <v>137</v>
      </c>
      <c r="O1617" s="46">
        <v>0.43244798947818863</v>
      </c>
      <c r="P1617" s="46" t="s">
        <v>137</v>
      </c>
      <c r="Q1617" s="46" t="s">
        <v>137</v>
      </c>
      <c r="R1617" s="46">
        <v>0.26700340208373535</v>
      </c>
      <c r="S1617" s="46" t="s">
        <v>1</v>
      </c>
      <c r="T1617" s="46" t="s">
        <v>137</v>
      </c>
      <c r="U1617" s="47">
        <v>148.5262201555235</v>
      </c>
      <c r="V1617" s="47">
        <v>101.23161798323069</v>
      </c>
      <c r="W1617" s="49">
        <v>0.68157405390933601</v>
      </c>
      <c r="X1617" s="35">
        <v>3</v>
      </c>
      <c r="Y1617" s="44" t="s">
        <v>171</v>
      </c>
      <c r="Z1617" s="46">
        <v>0.17281131742685019</v>
      </c>
      <c r="AA1617" s="46">
        <v>0.8271886825731497</v>
      </c>
      <c r="AB1617" s="46">
        <v>0.73683685700400403</v>
      </c>
      <c r="AC1617" s="47">
        <v>1069.4418906923365</v>
      </c>
      <c r="AD1617" s="48">
        <v>575.63845944991681</v>
      </c>
      <c r="AE1617" s="49">
        <v>0.53826062403190444</v>
      </c>
    </row>
    <row r="1618" spans="1:31" x14ac:dyDescent="0.25">
      <c r="A1618" t="s">
        <v>1866</v>
      </c>
      <c r="B1618" s="35">
        <v>4</v>
      </c>
      <c r="C1618" s="44" t="s">
        <v>157</v>
      </c>
      <c r="D1618" s="45">
        <v>0.60782508095908894</v>
      </c>
      <c r="E1618" s="46">
        <v>0.39217491904091106</v>
      </c>
      <c r="F1618" s="45">
        <v>0.2299057208890718</v>
      </c>
      <c r="G1618" s="47">
        <v>3798.4450288715461</v>
      </c>
      <c r="H1618" s="48">
        <v>1132.0127524834807</v>
      </c>
      <c r="I1618" s="49">
        <v>0.29802004343334737</v>
      </c>
      <c r="J1618" s="35">
        <v>4</v>
      </c>
      <c r="K1618" s="42" t="s">
        <v>152</v>
      </c>
      <c r="L1618" s="46">
        <v>0.32624390653486141</v>
      </c>
      <c r="M1618" s="50" t="s">
        <v>137</v>
      </c>
      <c r="N1618" s="50" t="s">
        <v>135</v>
      </c>
      <c r="O1618" s="46">
        <v>0.67375609346513865</v>
      </c>
      <c r="P1618" s="46" t="s">
        <v>137</v>
      </c>
      <c r="Q1618" s="46" t="s">
        <v>135</v>
      </c>
      <c r="R1618" s="46">
        <v>0.38364140689418053</v>
      </c>
      <c r="S1618" s="46" t="s">
        <v>1</v>
      </c>
      <c r="T1618" s="46" t="s">
        <v>137</v>
      </c>
      <c r="U1618" s="47">
        <v>8523.3856828104763</v>
      </c>
      <c r="V1618" s="47">
        <v>4214.7943933525157</v>
      </c>
      <c r="W1618" s="49">
        <v>0.49449767383549181</v>
      </c>
      <c r="X1618" s="35">
        <v>4</v>
      </c>
      <c r="Y1618" s="44" t="s">
        <v>143</v>
      </c>
      <c r="Z1618" s="46">
        <v>0.18787051137814906</v>
      </c>
      <c r="AA1618" s="46">
        <v>0.81212948862185086</v>
      </c>
      <c r="AB1618" s="46">
        <v>0.79774695702373677</v>
      </c>
      <c r="AC1618" s="47">
        <v>20392.197828074946</v>
      </c>
      <c r="AD1618" s="48">
        <v>16395.007239346996</v>
      </c>
      <c r="AE1618" s="49">
        <v>0.80398431682411298</v>
      </c>
    </row>
    <row r="1619" spans="1:31" x14ac:dyDescent="0.25">
      <c r="A1619" t="s">
        <v>1867</v>
      </c>
      <c r="B1619" s="35">
        <v>5</v>
      </c>
      <c r="C1619" s="44" t="s">
        <v>159</v>
      </c>
      <c r="D1619" s="45">
        <v>0.60458963870684546</v>
      </c>
      <c r="E1619" s="46">
        <v>0.39541036129315477</v>
      </c>
      <c r="F1619" s="45">
        <v>7.657257746492746E-2</v>
      </c>
      <c r="G1619" s="47">
        <v>5237.6083378152762</v>
      </c>
      <c r="H1619" s="48">
        <v>1459.8857578451582</v>
      </c>
      <c r="I1619" s="49">
        <v>0.27873137197083914</v>
      </c>
      <c r="J1619" s="35">
        <v>5</v>
      </c>
      <c r="K1619" s="42" t="s">
        <v>153</v>
      </c>
      <c r="L1619" s="46">
        <v>0.55993942705707034</v>
      </c>
      <c r="M1619" s="50" t="s">
        <v>137</v>
      </c>
      <c r="N1619" s="50" t="s">
        <v>137</v>
      </c>
      <c r="O1619" s="46">
        <v>0.44006057294292988</v>
      </c>
      <c r="P1619" s="46" t="s">
        <v>137</v>
      </c>
      <c r="Q1619" s="46" t="s">
        <v>137</v>
      </c>
      <c r="R1619" s="46">
        <v>4.8462997205062121E-2</v>
      </c>
      <c r="S1619" s="46" t="s">
        <v>1</v>
      </c>
      <c r="T1619" s="46" t="s">
        <v>137</v>
      </c>
      <c r="U1619" s="47">
        <v>4622.1147306920957</v>
      </c>
      <c r="V1619" s="47">
        <v>1457.3619476498764</v>
      </c>
      <c r="W1619" s="49">
        <v>0.31530198460297787</v>
      </c>
      <c r="X1619" s="35">
        <v>5</v>
      </c>
      <c r="Y1619" s="44" t="s">
        <v>201</v>
      </c>
      <c r="Z1619" s="46">
        <v>1.1380471596940446E-2</v>
      </c>
      <c r="AA1619" s="46">
        <v>0.98861952840305944</v>
      </c>
      <c r="AB1619" s="46">
        <v>0.98808311727656972</v>
      </c>
      <c r="AC1619" s="47">
        <v>9414.8084749024129</v>
      </c>
      <c r="AD1619" s="48">
        <v>7538.0366511051807</v>
      </c>
      <c r="AE1619" s="49">
        <v>0.80065746118997017</v>
      </c>
    </row>
    <row r="1620" spans="1:31" x14ac:dyDescent="0.25">
      <c r="A1620" t="s">
        <v>1868</v>
      </c>
      <c r="B1620" s="35">
        <v>6</v>
      </c>
      <c r="C1620" s="44" t="s">
        <v>160</v>
      </c>
      <c r="D1620" s="45">
        <v>0.77329509063149782</v>
      </c>
      <c r="E1620" s="46">
        <v>0.22670490936850207</v>
      </c>
      <c r="F1620" s="45">
        <v>8.3289889561499339E-2</v>
      </c>
      <c r="G1620" s="47">
        <v>3852.3821539912051</v>
      </c>
      <c r="H1620" s="48">
        <v>1544.379122772576</v>
      </c>
      <c r="I1620" s="49">
        <v>0.40088938766693855</v>
      </c>
      <c r="J1620" s="35">
        <v>6</v>
      </c>
      <c r="K1620" s="42" t="s">
        <v>156</v>
      </c>
      <c r="L1620" s="46">
        <v>0.44584211355937048</v>
      </c>
      <c r="M1620" s="50" t="s">
        <v>137</v>
      </c>
      <c r="N1620" s="50" t="s">
        <v>137</v>
      </c>
      <c r="O1620" s="46">
        <v>0.55415788644062958</v>
      </c>
      <c r="P1620" s="46" t="s">
        <v>137</v>
      </c>
      <c r="Q1620" s="46" t="s">
        <v>137</v>
      </c>
      <c r="R1620" s="46">
        <v>0.38301643041606487</v>
      </c>
      <c r="S1620" s="46" t="s">
        <v>1</v>
      </c>
      <c r="T1620" s="46" t="s">
        <v>137</v>
      </c>
      <c r="U1620" s="47">
        <v>9926.1482780105089</v>
      </c>
      <c r="V1620" s="47">
        <v>2621.2578687415448</v>
      </c>
      <c r="W1620" s="49">
        <v>0.26407603385780992</v>
      </c>
      <c r="X1620" s="35">
        <v>6</v>
      </c>
      <c r="Y1620" s="44" t="s">
        <v>144</v>
      </c>
      <c r="Z1620" s="46">
        <v>0.23177235391932954</v>
      </c>
      <c r="AA1620" s="46">
        <v>0.7682276460806704</v>
      </c>
      <c r="AB1620" s="46">
        <v>0.765143124945037</v>
      </c>
      <c r="AC1620" s="47">
        <v>9568.5159127338884</v>
      </c>
      <c r="AD1620" s="48">
        <v>7833.8935162273601</v>
      </c>
      <c r="AE1620" s="49">
        <v>0.81871562817823473</v>
      </c>
    </row>
    <row r="1621" spans="1:31" x14ac:dyDescent="0.25">
      <c r="A1621" t="s">
        <v>1869</v>
      </c>
      <c r="B1621" s="35">
        <v>7</v>
      </c>
      <c r="C1621" s="44" t="s">
        <v>2228</v>
      </c>
      <c r="D1621" s="45">
        <v>0.7785675267248453</v>
      </c>
      <c r="E1621" s="46">
        <v>0.22143247327515472</v>
      </c>
      <c r="F1621" s="45">
        <v>1.0241652995766041E-2</v>
      </c>
      <c r="G1621" s="47">
        <v>6633.0640173915672</v>
      </c>
      <c r="H1621" s="48">
        <v>1755.4762371956392</v>
      </c>
      <c r="I1621" s="49">
        <v>0.26465540398718707</v>
      </c>
      <c r="J1621" s="35">
        <v>7</v>
      </c>
      <c r="K1621" s="42" t="s">
        <v>163</v>
      </c>
      <c r="L1621" s="46">
        <v>0.44524520733245954</v>
      </c>
      <c r="M1621" s="50" t="s">
        <v>137</v>
      </c>
      <c r="N1621" s="50" t="s">
        <v>137</v>
      </c>
      <c r="O1621" s="46">
        <v>0.55475479266754046</v>
      </c>
      <c r="P1621" s="46" t="s">
        <v>137</v>
      </c>
      <c r="Q1621" s="46" t="s">
        <v>137</v>
      </c>
      <c r="R1621" s="46">
        <v>0.12452008588923756</v>
      </c>
      <c r="S1621" s="46" t="s">
        <v>1</v>
      </c>
      <c r="T1621" s="46" t="s">
        <v>137</v>
      </c>
      <c r="U1621" s="47">
        <v>3195.5720979110538</v>
      </c>
      <c r="V1621" s="47">
        <v>1281.4693354656954</v>
      </c>
      <c r="W1621" s="49">
        <v>0.40101405826624664</v>
      </c>
      <c r="X1621" s="35">
        <v>7</v>
      </c>
      <c r="Y1621" s="44" t="s">
        <v>191</v>
      </c>
      <c r="Z1621" s="46">
        <v>8.974145162284318E-2</v>
      </c>
      <c r="AA1621" s="46">
        <v>0.9102585483771567</v>
      </c>
      <c r="AB1621" s="46">
        <v>0.90460678210137935</v>
      </c>
      <c r="AC1621" s="47">
        <v>9150.9685998818986</v>
      </c>
      <c r="AD1621" s="48">
        <v>5169.9855467986545</v>
      </c>
      <c r="AE1621" s="49">
        <v>0.56496593670591089</v>
      </c>
    </row>
    <row r="1622" spans="1:31" x14ac:dyDescent="0.25">
      <c r="A1622" t="s">
        <v>1870</v>
      </c>
      <c r="B1622" s="35">
        <v>8</v>
      </c>
      <c r="C1622" s="44" t="s">
        <v>162</v>
      </c>
      <c r="D1622" s="45">
        <v>0.69611255089262936</v>
      </c>
      <c r="E1622" s="46">
        <v>0.30388744910737064</v>
      </c>
      <c r="F1622" s="45">
        <v>6.1767219510345403E-2</v>
      </c>
      <c r="G1622" s="47">
        <v>5720.1192100317803</v>
      </c>
      <c r="H1622" s="48">
        <v>2203.712641400698</v>
      </c>
      <c r="I1622" s="49">
        <v>0.38525641870118549</v>
      </c>
      <c r="J1622" s="35">
        <v>8</v>
      </c>
      <c r="K1622" s="42" t="s">
        <v>164</v>
      </c>
      <c r="L1622" s="46">
        <v>0.33251989787290781</v>
      </c>
      <c r="M1622" s="50" t="s">
        <v>137</v>
      </c>
      <c r="N1622" s="50" t="s">
        <v>135</v>
      </c>
      <c r="O1622" s="46">
        <v>0.6674801021270923</v>
      </c>
      <c r="P1622" s="46" t="s">
        <v>137</v>
      </c>
      <c r="Q1622" s="46" t="s">
        <v>135</v>
      </c>
      <c r="R1622" s="46">
        <v>5.7641630682687871E-2</v>
      </c>
      <c r="S1622" s="46" t="s">
        <v>1</v>
      </c>
      <c r="T1622" s="46" t="s">
        <v>137</v>
      </c>
      <c r="U1622" s="47">
        <v>5579.2983351529383</v>
      </c>
      <c r="V1622" s="47">
        <v>2109.9206190892114</v>
      </c>
      <c r="W1622" s="49">
        <v>0.37816952819953026</v>
      </c>
      <c r="X1622" s="35" t="s">
        <v>136</v>
      </c>
      <c r="Y1622" s="44" t="s">
        <v>136</v>
      </c>
      <c r="Z1622" s="46" t="s">
        <v>136</v>
      </c>
      <c r="AA1622" s="46" t="s">
        <v>136</v>
      </c>
      <c r="AB1622" s="46" t="s">
        <v>136</v>
      </c>
      <c r="AC1622" s="47" t="s">
        <v>136</v>
      </c>
      <c r="AD1622" s="48" t="s">
        <v>136</v>
      </c>
      <c r="AE1622" s="49" t="s">
        <v>136</v>
      </c>
    </row>
    <row r="1623" spans="1:31" x14ac:dyDescent="0.25">
      <c r="A1623" t="s">
        <v>1871</v>
      </c>
      <c r="B1623" s="35">
        <v>9</v>
      </c>
      <c r="C1623" s="44" t="s">
        <v>169</v>
      </c>
      <c r="D1623" s="45">
        <v>0.69906905128385988</v>
      </c>
      <c r="E1623" s="46">
        <v>0.30093094871613996</v>
      </c>
      <c r="F1623" s="45">
        <v>5.4828861816818307E-2</v>
      </c>
      <c r="G1623" s="47">
        <v>3350.7408414937017</v>
      </c>
      <c r="H1623" s="48">
        <v>2015.3326497075527</v>
      </c>
      <c r="I1623" s="49">
        <v>0.6014588250904993</v>
      </c>
      <c r="J1623" s="35">
        <v>9</v>
      </c>
      <c r="K1623" s="42" t="s">
        <v>165</v>
      </c>
      <c r="L1623" s="46">
        <v>8.6298897247694906E-2</v>
      </c>
      <c r="M1623" s="50" t="s">
        <v>137</v>
      </c>
      <c r="N1623" s="50" t="s">
        <v>135</v>
      </c>
      <c r="O1623" s="46">
        <v>0.91370110275230509</v>
      </c>
      <c r="P1623" s="46" t="s">
        <v>137</v>
      </c>
      <c r="Q1623" s="46" t="s">
        <v>135</v>
      </c>
      <c r="R1623" s="46">
        <v>8.1330595503862013E-2</v>
      </c>
      <c r="S1623" s="46" t="s">
        <v>1</v>
      </c>
      <c r="T1623" s="46" t="s">
        <v>137</v>
      </c>
      <c r="U1623" s="47">
        <v>4564.9891651876051</v>
      </c>
      <c r="V1623" s="47">
        <v>1949.704079121427</v>
      </c>
      <c r="W1623" s="49">
        <v>0.42709938809708015</v>
      </c>
      <c r="X1623" s="35" t="s">
        <v>136</v>
      </c>
      <c r="Y1623" s="44" t="s">
        <v>136</v>
      </c>
      <c r="Z1623" s="46" t="s">
        <v>136</v>
      </c>
      <c r="AA1623" s="46" t="s">
        <v>136</v>
      </c>
      <c r="AB1623" s="46" t="s">
        <v>136</v>
      </c>
      <c r="AC1623" s="47" t="s">
        <v>136</v>
      </c>
      <c r="AD1623" s="48" t="s">
        <v>136</v>
      </c>
      <c r="AE1623" s="49" t="s">
        <v>136</v>
      </c>
    </row>
    <row r="1624" spans="1:31" x14ac:dyDescent="0.25">
      <c r="A1624" t="s">
        <v>1872</v>
      </c>
      <c r="B1624" s="35">
        <v>10</v>
      </c>
      <c r="C1624" s="44" t="s">
        <v>170</v>
      </c>
      <c r="D1624" s="45">
        <v>0.78068773694420246</v>
      </c>
      <c r="E1624" s="46">
        <v>0.21931226305579757</v>
      </c>
      <c r="F1624" s="45">
        <v>0.19557891009562695</v>
      </c>
      <c r="G1624" s="47">
        <v>19186.452528505157</v>
      </c>
      <c r="H1624" s="48">
        <v>6619.1078052380653</v>
      </c>
      <c r="I1624" s="49">
        <v>0.34498862128911589</v>
      </c>
      <c r="J1624" s="35">
        <v>10</v>
      </c>
      <c r="K1624" s="42" t="s">
        <v>166</v>
      </c>
      <c r="L1624" s="46">
        <v>0.19666037252624127</v>
      </c>
      <c r="M1624" s="50" t="s">
        <v>137</v>
      </c>
      <c r="N1624" s="50" t="s">
        <v>135</v>
      </c>
      <c r="O1624" s="46">
        <v>0.80333962747375876</v>
      </c>
      <c r="P1624" s="46" t="s">
        <v>137</v>
      </c>
      <c r="Q1624" s="46" t="s">
        <v>135</v>
      </c>
      <c r="R1624" s="46">
        <v>0.11606175313775298</v>
      </c>
      <c r="S1624" s="46" t="s">
        <v>1</v>
      </c>
      <c r="T1624" s="46" t="s">
        <v>137</v>
      </c>
      <c r="U1624" s="47">
        <v>15354.130095150849</v>
      </c>
      <c r="V1624" s="47">
        <v>2846.3027713880902</v>
      </c>
      <c r="W1624" s="49">
        <v>0.18537701281344562</v>
      </c>
      <c r="X1624" s="35" t="s">
        <v>136</v>
      </c>
      <c r="Y1624" s="44" t="s">
        <v>136</v>
      </c>
      <c r="Z1624" s="46" t="s">
        <v>136</v>
      </c>
      <c r="AA1624" s="46" t="s">
        <v>136</v>
      </c>
      <c r="AB1624" s="46" t="s">
        <v>136</v>
      </c>
      <c r="AC1624" s="47" t="s">
        <v>136</v>
      </c>
      <c r="AD1624" s="48" t="s">
        <v>136</v>
      </c>
      <c r="AE1624" s="49" t="s">
        <v>136</v>
      </c>
    </row>
    <row r="1625" spans="1:31" x14ac:dyDescent="0.25">
      <c r="A1625" t="s">
        <v>1873</v>
      </c>
      <c r="B1625" s="35">
        <v>11</v>
      </c>
      <c r="C1625" s="44" t="s">
        <v>174</v>
      </c>
      <c r="D1625" s="45">
        <v>0.64417288392141148</v>
      </c>
      <c r="E1625" s="46">
        <v>0.35582711607858863</v>
      </c>
      <c r="F1625" s="45">
        <v>9.8937502477172104E-2</v>
      </c>
      <c r="G1625" s="47">
        <v>22187.930347433838</v>
      </c>
      <c r="H1625" s="48">
        <v>7065.0835977363813</v>
      </c>
      <c r="I1625" s="49">
        <v>0.31842012693867588</v>
      </c>
      <c r="J1625" s="35">
        <v>11</v>
      </c>
      <c r="K1625" s="42" t="s">
        <v>167</v>
      </c>
      <c r="L1625" s="46">
        <v>0.38436033069337638</v>
      </c>
      <c r="M1625" s="50" t="s">
        <v>137</v>
      </c>
      <c r="N1625" s="50" t="s">
        <v>135</v>
      </c>
      <c r="O1625" s="46">
        <v>0.61563966930662362</v>
      </c>
      <c r="P1625" s="46" t="s">
        <v>137</v>
      </c>
      <c r="Q1625" s="46" t="s">
        <v>135</v>
      </c>
      <c r="R1625" s="46">
        <v>0.10096476906189844</v>
      </c>
      <c r="S1625" s="46" t="s">
        <v>1</v>
      </c>
      <c r="T1625" s="46" t="s">
        <v>137</v>
      </c>
      <c r="U1625" s="47">
        <v>2380.6706648295503</v>
      </c>
      <c r="V1625" s="47">
        <v>998.3664353841624</v>
      </c>
      <c r="W1625" s="49">
        <v>0.41936352227688023</v>
      </c>
      <c r="X1625" s="35" t="s">
        <v>136</v>
      </c>
      <c r="Y1625" s="44" t="s">
        <v>136</v>
      </c>
      <c r="Z1625" s="46" t="s">
        <v>136</v>
      </c>
      <c r="AA1625" s="46" t="s">
        <v>136</v>
      </c>
      <c r="AB1625" s="46" t="s">
        <v>136</v>
      </c>
      <c r="AC1625" s="47" t="s">
        <v>136</v>
      </c>
      <c r="AD1625" s="48" t="s">
        <v>136</v>
      </c>
      <c r="AE1625" s="49" t="s">
        <v>136</v>
      </c>
    </row>
    <row r="1626" spans="1:31" x14ac:dyDescent="0.25">
      <c r="A1626" t="s">
        <v>1874</v>
      </c>
      <c r="B1626" s="35">
        <v>12</v>
      </c>
      <c r="C1626" s="44" t="s">
        <v>175</v>
      </c>
      <c r="D1626" s="45">
        <v>0.64991341184154672</v>
      </c>
      <c r="E1626" s="46">
        <v>0.35008658815845328</v>
      </c>
      <c r="F1626" s="45">
        <v>6.5607670122413378E-2</v>
      </c>
      <c r="G1626" s="47">
        <v>15096.401262423955</v>
      </c>
      <c r="H1626" s="48">
        <v>4948.2556137069923</v>
      </c>
      <c r="I1626" s="49">
        <v>0.32777716541117397</v>
      </c>
      <c r="J1626" s="35">
        <v>12</v>
      </c>
      <c r="K1626" s="42" t="s">
        <v>168</v>
      </c>
      <c r="L1626" s="46">
        <v>0.32096443502381516</v>
      </c>
      <c r="M1626" s="50" t="s">
        <v>137</v>
      </c>
      <c r="N1626" s="50" t="s">
        <v>135</v>
      </c>
      <c r="O1626" s="46">
        <v>0.67903556497618478</v>
      </c>
      <c r="P1626" s="46" t="s">
        <v>137</v>
      </c>
      <c r="Q1626" s="46" t="s">
        <v>135</v>
      </c>
      <c r="R1626" s="46">
        <v>0.28035835728155567</v>
      </c>
      <c r="S1626" s="46" t="s">
        <v>1</v>
      </c>
      <c r="T1626" s="46" t="s">
        <v>137</v>
      </c>
      <c r="U1626" s="47">
        <v>3479.4725081364722</v>
      </c>
      <c r="V1626" s="47">
        <v>1318.0029286214624</v>
      </c>
      <c r="W1626" s="49">
        <v>0.37879389060825064</v>
      </c>
      <c r="X1626" s="35" t="s">
        <v>136</v>
      </c>
      <c r="Y1626" s="44" t="s">
        <v>136</v>
      </c>
      <c r="Z1626" s="46" t="s">
        <v>136</v>
      </c>
      <c r="AA1626" s="46" t="s">
        <v>136</v>
      </c>
      <c r="AB1626" s="46" t="s">
        <v>136</v>
      </c>
      <c r="AC1626" s="47" t="s">
        <v>136</v>
      </c>
      <c r="AD1626" s="48" t="s">
        <v>136</v>
      </c>
      <c r="AE1626" s="49" t="s">
        <v>136</v>
      </c>
    </row>
    <row r="1627" spans="1:31" x14ac:dyDescent="0.25">
      <c r="A1627" t="s">
        <v>1875</v>
      </c>
      <c r="B1627" s="35">
        <v>13</v>
      </c>
      <c r="C1627" s="44" t="s">
        <v>178</v>
      </c>
      <c r="D1627" s="45">
        <v>0.87572594174620277</v>
      </c>
      <c r="E1627" s="46">
        <v>0.12427405825379723</v>
      </c>
      <c r="F1627" s="45">
        <v>8.2184994327626465E-2</v>
      </c>
      <c r="G1627" s="47">
        <v>991.45898452296251</v>
      </c>
      <c r="H1627" s="48">
        <v>544.02020251238866</v>
      </c>
      <c r="I1627" s="49">
        <v>0.54870671505805391</v>
      </c>
      <c r="J1627" s="35">
        <v>13</v>
      </c>
      <c r="K1627" s="42" t="s">
        <v>172</v>
      </c>
      <c r="L1627" s="46">
        <v>0.34770420121564488</v>
      </c>
      <c r="M1627" s="50" t="s">
        <v>137</v>
      </c>
      <c r="N1627" s="50" t="s">
        <v>135</v>
      </c>
      <c r="O1627" s="46">
        <v>0.65229579878435517</v>
      </c>
      <c r="P1627" s="46" t="s">
        <v>137</v>
      </c>
      <c r="Q1627" s="46" t="s">
        <v>135</v>
      </c>
      <c r="R1627" s="46">
        <v>0.22805252196473419</v>
      </c>
      <c r="S1627" s="46" t="s">
        <v>1</v>
      </c>
      <c r="T1627" s="46" t="s">
        <v>137</v>
      </c>
      <c r="U1627" s="47">
        <v>3571.4045101193465</v>
      </c>
      <c r="V1627" s="47">
        <v>1049.3801778561628</v>
      </c>
      <c r="W1627" s="49">
        <v>0.29382842937080106</v>
      </c>
      <c r="X1627" s="35" t="s">
        <v>136</v>
      </c>
      <c r="Y1627" s="44" t="s">
        <v>136</v>
      </c>
      <c r="Z1627" s="46" t="s">
        <v>136</v>
      </c>
      <c r="AA1627" s="46" t="s">
        <v>136</v>
      </c>
      <c r="AB1627" s="46" t="s">
        <v>136</v>
      </c>
      <c r="AC1627" s="47" t="s">
        <v>136</v>
      </c>
      <c r="AD1627" s="48" t="s">
        <v>136</v>
      </c>
      <c r="AE1627" s="49" t="s">
        <v>136</v>
      </c>
    </row>
    <row r="1628" spans="1:31" x14ac:dyDescent="0.25">
      <c r="A1628" t="s">
        <v>1876</v>
      </c>
      <c r="B1628" s="35">
        <v>14</v>
      </c>
      <c r="C1628" s="44" t="s">
        <v>181</v>
      </c>
      <c r="D1628" s="45">
        <v>0.78722408921010856</v>
      </c>
      <c r="E1628" s="46">
        <v>0.21277591078989161</v>
      </c>
      <c r="F1628" s="45">
        <v>0.15810942043967025</v>
      </c>
      <c r="G1628" s="47">
        <v>1424.2840645406454</v>
      </c>
      <c r="H1628" s="48">
        <v>574.44261350466547</v>
      </c>
      <c r="I1628" s="49">
        <v>0.40332025598414067</v>
      </c>
      <c r="J1628" s="35">
        <v>14</v>
      </c>
      <c r="K1628" s="42" t="s">
        <v>139</v>
      </c>
      <c r="L1628" s="46">
        <v>0.34229316022500744</v>
      </c>
      <c r="M1628" s="50" t="s">
        <v>137</v>
      </c>
      <c r="N1628" s="50" t="s">
        <v>135</v>
      </c>
      <c r="O1628" s="46">
        <v>0.65770683977499256</v>
      </c>
      <c r="P1628" s="46" t="s">
        <v>137</v>
      </c>
      <c r="Q1628" s="46" t="s">
        <v>135</v>
      </c>
      <c r="R1628" s="46">
        <v>0.11124988100198901</v>
      </c>
      <c r="S1628" s="46" t="s">
        <v>1</v>
      </c>
      <c r="T1628" s="46" t="s">
        <v>137</v>
      </c>
      <c r="U1628" s="47">
        <v>38409.304625243632</v>
      </c>
      <c r="V1628" s="47">
        <v>14279.493890228699</v>
      </c>
      <c r="W1628" s="49">
        <v>0.37177173681097653</v>
      </c>
      <c r="X1628" s="35" t="s">
        <v>136</v>
      </c>
      <c r="Y1628" s="44" t="s">
        <v>136</v>
      </c>
      <c r="Z1628" s="46" t="s">
        <v>136</v>
      </c>
      <c r="AA1628" s="46" t="s">
        <v>136</v>
      </c>
      <c r="AB1628" s="46" t="s">
        <v>136</v>
      </c>
      <c r="AC1628" s="47" t="s">
        <v>136</v>
      </c>
      <c r="AD1628" s="48" t="s">
        <v>136</v>
      </c>
      <c r="AE1628" s="49" t="s">
        <v>136</v>
      </c>
    </row>
    <row r="1629" spans="1:31" x14ac:dyDescent="0.25">
      <c r="A1629" t="s">
        <v>1877</v>
      </c>
      <c r="B1629" s="35">
        <v>15</v>
      </c>
      <c r="C1629" s="44" t="s">
        <v>183</v>
      </c>
      <c r="D1629" s="45">
        <v>0.73916589058058324</v>
      </c>
      <c r="E1629" s="46">
        <v>0.2608341094194167</v>
      </c>
      <c r="F1629" s="45">
        <v>0.15547322879077582</v>
      </c>
      <c r="G1629" s="47">
        <v>6826.227664587459</v>
      </c>
      <c r="H1629" s="48">
        <v>4785.1203805298228</v>
      </c>
      <c r="I1629" s="49">
        <v>0.7009904467959186</v>
      </c>
      <c r="J1629" s="35">
        <v>15</v>
      </c>
      <c r="K1629" s="42" t="s">
        <v>2230</v>
      </c>
      <c r="L1629" s="46">
        <v>0.54838510204628377</v>
      </c>
      <c r="M1629" s="50" t="s">
        <v>137</v>
      </c>
      <c r="N1629" s="50" t="s">
        <v>137</v>
      </c>
      <c r="O1629" s="46">
        <v>0.45161489795371618</v>
      </c>
      <c r="P1629" s="46" t="s">
        <v>137</v>
      </c>
      <c r="Q1629" s="46" t="s">
        <v>137</v>
      </c>
      <c r="R1629" s="46">
        <v>0.3860427745667494</v>
      </c>
      <c r="S1629" s="46" t="s">
        <v>1</v>
      </c>
      <c r="T1629" s="46" t="s">
        <v>137</v>
      </c>
      <c r="U1629" s="47">
        <v>4620.3875440314405</v>
      </c>
      <c r="V1629" s="47">
        <v>2384.5220986035597</v>
      </c>
      <c r="W1629" s="49">
        <v>0.51608703293381875</v>
      </c>
      <c r="X1629" s="35" t="s">
        <v>136</v>
      </c>
      <c r="Y1629" s="44" t="s">
        <v>136</v>
      </c>
      <c r="Z1629" s="46" t="s">
        <v>136</v>
      </c>
      <c r="AA1629" s="46" t="s">
        <v>136</v>
      </c>
      <c r="AB1629" s="46" t="s">
        <v>136</v>
      </c>
      <c r="AC1629" s="47" t="s">
        <v>136</v>
      </c>
      <c r="AD1629" s="48" t="s">
        <v>136</v>
      </c>
      <c r="AE1629" s="49" t="s">
        <v>136</v>
      </c>
    </row>
    <row r="1630" spans="1:31" x14ac:dyDescent="0.25">
      <c r="A1630" t="s">
        <v>1878</v>
      </c>
      <c r="B1630" s="35">
        <v>16</v>
      </c>
      <c r="C1630" s="44" t="s">
        <v>185</v>
      </c>
      <c r="D1630" s="45">
        <v>0.6721438808157526</v>
      </c>
      <c r="E1630" s="46">
        <v>0.32785611918424729</v>
      </c>
      <c r="F1630" s="45">
        <v>0.24937041192300483</v>
      </c>
      <c r="G1630" s="47">
        <v>1556.6025864566186</v>
      </c>
      <c r="H1630" s="48">
        <v>1476.8925904378477</v>
      </c>
      <c r="I1630" s="49">
        <v>0.94879232714098261</v>
      </c>
      <c r="J1630" s="35">
        <v>16</v>
      </c>
      <c r="K1630" s="42" t="s">
        <v>2229</v>
      </c>
      <c r="L1630" s="46">
        <v>0.21457307936904799</v>
      </c>
      <c r="M1630" s="50" t="s">
        <v>137</v>
      </c>
      <c r="N1630" s="50" t="s">
        <v>135</v>
      </c>
      <c r="O1630" s="46">
        <v>0.78542692063095199</v>
      </c>
      <c r="P1630" s="46" t="s">
        <v>137</v>
      </c>
      <c r="Q1630" s="46" t="s">
        <v>135</v>
      </c>
      <c r="R1630" s="46">
        <v>0.40507275340433058</v>
      </c>
      <c r="S1630" s="46" t="s">
        <v>137</v>
      </c>
      <c r="T1630" s="46" t="s">
        <v>137</v>
      </c>
      <c r="U1630" s="47">
        <v>23660.837115023678</v>
      </c>
      <c r="V1630" s="47">
        <v>8909.439334391187</v>
      </c>
      <c r="W1630" s="49">
        <v>0.37654793408530979</v>
      </c>
      <c r="X1630" s="35" t="s">
        <v>136</v>
      </c>
      <c r="Y1630" s="44" t="s">
        <v>136</v>
      </c>
      <c r="Z1630" s="46" t="s">
        <v>136</v>
      </c>
      <c r="AA1630" s="46" t="s">
        <v>136</v>
      </c>
      <c r="AB1630" s="46" t="s">
        <v>136</v>
      </c>
      <c r="AC1630" s="47" t="s">
        <v>136</v>
      </c>
      <c r="AD1630" s="48" t="s">
        <v>136</v>
      </c>
      <c r="AE1630" s="49" t="s">
        <v>136</v>
      </c>
    </row>
    <row r="1631" spans="1:31" x14ac:dyDescent="0.25">
      <c r="A1631" t="s">
        <v>1879</v>
      </c>
      <c r="B1631" s="35">
        <v>17</v>
      </c>
      <c r="C1631" s="44" t="s">
        <v>186</v>
      </c>
      <c r="D1631" s="45">
        <v>0.81934925633680067</v>
      </c>
      <c r="E1631" s="46">
        <v>0.18065074366319941</v>
      </c>
      <c r="F1631" s="45">
        <v>7.7919438359585882E-2</v>
      </c>
      <c r="G1631" s="47">
        <v>8229.6543294984876</v>
      </c>
      <c r="H1631" s="48">
        <v>4119.541105552049</v>
      </c>
      <c r="I1631" s="49">
        <v>0.50057279936848731</v>
      </c>
      <c r="J1631" s="35">
        <v>17</v>
      </c>
      <c r="K1631" s="42" t="s">
        <v>140</v>
      </c>
      <c r="L1631" s="46">
        <v>0.54845933215958231</v>
      </c>
      <c r="M1631" s="50" t="s">
        <v>137</v>
      </c>
      <c r="N1631" s="50" t="s">
        <v>137</v>
      </c>
      <c r="O1631" s="46">
        <v>0.4515406678404178</v>
      </c>
      <c r="P1631" s="46" t="s">
        <v>137</v>
      </c>
      <c r="Q1631" s="46" t="s">
        <v>137</v>
      </c>
      <c r="R1631" s="46">
        <v>9.5668797216982626E-2</v>
      </c>
      <c r="S1631" s="46" t="s">
        <v>1</v>
      </c>
      <c r="T1631" s="46" t="s">
        <v>137</v>
      </c>
      <c r="U1631" s="47">
        <v>1991.287537928878</v>
      </c>
      <c r="V1631" s="47">
        <v>891.55525032972071</v>
      </c>
      <c r="W1631" s="49">
        <v>0.44772803191297028</v>
      </c>
      <c r="X1631" s="35" t="s">
        <v>136</v>
      </c>
      <c r="Y1631" s="44" t="s">
        <v>136</v>
      </c>
      <c r="Z1631" s="46" t="s">
        <v>136</v>
      </c>
      <c r="AA1631" s="46" t="s">
        <v>136</v>
      </c>
      <c r="AB1631" s="46" t="s">
        <v>136</v>
      </c>
      <c r="AC1631" s="47" t="s">
        <v>136</v>
      </c>
      <c r="AD1631" s="48" t="s">
        <v>136</v>
      </c>
      <c r="AE1631" s="49" t="s">
        <v>136</v>
      </c>
    </row>
    <row r="1632" spans="1:31" x14ac:dyDescent="0.25">
      <c r="A1632" t="s">
        <v>1880</v>
      </c>
      <c r="B1632" s="35">
        <v>18</v>
      </c>
      <c r="C1632" s="44" t="s">
        <v>187</v>
      </c>
      <c r="D1632" s="45">
        <v>0.73509320394881861</v>
      </c>
      <c r="E1632" s="46">
        <v>0.26490679605118145</v>
      </c>
      <c r="F1632" s="45">
        <v>3.8130208000324017E-2</v>
      </c>
      <c r="G1632" s="47">
        <v>4718.165113344422</v>
      </c>
      <c r="H1632" s="48">
        <v>2247.9522446104088</v>
      </c>
      <c r="I1632" s="49">
        <v>0.47644628592003035</v>
      </c>
      <c r="J1632" s="35">
        <v>18</v>
      </c>
      <c r="K1632" s="42" t="s">
        <v>141</v>
      </c>
      <c r="L1632" s="46">
        <v>0.341530248013516</v>
      </c>
      <c r="M1632" s="50" t="s">
        <v>137</v>
      </c>
      <c r="N1632" s="50" t="s">
        <v>135</v>
      </c>
      <c r="O1632" s="46">
        <v>0.65846975198648405</v>
      </c>
      <c r="P1632" s="46" t="s">
        <v>137</v>
      </c>
      <c r="Q1632" s="46" t="s">
        <v>135</v>
      </c>
      <c r="R1632" s="46">
        <v>0.22392824061238847</v>
      </c>
      <c r="S1632" s="46" t="s">
        <v>1</v>
      </c>
      <c r="T1632" s="46" t="s">
        <v>137</v>
      </c>
      <c r="U1632" s="47">
        <v>1164.8281439810653</v>
      </c>
      <c r="V1632" s="47">
        <v>293.86355677725101</v>
      </c>
      <c r="W1632" s="49">
        <v>0.25228061177583277</v>
      </c>
      <c r="X1632" s="35" t="s">
        <v>136</v>
      </c>
      <c r="Y1632" s="44" t="s">
        <v>136</v>
      </c>
      <c r="Z1632" s="46" t="s">
        <v>136</v>
      </c>
      <c r="AA1632" s="46" t="s">
        <v>136</v>
      </c>
      <c r="AB1632" s="46" t="s">
        <v>136</v>
      </c>
      <c r="AC1632" s="47" t="s">
        <v>136</v>
      </c>
      <c r="AD1632" s="48" t="s">
        <v>136</v>
      </c>
      <c r="AE1632" s="49" t="s">
        <v>136</v>
      </c>
    </row>
    <row r="1633" spans="1:31" x14ac:dyDescent="0.25">
      <c r="A1633" t="s">
        <v>1881</v>
      </c>
      <c r="B1633" s="35">
        <v>19</v>
      </c>
      <c r="C1633" s="44" t="s">
        <v>13</v>
      </c>
      <c r="D1633" s="45">
        <v>0.74986921023578945</v>
      </c>
      <c r="E1633" s="46">
        <v>0.25013078976421044</v>
      </c>
      <c r="F1633" s="45">
        <v>1.1319138988020319E-2</v>
      </c>
      <c r="G1633" s="47">
        <v>2704.1602553595503</v>
      </c>
      <c r="H1633" s="48">
        <v>1024.8034067519322</v>
      </c>
      <c r="I1633" s="49">
        <v>0.37897288251345607</v>
      </c>
      <c r="J1633" s="35">
        <v>19</v>
      </c>
      <c r="K1633" s="42" t="s">
        <v>177</v>
      </c>
      <c r="L1633" s="46">
        <v>0.51753095224184409</v>
      </c>
      <c r="M1633" s="50" t="s">
        <v>137</v>
      </c>
      <c r="N1633" s="50" t="s">
        <v>137</v>
      </c>
      <c r="O1633" s="46">
        <v>0.48246904775815602</v>
      </c>
      <c r="P1633" s="46" t="s">
        <v>137</v>
      </c>
      <c r="Q1633" s="46" t="s">
        <v>137</v>
      </c>
      <c r="R1633" s="46">
        <v>0.11537457949722994</v>
      </c>
      <c r="S1633" s="46" t="s">
        <v>1</v>
      </c>
      <c r="T1633" s="46" t="s">
        <v>137</v>
      </c>
      <c r="U1633" s="47">
        <v>5842.872556619669</v>
      </c>
      <c r="V1633" s="47">
        <v>2212.879223542458</v>
      </c>
      <c r="W1633" s="49">
        <v>0.37873138633417247</v>
      </c>
      <c r="X1633" s="35" t="s">
        <v>136</v>
      </c>
      <c r="Y1633" s="44" t="s">
        <v>136</v>
      </c>
      <c r="Z1633" s="46" t="s">
        <v>136</v>
      </c>
      <c r="AA1633" s="46" t="s">
        <v>136</v>
      </c>
      <c r="AB1633" s="46" t="s">
        <v>136</v>
      </c>
      <c r="AC1633" s="47" t="s">
        <v>136</v>
      </c>
      <c r="AD1633" s="48" t="s">
        <v>136</v>
      </c>
      <c r="AE1633" s="49" t="s">
        <v>136</v>
      </c>
    </row>
    <row r="1634" spans="1:31" x14ac:dyDescent="0.25">
      <c r="A1634" t="s">
        <v>1882</v>
      </c>
      <c r="B1634" s="35">
        <v>20</v>
      </c>
      <c r="C1634" s="44" t="s">
        <v>189</v>
      </c>
      <c r="D1634" s="45">
        <v>0.75335899809257911</v>
      </c>
      <c r="E1634" s="46">
        <v>0.24664100190742064</v>
      </c>
      <c r="F1634" s="45">
        <v>0.13584992554129965</v>
      </c>
      <c r="G1634" s="47">
        <v>2703.2302975762123</v>
      </c>
      <c r="H1634" s="48">
        <v>1212.3876072654539</v>
      </c>
      <c r="I1634" s="49">
        <v>0.4484958637643684</v>
      </c>
      <c r="J1634" s="35">
        <v>20</v>
      </c>
      <c r="K1634" s="42" t="s">
        <v>179</v>
      </c>
      <c r="L1634" s="46">
        <v>0.4983400278420313</v>
      </c>
      <c r="M1634" s="50" t="s">
        <v>137</v>
      </c>
      <c r="N1634" s="50" t="s">
        <v>137</v>
      </c>
      <c r="O1634" s="46">
        <v>0.50165997215796876</v>
      </c>
      <c r="P1634" s="46" t="s">
        <v>137</v>
      </c>
      <c r="Q1634" s="46" t="s">
        <v>137</v>
      </c>
      <c r="R1634" s="46">
        <v>0.28624837672086123</v>
      </c>
      <c r="S1634" s="46" t="s">
        <v>1</v>
      </c>
      <c r="T1634" s="46" t="s">
        <v>137</v>
      </c>
      <c r="U1634" s="47">
        <v>6761.9283375902814</v>
      </c>
      <c r="V1634" s="47">
        <v>3089.9544160361879</v>
      </c>
      <c r="W1634" s="49">
        <v>0.45696349647167978</v>
      </c>
      <c r="X1634" s="35" t="s">
        <v>136</v>
      </c>
      <c r="Y1634" s="44" t="s">
        <v>136</v>
      </c>
      <c r="Z1634" s="46" t="s">
        <v>136</v>
      </c>
      <c r="AA1634" s="46" t="s">
        <v>136</v>
      </c>
      <c r="AB1634" s="46" t="s">
        <v>136</v>
      </c>
      <c r="AC1634" s="47" t="s">
        <v>136</v>
      </c>
      <c r="AD1634" s="48" t="s">
        <v>136</v>
      </c>
      <c r="AE1634" s="49" t="s">
        <v>136</v>
      </c>
    </row>
    <row r="1635" spans="1:31" x14ac:dyDescent="0.25">
      <c r="A1635" t="s">
        <v>1883</v>
      </c>
      <c r="B1635" s="35">
        <v>21</v>
      </c>
      <c r="C1635" s="44" t="s">
        <v>2227</v>
      </c>
      <c r="D1635" s="45">
        <v>0.64083824478938922</v>
      </c>
      <c r="E1635" s="46">
        <v>0.35916175521061083</v>
      </c>
      <c r="F1635" s="45">
        <v>0.18704567917603335</v>
      </c>
      <c r="G1635" s="47">
        <v>8418.4340902256336</v>
      </c>
      <c r="H1635" s="48">
        <v>4292.5117013071213</v>
      </c>
      <c r="I1635" s="49">
        <v>0.50989431707863764</v>
      </c>
      <c r="J1635" s="35">
        <v>21</v>
      </c>
      <c r="K1635" s="42" t="s">
        <v>180</v>
      </c>
      <c r="L1635" s="46">
        <v>0.44833432414831192</v>
      </c>
      <c r="M1635" s="50" t="s">
        <v>137</v>
      </c>
      <c r="N1635" s="50" t="s">
        <v>137</v>
      </c>
      <c r="O1635" s="46">
        <v>0.55166567585168802</v>
      </c>
      <c r="P1635" s="46" t="s">
        <v>137</v>
      </c>
      <c r="Q1635" s="46" t="s">
        <v>137</v>
      </c>
      <c r="R1635" s="46">
        <v>0.45077927957659542</v>
      </c>
      <c r="S1635" s="46" t="s">
        <v>137</v>
      </c>
      <c r="T1635" s="46" t="s">
        <v>137</v>
      </c>
      <c r="U1635" s="47">
        <v>1325.5765916326968</v>
      </c>
      <c r="V1635" s="47">
        <v>616.55611801133784</v>
      </c>
      <c r="W1635" s="49">
        <v>0.46512296754722643</v>
      </c>
      <c r="X1635" s="35" t="s">
        <v>136</v>
      </c>
      <c r="Y1635" s="44" t="s">
        <v>136</v>
      </c>
      <c r="Z1635" s="46" t="s">
        <v>136</v>
      </c>
      <c r="AA1635" s="46" t="s">
        <v>136</v>
      </c>
      <c r="AB1635" s="46" t="s">
        <v>136</v>
      </c>
      <c r="AC1635" s="47" t="s">
        <v>136</v>
      </c>
      <c r="AD1635" s="48" t="s">
        <v>136</v>
      </c>
      <c r="AE1635" s="49" t="s">
        <v>136</v>
      </c>
    </row>
    <row r="1636" spans="1:31" x14ac:dyDescent="0.25">
      <c r="A1636" t="s">
        <v>1884</v>
      </c>
      <c r="B1636" s="35">
        <v>22</v>
      </c>
      <c r="C1636" s="44" t="s">
        <v>193</v>
      </c>
      <c r="D1636" s="45">
        <v>0.98466427674519907</v>
      </c>
      <c r="E1636" s="46">
        <v>1.5335723254800754E-2</v>
      </c>
      <c r="F1636" s="45">
        <v>1.1234735115828372E-2</v>
      </c>
      <c r="G1636" s="47">
        <v>2</v>
      </c>
      <c r="H1636" s="48">
        <v>1</v>
      </c>
      <c r="I1636" s="49">
        <v>0.5</v>
      </c>
      <c r="J1636" s="35">
        <v>22</v>
      </c>
      <c r="K1636" s="42" t="s">
        <v>142</v>
      </c>
      <c r="L1636" s="46">
        <v>0.35061755768270175</v>
      </c>
      <c r="M1636" s="50" t="s">
        <v>137</v>
      </c>
      <c r="N1636" s="50" t="s">
        <v>135</v>
      </c>
      <c r="O1636" s="46">
        <v>0.64938244231729825</v>
      </c>
      <c r="P1636" s="46" t="s">
        <v>137</v>
      </c>
      <c r="Q1636" s="46" t="s">
        <v>135</v>
      </c>
      <c r="R1636" s="46">
        <v>0.54504473539184273</v>
      </c>
      <c r="S1636" s="46" t="s">
        <v>137</v>
      </c>
      <c r="T1636" s="46" t="s">
        <v>137</v>
      </c>
      <c r="U1636" s="47">
        <v>6013.3190320697231</v>
      </c>
      <c r="V1636" s="47">
        <v>3223.601929421246</v>
      </c>
      <c r="W1636" s="49">
        <v>0.5360769838136652</v>
      </c>
      <c r="X1636" s="35" t="s">
        <v>136</v>
      </c>
      <c r="Y1636" s="44" t="s">
        <v>136</v>
      </c>
      <c r="Z1636" s="46" t="s">
        <v>136</v>
      </c>
      <c r="AA1636" s="46" t="s">
        <v>136</v>
      </c>
      <c r="AB1636" s="46" t="s">
        <v>136</v>
      </c>
      <c r="AC1636" s="47" t="s">
        <v>136</v>
      </c>
      <c r="AD1636" s="48" t="s">
        <v>136</v>
      </c>
      <c r="AE1636" s="49" t="s">
        <v>136</v>
      </c>
    </row>
    <row r="1637" spans="1:31" x14ac:dyDescent="0.25">
      <c r="A1637" t="s">
        <v>1885</v>
      </c>
      <c r="B1637" s="35" t="s">
        <v>136</v>
      </c>
      <c r="C1637" s="44" t="s">
        <v>136</v>
      </c>
      <c r="D1637" s="45" t="s">
        <v>136</v>
      </c>
      <c r="E1637" s="46" t="s">
        <v>136</v>
      </c>
      <c r="F1637" s="45" t="s">
        <v>136</v>
      </c>
      <c r="G1637" s="47" t="s">
        <v>136</v>
      </c>
      <c r="H1637" s="48" t="s">
        <v>136</v>
      </c>
      <c r="I1637" s="49" t="s">
        <v>136</v>
      </c>
      <c r="J1637" s="35">
        <v>23</v>
      </c>
      <c r="K1637" s="42" t="s">
        <v>182</v>
      </c>
      <c r="L1637" s="46">
        <v>0.31997406787823246</v>
      </c>
      <c r="M1637" s="50" t="s">
        <v>137</v>
      </c>
      <c r="N1637" s="50" t="s">
        <v>135</v>
      </c>
      <c r="O1637" s="46">
        <v>0.68002593212176754</v>
      </c>
      <c r="P1637" s="46" t="s">
        <v>137</v>
      </c>
      <c r="Q1637" s="46" t="s">
        <v>135</v>
      </c>
      <c r="R1637" s="46">
        <v>1.9661966109414702E-2</v>
      </c>
      <c r="S1637" s="46" t="s">
        <v>1</v>
      </c>
      <c r="T1637" s="46" t="s">
        <v>137</v>
      </c>
      <c r="U1637" s="47">
        <v>10013.031732730704</v>
      </c>
      <c r="V1637" s="47">
        <v>5756.5178207639356</v>
      </c>
      <c r="W1637" s="49">
        <v>0.57490258439379249</v>
      </c>
      <c r="X1637" s="35" t="s">
        <v>136</v>
      </c>
      <c r="Y1637" s="44" t="s">
        <v>136</v>
      </c>
      <c r="Z1637" s="46" t="s">
        <v>136</v>
      </c>
      <c r="AA1637" s="46" t="s">
        <v>136</v>
      </c>
      <c r="AB1637" s="46" t="s">
        <v>136</v>
      </c>
      <c r="AC1637" s="47" t="s">
        <v>136</v>
      </c>
      <c r="AD1637" s="48" t="s">
        <v>136</v>
      </c>
      <c r="AE1637" s="49" t="s">
        <v>136</v>
      </c>
    </row>
    <row r="1638" spans="1:31" x14ac:dyDescent="0.25">
      <c r="A1638" t="s">
        <v>1886</v>
      </c>
      <c r="B1638" s="35" t="s">
        <v>136</v>
      </c>
      <c r="C1638" s="44" t="s">
        <v>136</v>
      </c>
      <c r="D1638" s="45" t="s">
        <v>136</v>
      </c>
      <c r="E1638" s="46" t="s">
        <v>136</v>
      </c>
      <c r="F1638" s="45" t="s">
        <v>136</v>
      </c>
      <c r="G1638" s="47" t="s">
        <v>136</v>
      </c>
      <c r="H1638" s="48" t="s">
        <v>136</v>
      </c>
      <c r="I1638" s="49" t="s">
        <v>136</v>
      </c>
      <c r="J1638" s="35">
        <v>24</v>
      </c>
      <c r="K1638" s="42" t="s">
        <v>184</v>
      </c>
      <c r="L1638" s="46">
        <v>0.49043019222296336</v>
      </c>
      <c r="M1638" s="50" t="s">
        <v>137</v>
      </c>
      <c r="N1638" s="50" t="s">
        <v>137</v>
      </c>
      <c r="O1638" s="46">
        <v>0.50956980777703642</v>
      </c>
      <c r="P1638" s="46" t="s">
        <v>137</v>
      </c>
      <c r="Q1638" s="46" t="s">
        <v>137</v>
      </c>
      <c r="R1638" s="46">
        <v>0.37672125789559807</v>
      </c>
      <c r="S1638" s="46" t="s">
        <v>1</v>
      </c>
      <c r="T1638" s="46" t="s">
        <v>137</v>
      </c>
      <c r="U1638" s="47">
        <v>1103.0529004427106</v>
      </c>
      <c r="V1638" s="47">
        <v>525.42114088977132</v>
      </c>
      <c r="W1638" s="49">
        <v>0.47633358352885291</v>
      </c>
      <c r="X1638" s="35" t="s">
        <v>136</v>
      </c>
      <c r="Y1638" s="44" t="s">
        <v>136</v>
      </c>
      <c r="Z1638" s="46" t="s">
        <v>136</v>
      </c>
      <c r="AA1638" s="46" t="s">
        <v>136</v>
      </c>
      <c r="AB1638" s="46" t="s">
        <v>136</v>
      </c>
      <c r="AC1638" s="47" t="s">
        <v>136</v>
      </c>
      <c r="AD1638" s="48" t="s">
        <v>136</v>
      </c>
      <c r="AE1638" s="49" t="s">
        <v>136</v>
      </c>
    </row>
    <row r="1639" spans="1:31" x14ac:dyDescent="0.25">
      <c r="A1639" t="s">
        <v>1887</v>
      </c>
      <c r="B1639" s="35" t="s">
        <v>136</v>
      </c>
      <c r="C1639" s="44" t="s">
        <v>136</v>
      </c>
      <c r="D1639" s="45" t="s">
        <v>136</v>
      </c>
      <c r="E1639" s="46" t="s">
        <v>136</v>
      </c>
      <c r="F1639" s="45" t="s">
        <v>136</v>
      </c>
      <c r="G1639" s="47" t="s">
        <v>136</v>
      </c>
      <c r="H1639" s="48" t="s">
        <v>136</v>
      </c>
      <c r="I1639" s="49" t="s">
        <v>136</v>
      </c>
      <c r="J1639" s="35">
        <v>25</v>
      </c>
      <c r="K1639" s="42" t="s">
        <v>188</v>
      </c>
      <c r="L1639" s="46">
        <v>5.6021132899033432E-2</v>
      </c>
      <c r="M1639" s="50" t="s">
        <v>137</v>
      </c>
      <c r="N1639" s="50" t="s">
        <v>135</v>
      </c>
      <c r="O1639" s="46">
        <v>0.94397886710096657</v>
      </c>
      <c r="P1639" s="46" t="s">
        <v>137</v>
      </c>
      <c r="Q1639" s="46" t="s">
        <v>135</v>
      </c>
      <c r="R1639" s="46">
        <v>1.8415697264469764E-2</v>
      </c>
      <c r="S1639" s="46" t="s">
        <v>1</v>
      </c>
      <c r="T1639" s="46" t="s">
        <v>137</v>
      </c>
      <c r="U1639" s="47">
        <v>1286.2529717528732</v>
      </c>
      <c r="V1639" s="47">
        <v>912.54593972597434</v>
      </c>
      <c r="W1639" s="49">
        <v>0.70946070467178757</v>
      </c>
      <c r="X1639" s="35" t="s">
        <v>136</v>
      </c>
      <c r="Y1639" s="44" t="s">
        <v>136</v>
      </c>
      <c r="Z1639" s="46" t="s">
        <v>136</v>
      </c>
      <c r="AA1639" s="46" t="s">
        <v>136</v>
      </c>
      <c r="AB1639" s="46" t="s">
        <v>136</v>
      </c>
      <c r="AC1639" s="47" t="s">
        <v>136</v>
      </c>
      <c r="AD1639" s="48" t="s">
        <v>136</v>
      </c>
      <c r="AE1639" s="49" t="s">
        <v>136</v>
      </c>
    </row>
    <row r="1640" spans="1:31" x14ac:dyDescent="0.25">
      <c r="A1640" t="s">
        <v>1888</v>
      </c>
      <c r="B1640" s="35" t="s">
        <v>136</v>
      </c>
      <c r="C1640" s="44" t="s">
        <v>136</v>
      </c>
      <c r="D1640" s="45" t="s">
        <v>136</v>
      </c>
      <c r="E1640" s="46" t="s">
        <v>136</v>
      </c>
      <c r="F1640" s="45" t="s">
        <v>136</v>
      </c>
      <c r="G1640" s="47" t="s">
        <v>136</v>
      </c>
      <c r="H1640" s="48" t="s">
        <v>136</v>
      </c>
      <c r="I1640" s="49" t="s">
        <v>136</v>
      </c>
      <c r="J1640" s="35">
        <v>26</v>
      </c>
      <c r="K1640" s="42" t="s">
        <v>192</v>
      </c>
      <c r="L1640" s="46">
        <v>0.26198197988842375</v>
      </c>
      <c r="M1640" s="50" t="s">
        <v>137</v>
      </c>
      <c r="N1640" s="50" t="s">
        <v>135</v>
      </c>
      <c r="O1640" s="46">
        <v>0.73801802011157636</v>
      </c>
      <c r="P1640" s="46" t="s">
        <v>137</v>
      </c>
      <c r="Q1640" s="46" t="s">
        <v>135</v>
      </c>
      <c r="R1640" s="46">
        <v>0.46315571114631016</v>
      </c>
      <c r="S1640" s="46" t="s">
        <v>137</v>
      </c>
      <c r="T1640" s="46" t="s">
        <v>137</v>
      </c>
      <c r="U1640" s="47">
        <v>8584.0979164095952</v>
      </c>
      <c r="V1640" s="47">
        <v>4983.0658977736557</v>
      </c>
      <c r="W1640" s="49">
        <v>0.58049965719145524</v>
      </c>
      <c r="X1640" s="35" t="s">
        <v>136</v>
      </c>
      <c r="Y1640" s="44" t="s">
        <v>136</v>
      </c>
      <c r="Z1640" s="46" t="s">
        <v>136</v>
      </c>
      <c r="AA1640" s="46" t="s">
        <v>136</v>
      </c>
      <c r="AB1640" s="46" t="s">
        <v>136</v>
      </c>
      <c r="AC1640" s="47" t="s">
        <v>136</v>
      </c>
      <c r="AD1640" s="48" t="s">
        <v>136</v>
      </c>
      <c r="AE1640" s="49" t="s">
        <v>136</v>
      </c>
    </row>
    <row r="1641" spans="1:31" x14ac:dyDescent="0.25">
      <c r="A1641" t="s">
        <v>1889</v>
      </c>
      <c r="B1641" s="35" t="s">
        <v>136</v>
      </c>
      <c r="C1641" s="44" t="s">
        <v>136</v>
      </c>
      <c r="D1641" s="45" t="s">
        <v>136</v>
      </c>
      <c r="E1641" s="46" t="s">
        <v>136</v>
      </c>
      <c r="F1641" s="45" t="s">
        <v>136</v>
      </c>
      <c r="G1641" s="47" t="s">
        <v>136</v>
      </c>
      <c r="H1641" s="48" t="s">
        <v>136</v>
      </c>
      <c r="I1641" s="49" t="s">
        <v>136</v>
      </c>
      <c r="J1641" s="35" t="s">
        <v>136</v>
      </c>
      <c r="K1641" s="42" t="s">
        <v>136</v>
      </c>
      <c r="L1641" s="46" t="s">
        <v>136</v>
      </c>
      <c r="M1641" s="50" t="s">
        <v>136</v>
      </c>
      <c r="N1641" s="50" t="s">
        <v>136</v>
      </c>
      <c r="O1641" s="46" t="s">
        <v>136</v>
      </c>
      <c r="P1641" s="46" t="s">
        <v>136</v>
      </c>
      <c r="Q1641" s="46" t="s">
        <v>136</v>
      </c>
      <c r="R1641" s="46" t="s">
        <v>136</v>
      </c>
      <c r="S1641" s="46" t="s">
        <v>136</v>
      </c>
      <c r="T1641" s="46" t="s">
        <v>136</v>
      </c>
      <c r="U1641" s="47" t="s">
        <v>136</v>
      </c>
      <c r="V1641" s="47" t="s">
        <v>136</v>
      </c>
      <c r="W1641" s="49" t="s">
        <v>136</v>
      </c>
      <c r="X1641" s="35" t="s">
        <v>136</v>
      </c>
      <c r="Y1641" s="44" t="s">
        <v>136</v>
      </c>
      <c r="Z1641" s="46" t="s">
        <v>136</v>
      </c>
      <c r="AA1641" s="46" t="s">
        <v>136</v>
      </c>
      <c r="AB1641" s="46" t="s">
        <v>136</v>
      </c>
      <c r="AC1641" s="47" t="s">
        <v>136</v>
      </c>
      <c r="AD1641" s="48" t="s">
        <v>136</v>
      </c>
      <c r="AE1641" s="49" t="s">
        <v>136</v>
      </c>
    </row>
    <row r="1642" spans="1:31" x14ac:dyDescent="0.25">
      <c r="A1642" t="s">
        <v>1890</v>
      </c>
      <c r="B1642" s="35" t="s">
        <v>136</v>
      </c>
      <c r="C1642" s="44" t="s">
        <v>136</v>
      </c>
      <c r="D1642" s="45" t="s">
        <v>136</v>
      </c>
      <c r="E1642" s="46" t="s">
        <v>136</v>
      </c>
      <c r="F1642" s="45" t="s">
        <v>136</v>
      </c>
      <c r="G1642" s="47" t="s">
        <v>136</v>
      </c>
      <c r="H1642" s="48" t="s">
        <v>136</v>
      </c>
      <c r="I1642" s="49" t="s">
        <v>136</v>
      </c>
      <c r="J1642" s="35" t="s">
        <v>136</v>
      </c>
      <c r="K1642" s="42" t="s">
        <v>136</v>
      </c>
      <c r="L1642" s="46" t="s">
        <v>136</v>
      </c>
      <c r="M1642" s="50" t="s">
        <v>136</v>
      </c>
      <c r="N1642" s="50" t="s">
        <v>136</v>
      </c>
      <c r="O1642" s="46" t="s">
        <v>136</v>
      </c>
      <c r="P1642" s="46" t="s">
        <v>136</v>
      </c>
      <c r="Q1642" s="46" t="s">
        <v>136</v>
      </c>
      <c r="R1642" s="46" t="s">
        <v>136</v>
      </c>
      <c r="S1642" s="46" t="s">
        <v>136</v>
      </c>
      <c r="T1642" s="46" t="s">
        <v>136</v>
      </c>
      <c r="U1642" s="47" t="s">
        <v>136</v>
      </c>
      <c r="V1642" s="47" t="s">
        <v>136</v>
      </c>
      <c r="W1642" s="49" t="s">
        <v>136</v>
      </c>
      <c r="X1642" s="35" t="s">
        <v>136</v>
      </c>
      <c r="Y1642" s="44" t="s">
        <v>136</v>
      </c>
      <c r="Z1642" s="46" t="s">
        <v>136</v>
      </c>
      <c r="AA1642" s="46" t="s">
        <v>136</v>
      </c>
      <c r="AB1642" s="46" t="s">
        <v>136</v>
      </c>
      <c r="AC1642" s="47" t="s">
        <v>136</v>
      </c>
      <c r="AD1642" s="48" t="s">
        <v>136</v>
      </c>
      <c r="AE1642" s="49" t="s">
        <v>136</v>
      </c>
    </row>
    <row r="1643" spans="1:31" x14ac:dyDescent="0.25">
      <c r="A1643" t="s">
        <v>1891</v>
      </c>
      <c r="B1643" s="35" t="s">
        <v>136</v>
      </c>
      <c r="C1643" s="44" t="s">
        <v>136</v>
      </c>
      <c r="D1643" s="45" t="s">
        <v>136</v>
      </c>
      <c r="E1643" s="46" t="s">
        <v>136</v>
      </c>
      <c r="F1643" s="45" t="s">
        <v>136</v>
      </c>
      <c r="G1643" s="47" t="s">
        <v>136</v>
      </c>
      <c r="H1643" s="48" t="s">
        <v>136</v>
      </c>
      <c r="I1643" s="49" t="s">
        <v>136</v>
      </c>
      <c r="J1643" s="35" t="s">
        <v>136</v>
      </c>
      <c r="K1643" s="42" t="s">
        <v>136</v>
      </c>
      <c r="L1643" s="46" t="s">
        <v>136</v>
      </c>
      <c r="M1643" s="50" t="s">
        <v>136</v>
      </c>
      <c r="N1643" s="50" t="s">
        <v>136</v>
      </c>
      <c r="O1643" s="46" t="s">
        <v>136</v>
      </c>
      <c r="P1643" s="46" t="s">
        <v>136</v>
      </c>
      <c r="Q1643" s="46" t="s">
        <v>136</v>
      </c>
      <c r="R1643" s="46" t="s">
        <v>136</v>
      </c>
      <c r="S1643" s="46" t="s">
        <v>136</v>
      </c>
      <c r="T1643" s="46" t="s">
        <v>136</v>
      </c>
      <c r="U1643" s="47" t="s">
        <v>136</v>
      </c>
      <c r="V1643" s="47" t="s">
        <v>136</v>
      </c>
      <c r="W1643" s="49" t="s">
        <v>136</v>
      </c>
      <c r="X1643" s="35" t="s">
        <v>136</v>
      </c>
      <c r="Y1643" s="44" t="s">
        <v>136</v>
      </c>
      <c r="Z1643" s="46" t="s">
        <v>136</v>
      </c>
      <c r="AA1643" s="46" t="s">
        <v>136</v>
      </c>
      <c r="AB1643" s="46" t="s">
        <v>136</v>
      </c>
      <c r="AC1643" s="47" t="s">
        <v>136</v>
      </c>
      <c r="AD1643" s="48" t="s">
        <v>136</v>
      </c>
      <c r="AE1643" s="49" t="s">
        <v>136</v>
      </c>
    </row>
    <row r="1644" spans="1:31" x14ac:dyDescent="0.25">
      <c r="A1644" t="s">
        <v>1892</v>
      </c>
      <c r="B1644" s="35" t="s">
        <v>136</v>
      </c>
      <c r="C1644" s="44" t="s">
        <v>136</v>
      </c>
      <c r="D1644" s="45" t="s">
        <v>136</v>
      </c>
      <c r="E1644" s="46" t="s">
        <v>136</v>
      </c>
      <c r="F1644" s="45" t="s">
        <v>136</v>
      </c>
      <c r="G1644" s="47" t="s">
        <v>136</v>
      </c>
      <c r="H1644" s="48" t="s">
        <v>136</v>
      </c>
      <c r="I1644" s="49" t="s">
        <v>136</v>
      </c>
      <c r="J1644" s="35" t="s">
        <v>136</v>
      </c>
      <c r="K1644" s="42" t="s">
        <v>136</v>
      </c>
      <c r="L1644" s="46" t="s">
        <v>136</v>
      </c>
      <c r="M1644" s="50" t="s">
        <v>136</v>
      </c>
      <c r="N1644" s="50" t="s">
        <v>136</v>
      </c>
      <c r="O1644" s="46" t="s">
        <v>136</v>
      </c>
      <c r="P1644" s="46" t="s">
        <v>136</v>
      </c>
      <c r="Q1644" s="46" t="s">
        <v>136</v>
      </c>
      <c r="R1644" s="46" t="s">
        <v>136</v>
      </c>
      <c r="S1644" s="46" t="s">
        <v>136</v>
      </c>
      <c r="T1644" s="46" t="s">
        <v>136</v>
      </c>
      <c r="U1644" s="47" t="s">
        <v>136</v>
      </c>
      <c r="V1644" s="47" t="s">
        <v>136</v>
      </c>
      <c r="W1644" s="49" t="s">
        <v>136</v>
      </c>
      <c r="X1644" s="35" t="s">
        <v>136</v>
      </c>
      <c r="Y1644" s="44" t="s">
        <v>136</v>
      </c>
      <c r="Z1644" s="46" t="s">
        <v>136</v>
      </c>
      <c r="AA1644" s="46" t="s">
        <v>136</v>
      </c>
      <c r="AB1644" s="46" t="s">
        <v>136</v>
      </c>
      <c r="AC1644" s="47" t="s">
        <v>136</v>
      </c>
      <c r="AD1644" s="48" t="s">
        <v>136</v>
      </c>
      <c r="AE1644" s="49" t="s">
        <v>136</v>
      </c>
    </row>
    <row r="1645" spans="1:31" x14ac:dyDescent="0.25">
      <c r="A1645" t="s">
        <v>1893</v>
      </c>
      <c r="B1645" s="35" t="s">
        <v>136</v>
      </c>
      <c r="C1645" s="44" t="s">
        <v>136</v>
      </c>
      <c r="D1645" s="45" t="s">
        <v>136</v>
      </c>
      <c r="E1645" s="46" t="s">
        <v>136</v>
      </c>
      <c r="F1645" s="45" t="s">
        <v>136</v>
      </c>
      <c r="G1645" s="47" t="s">
        <v>136</v>
      </c>
      <c r="H1645" s="48" t="s">
        <v>136</v>
      </c>
      <c r="I1645" s="49" t="s">
        <v>136</v>
      </c>
      <c r="J1645" s="35" t="s">
        <v>136</v>
      </c>
      <c r="K1645" s="42" t="s">
        <v>136</v>
      </c>
      <c r="L1645" s="46" t="s">
        <v>136</v>
      </c>
      <c r="M1645" s="50" t="s">
        <v>136</v>
      </c>
      <c r="N1645" s="50" t="s">
        <v>136</v>
      </c>
      <c r="O1645" s="46" t="s">
        <v>136</v>
      </c>
      <c r="P1645" s="46" t="s">
        <v>136</v>
      </c>
      <c r="Q1645" s="46" t="s">
        <v>136</v>
      </c>
      <c r="R1645" s="46" t="s">
        <v>136</v>
      </c>
      <c r="S1645" s="46" t="s">
        <v>136</v>
      </c>
      <c r="T1645" s="46" t="s">
        <v>136</v>
      </c>
      <c r="U1645" s="47" t="s">
        <v>136</v>
      </c>
      <c r="V1645" s="47" t="s">
        <v>136</v>
      </c>
      <c r="W1645" s="49" t="s">
        <v>136</v>
      </c>
      <c r="X1645" s="35" t="s">
        <v>136</v>
      </c>
      <c r="Y1645" s="44" t="s">
        <v>136</v>
      </c>
      <c r="Z1645" s="46" t="s">
        <v>136</v>
      </c>
      <c r="AA1645" s="46" t="s">
        <v>136</v>
      </c>
      <c r="AB1645" s="46" t="s">
        <v>136</v>
      </c>
      <c r="AC1645" s="47" t="s">
        <v>136</v>
      </c>
      <c r="AD1645" s="48" t="s">
        <v>136</v>
      </c>
      <c r="AE1645" s="49" t="s">
        <v>136</v>
      </c>
    </row>
    <row r="1646" spans="1:31" x14ac:dyDescent="0.25">
      <c r="A1646" t="s">
        <v>1894</v>
      </c>
      <c r="B1646" s="35" t="s">
        <v>136</v>
      </c>
      <c r="C1646" s="44" t="s">
        <v>136</v>
      </c>
      <c r="D1646" s="45" t="s">
        <v>136</v>
      </c>
      <c r="E1646" s="46" t="s">
        <v>136</v>
      </c>
      <c r="F1646" s="45" t="s">
        <v>136</v>
      </c>
      <c r="G1646" s="47" t="s">
        <v>136</v>
      </c>
      <c r="H1646" s="48" t="s">
        <v>136</v>
      </c>
      <c r="I1646" s="49" t="s">
        <v>136</v>
      </c>
      <c r="J1646" s="35" t="s">
        <v>136</v>
      </c>
      <c r="K1646" s="42" t="s">
        <v>136</v>
      </c>
      <c r="L1646" s="46" t="s">
        <v>136</v>
      </c>
      <c r="M1646" s="50" t="s">
        <v>136</v>
      </c>
      <c r="N1646" s="50" t="s">
        <v>136</v>
      </c>
      <c r="O1646" s="46" t="s">
        <v>136</v>
      </c>
      <c r="P1646" s="46" t="s">
        <v>136</v>
      </c>
      <c r="Q1646" s="46" t="s">
        <v>136</v>
      </c>
      <c r="R1646" s="46" t="s">
        <v>136</v>
      </c>
      <c r="S1646" s="46" t="s">
        <v>136</v>
      </c>
      <c r="T1646" s="46" t="s">
        <v>136</v>
      </c>
      <c r="U1646" s="47" t="s">
        <v>136</v>
      </c>
      <c r="V1646" s="47" t="s">
        <v>136</v>
      </c>
      <c r="W1646" s="49" t="s">
        <v>136</v>
      </c>
      <c r="X1646" s="35" t="s">
        <v>136</v>
      </c>
      <c r="Y1646" s="44" t="s">
        <v>136</v>
      </c>
      <c r="Z1646" s="46" t="s">
        <v>136</v>
      </c>
      <c r="AA1646" s="46" t="s">
        <v>136</v>
      </c>
      <c r="AB1646" s="46" t="s">
        <v>136</v>
      </c>
      <c r="AC1646" s="47" t="s">
        <v>136</v>
      </c>
      <c r="AD1646" s="48" t="s">
        <v>136</v>
      </c>
      <c r="AE1646" s="49" t="s">
        <v>136</v>
      </c>
    </row>
    <row r="1647" spans="1:31" x14ac:dyDescent="0.25">
      <c r="A1647" t="s">
        <v>1895</v>
      </c>
      <c r="B1647" s="35" t="s">
        <v>136</v>
      </c>
      <c r="C1647" s="44" t="s">
        <v>136</v>
      </c>
      <c r="D1647" s="45" t="s">
        <v>136</v>
      </c>
      <c r="E1647" s="46" t="s">
        <v>136</v>
      </c>
      <c r="F1647" s="45" t="s">
        <v>136</v>
      </c>
      <c r="G1647" s="47" t="s">
        <v>136</v>
      </c>
      <c r="H1647" s="48" t="s">
        <v>136</v>
      </c>
      <c r="I1647" s="49" t="s">
        <v>136</v>
      </c>
      <c r="J1647" s="35" t="s">
        <v>136</v>
      </c>
      <c r="K1647" s="42" t="s">
        <v>136</v>
      </c>
      <c r="L1647" s="46" t="s">
        <v>136</v>
      </c>
      <c r="M1647" s="50" t="s">
        <v>136</v>
      </c>
      <c r="N1647" s="50" t="s">
        <v>136</v>
      </c>
      <c r="O1647" s="46" t="s">
        <v>136</v>
      </c>
      <c r="P1647" s="46" t="s">
        <v>136</v>
      </c>
      <c r="Q1647" s="46" t="s">
        <v>136</v>
      </c>
      <c r="R1647" s="46" t="s">
        <v>136</v>
      </c>
      <c r="S1647" s="46" t="s">
        <v>136</v>
      </c>
      <c r="T1647" s="46" t="s">
        <v>136</v>
      </c>
      <c r="U1647" s="47" t="s">
        <v>136</v>
      </c>
      <c r="V1647" s="47" t="s">
        <v>136</v>
      </c>
      <c r="W1647" s="49" t="s">
        <v>136</v>
      </c>
      <c r="X1647" s="35" t="s">
        <v>136</v>
      </c>
      <c r="Y1647" s="44" t="s">
        <v>136</v>
      </c>
      <c r="Z1647" s="46" t="s">
        <v>136</v>
      </c>
      <c r="AA1647" s="46" t="s">
        <v>136</v>
      </c>
      <c r="AB1647" s="46" t="s">
        <v>136</v>
      </c>
      <c r="AC1647" s="47" t="s">
        <v>136</v>
      </c>
      <c r="AD1647" s="48" t="s">
        <v>136</v>
      </c>
      <c r="AE1647" s="49" t="s">
        <v>136</v>
      </c>
    </row>
    <row r="1648" spans="1:31" x14ac:dyDescent="0.25">
      <c r="A1648" t="s">
        <v>1896</v>
      </c>
      <c r="B1648" s="35" t="s">
        <v>136</v>
      </c>
      <c r="C1648" s="44" t="s">
        <v>136</v>
      </c>
      <c r="D1648" s="45" t="s">
        <v>136</v>
      </c>
      <c r="E1648" s="46" t="s">
        <v>136</v>
      </c>
      <c r="F1648" s="45" t="s">
        <v>136</v>
      </c>
      <c r="G1648" s="47" t="s">
        <v>136</v>
      </c>
      <c r="H1648" s="48" t="s">
        <v>136</v>
      </c>
      <c r="I1648" s="49" t="s">
        <v>136</v>
      </c>
      <c r="J1648" s="35" t="s">
        <v>136</v>
      </c>
      <c r="K1648" s="42" t="s">
        <v>136</v>
      </c>
      <c r="L1648" s="46" t="s">
        <v>136</v>
      </c>
      <c r="M1648" s="50" t="s">
        <v>136</v>
      </c>
      <c r="N1648" s="50" t="s">
        <v>136</v>
      </c>
      <c r="O1648" s="46" t="s">
        <v>136</v>
      </c>
      <c r="P1648" s="46" t="s">
        <v>136</v>
      </c>
      <c r="Q1648" s="46" t="s">
        <v>136</v>
      </c>
      <c r="R1648" s="46" t="s">
        <v>136</v>
      </c>
      <c r="S1648" s="46" t="s">
        <v>136</v>
      </c>
      <c r="T1648" s="46" t="s">
        <v>136</v>
      </c>
      <c r="U1648" s="47" t="s">
        <v>136</v>
      </c>
      <c r="V1648" s="47" t="s">
        <v>136</v>
      </c>
      <c r="W1648" s="49" t="s">
        <v>136</v>
      </c>
      <c r="X1648" s="35" t="s">
        <v>136</v>
      </c>
      <c r="Y1648" s="44" t="s">
        <v>136</v>
      </c>
      <c r="Z1648" s="46" t="s">
        <v>136</v>
      </c>
      <c r="AA1648" s="46" t="s">
        <v>136</v>
      </c>
      <c r="AB1648" s="46" t="s">
        <v>136</v>
      </c>
      <c r="AC1648" s="47" t="s">
        <v>136</v>
      </c>
      <c r="AD1648" s="48" t="s">
        <v>136</v>
      </c>
      <c r="AE1648" s="49" t="s">
        <v>136</v>
      </c>
    </row>
    <row r="1649" spans="1:31" x14ac:dyDescent="0.25">
      <c r="A1649" t="s">
        <v>1897</v>
      </c>
      <c r="B1649" s="35" t="s">
        <v>136</v>
      </c>
      <c r="C1649" s="44" t="s">
        <v>136</v>
      </c>
      <c r="D1649" s="45" t="s">
        <v>136</v>
      </c>
      <c r="E1649" s="46" t="s">
        <v>136</v>
      </c>
      <c r="F1649" s="45" t="s">
        <v>136</v>
      </c>
      <c r="G1649" s="47" t="s">
        <v>136</v>
      </c>
      <c r="H1649" s="48" t="s">
        <v>136</v>
      </c>
      <c r="I1649" s="49" t="s">
        <v>136</v>
      </c>
      <c r="J1649" s="35" t="s">
        <v>136</v>
      </c>
      <c r="K1649" s="42" t="s">
        <v>136</v>
      </c>
      <c r="L1649" s="46" t="s">
        <v>136</v>
      </c>
      <c r="M1649" s="50" t="s">
        <v>136</v>
      </c>
      <c r="N1649" s="50" t="s">
        <v>136</v>
      </c>
      <c r="O1649" s="46" t="s">
        <v>136</v>
      </c>
      <c r="P1649" s="46" t="s">
        <v>136</v>
      </c>
      <c r="Q1649" s="46" t="s">
        <v>136</v>
      </c>
      <c r="R1649" s="46" t="s">
        <v>136</v>
      </c>
      <c r="S1649" s="46" t="s">
        <v>136</v>
      </c>
      <c r="T1649" s="46" t="s">
        <v>136</v>
      </c>
      <c r="U1649" s="47" t="s">
        <v>136</v>
      </c>
      <c r="V1649" s="47" t="s">
        <v>136</v>
      </c>
      <c r="W1649" s="49" t="s">
        <v>136</v>
      </c>
      <c r="X1649" s="35" t="s">
        <v>136</v>
      </c>
      <c r="Y1649" s="44" t="s">
        <v>136</v>
      </c>
      <c r="Z1649" s="46" t="s">
        <v>136</v>
      </c>
      <c r="AA1649" s="46" t="s">
        <v>136</v>
      </c>
      <c r="AB1649" s="46" t="s">
        <v>136</v>
      </c>
      <c r="AC1649" s="47" t="s">
        <v>136</v>
      </c>
      <c r="AD1649" s="48" t="s">
        <v>136</v>
      </c>
      <c r="AE1649" s="49" t="s">
        <v>136</v>
      </c>
    </row>
    <row r="1650" spans="1:31" x14ac:dyDescent="0.25">
      <c r="A1650" t="s">
        <v>1898</v>
      </c>
      <c r="B1650" s="35" t="s">
        <v>136</v>
      </c>
      <c r="C1650" s="44" t="s">
        <v>136</v>
      </c>
      <c r="D1650" s="45" t="s">
        <v>136</v>
      </c>
      <c r="E1650" s="46" t="s">
        <v>136</v>
      </c>
      <c r="F1650" s="45" t="s">
        <v>136</v>
      </c>
      <c r="G1650" s="47" t="s">
        <v>136</v>
      </c>
      <c r="H1650" s="48" t="s">
        <v>136</v>
      </c>
      <c r="I1650" s="49" t="s">
        <v>136</v>
      </c>
      <c r="J1650" s="35" t="s">
        <v>136</v>
      </c>
      <c r="K1650" s="42" t="s">
        <v>136</v>
      </c>
      <c r="L1650" s="46" t="s">
        <v>136</v>
      </c>
      <c r="M1650" s="50" t="s">
        <v>136</v>
      </c>
      <c r="N1650" s="50" t="s">
        <v>136</v>
      </c>
      <c r="O1650" s="46" t="s">
        <v>136</v>
      </c>
      <c r="P1650" s="46" t="s">
        <v>136</v>
      </c>
      <c r="Q1650" s="46" t="s">
        <v>136</v>
      </c>
      <c r="R1650" s="46" t="s">
        <v>136</v>
      </c>
      <c r="S1650" s="46" t="s">
        <v>136</v>
      </c>
      <c r="T1650" s="46" t="s">
        <v>136</v>
      </c>
      <c r="U1650" s="47" t="s">
        <v>136</v>
      </c>
      <c r="V1650" s="47" t="s">
        <v>136</v>
      </c>
      <c r="W1650" s="49" t="s">
        <v>136</v>
      </c>
      <c r="X1650" s="35" t="s">
        <v>136</v>
      </c>
      <c r="Y1650" s="44" t="s">
        <v>136</v>
      </c>
      <c r="Z1650" s="46" t="s">
        <v>136</v>
      </c>
      <c r="AA1650" s="46" t="s">
        <v>136</v>
      </c>
      <c r="AB1650" s="46" t="s">
        <v>136</v>
      </c>
      <c r="AC1650" s="47" t="s">
        <v>136</v>
      </c>
      <c r="AD1650" s="48" t="s">
        <v>136</v>
      </c>
      <c r="AE1650" s="49" t="s">
        <v>136</v>
      </c>
    </row>
    <row r="1651" spans="1:31" x14ac:dyDescent="0.25">
      <c r="A1651" t="s">
        <v>1899</v>
      </c>
      <c r="B1651" s="35" t="s">
        <v>136</v>
      </c>
      <c r="C1651" s="44" t="s">
        <v>136</v>
      </c>
      <c r="D1651" s="45" t="s">
        <v>136</v>
      </c>
      <c r="E1651" s="46" t="s">
        <v>136</v>
      </c>
      <c r="F1651" s="45" t="s">
        <v>136</v>
      </c>
      <c r="G1651" s="47" t="s">
        <v>136</v>
      </c>
      <c r="H1651" s="48" t="s">
        <v>136</v>
      </c>
      <c r="I1651" s="49" t="s">
        <v>136</v>
      </c>
      <c r="J1651" s="35" t="s">
        <v>136</v>
      </c>
      <c r="K1651" s="42" t="s">
        <v>136</v>
      </c>
      <c r="L1651" s="46" t="s">
        <v>136</v>
      </c>
      <c r="M1651" s="50" t="s">
        <v>136</v>
      </c>
      <c r="N1651" s="50" t="s">
        <v>136</v>
      </c>
      <c r="O1651" s="46" t="s">
        <v>136</v>
      </c>
      <c r="P1651" s="46" t="s">
        <v>136</v>
      </c>
      <c r="Q1651" s="46" t="s">
        <v>136</v>
      </c>
      <c r="R1651" s="46" t="s">
        <v>136</v>
      </c>
      <c r="S1651" s="46" t="s">
        <v>136</v>
      </c>
      <c r="T1651" s="46" t="s">
        <v>136</v>
      </c>
      <c r="U1651" s="47" t="s">
        <v>136</v>
      </c>
      <c r="V1651" s="47" t="s">
        <v>136</v>
      </c>
      <c r="W1651" s="49" t="s">
        <v>136</v>
      </c>
      <c r="X1651" s="35" t="s">
        <v>136</v>
      </c>
      <c r="Y1651" s="44" t="s">
        <v>136</v>
      </c>
      <c r="Z1651" s="46" t="s">
        <v>136</v>
      </c>
      <c r="AA1651" s="46" t="s">
        <v>136</v>
      </c>
      <c r="AB1651" s="46" t="s">
        <v>136</v>
      </c>
      <c r="AC1651" s="47" t="s">
        <v>136</v>
      </c>
      <c r="AD1651" s="48" t="s">
        <v>136</v>
      </c>
      <c r="AE1651" s="49" t="s">
        <v>136</v>
      </c>
    </row>
    <row r="1652" spans="1:31" x14ac:dyDescent="0.25">
      <c r="A1652" t="s">
        <v>1900</v>
      </c>
      <c r="B1652" s="35" t="s">
        <v>136</v>
      </c>
      <c r="C1652" s="44" t="s">
        <v>136</v>
      </c>
      <c r="D1652" s="45" t="s">
        <v>136</v>
      </c>
      <c r="E1652" s="46" t="s">
        <v>136</v>
      </c>
      <c r="F1652" s="45" t="s">
        <v>136</v>
      </c>
      <c r="G1652" s="47" t="s">
        <v>136</v>
      </c>
      <c r="H1652" s="48" t="s">
        <v>136</v>
      </c>
      <c r="I1652" s="49" t="s">
        <v>136</v>
      </c>
      <c r="J1652" s="35" t="s">
        <v>136</v>
      </c>
      <c r="K1652" s="42" t="s">
        <v>136</v>
      </c>
      <c r="L1652" s="46" t="s">
        <v>136</v>
      </c>
      <c r="M1652" s="50" t="s">
        <v>136</v>
      </c>
      <c r="N1652" s="50" t="s">
        <v>136</v>
      </c>
      <c r="O1652" s="46" t="s">
        <v>136</v>
      </c>
      <c r="P1652" s="46" t="s">
        <v>136</v>
      </c>
      <c r="Q1652" s="46" t="s">
        <v>136</v>
      </c>
      <c r="R1652" s="46" t="s">
        <v>136</v>
      </c>
      <c r="S1652" s="46" t="s">
        <v>136</v>
      </c>
      <c r="T1652" s="46" t="s">
        <v>136</v>
      </c>
      <c r="U1652" s="47" t="s">
        <v>136</v>
      </c>
      <c r="V1652" s="47" t="s">
        <v>136</v>
      </c>
      <c r="W1652" s="49" t="s">
        <v>136</v>
      </c>
      <c r="X1652" s="35" t="s">
        <v>136</v>
      </c>
      <c r="Y1652" s="44" t="s">
        <v>136</v>
      </c>
      <c r="Z1652" s="46" t="s">
        <v>136</v>
      </c>
      <c r="AA1652" s="46" t="s">
        <v>136</v>
      </c>
      <c r="AB1652" s="46" t="s">
        <v>136</v>
      </c>
      <c r="AC1652" s="47" t="s">
        <v>136</v>
      </c>
      <c r="AD1652" s="48" t="s">
        <v>136</v>
      </c>
      <c r="AE1652" s="49" t="s">
        <v>136</v>
      </c>
    </row>
    <row r="1653" spans="1:31" ht="15.75" thickBot="1" x14ac:dyDescent="0.3">
      <c r="A1653" t="s">
        <v>1901</v>
      </c>
      <c r="B1653" s="35" t="s">
        <v>136</v>
      </c>
      <c r="C1653" s="51" t="s">
        <v>136</v>
      </c>
      <c r="D1653" s="52" t="s">
        <v>136</v>
      </c>
      <c r="E1653" s="53" t="s">
        <v>136</v>
      </c>
      <c r="F1653" s="52" t="s">
        <v>136</v>
      </c>
      <c r="G1653" s="54" t="s">
        <v>136</v>
      </c>
      <c r="H1653" s="55" t="s">
        <v>136</v>
      </c>
      <c r="I1653" s="56" t="s">
        <v>136</v>
      </c>
      <c r="J1653" s="35" t="s">
        <v>136</v>
      </c>
      <c r="K1653" s="42" t="s">
        <v>136</v>
      </c>
      <c r="L1653" s="25" t="s">
        <v>136</v>
      </c>
      <c r="M1653" s="57" t="s">
        <v>136</v>
      </c>
      <c r="N1653" s="57" t="s">
        <v>136</v>
      </c>
      <c r="O1653" s="53" t="s">
        <v>136</v>
      </c>
      <c r="P1653" s="25" t="s">
        <v>136</v>
      </c>
      <c r="Q1653" s="25" t="s">
        <v>136</v>
      </c>
      <c r="R1653" s="53" t="s">
        <v>136</v>
      </c>
      <c r="S1653" s="46" t="s">
        <v>136</v>
      </c>
      <c r="T1653" s="25" t="s">
        <v>136</v>
      </c>
      <c r="U1653" s="54" t="s">
        <v>136</v>
      </c>
      <c r="V1653" s="54" t="s">
        <v>136</v>
      </c>
      <c r="W1653" s="56" t="s">
        <v>136</v>
      </c>
      <c r="X1653" s="35" t="s">
        <v>136</v>
      </c>
      <c r="Y1653" s="51" t="s">
        <v>136</v>
      </c>
      <c r="Z1653" s="53" t="s">
        <v>136</v>
      </c>
      <c r="AA1653" s="53" t="s">
        <v>136</v>
      </c>
      <c r="AB1653" s="53" t="s">
        <v>136</v>
      </c>
      <c r="AC1653" s="54" t="s">
        <v>136</v>
      </c>
      <c r="AD1653" s="55" t="s">
        <v>136</v>
      </c>
      <c r="AE1653" s="56" t="s">
        <v>136</v>
      </c>
    </row>
    <row r="1654" spans="1:31" x14ac:dyDescent="0.25">
      <c r="A1654" t="s">
        <v>1902</v>
      </c>
      <c r="B1654" s="293" t="s">
        <v>2237</v>
      </c>
      <c r="C1654" s="294"/>
      <c r="D1654" s="58">
        <v>0.60458963870684546</v>
      </c>
      <c r="E1654" s="58">
        <v>0.39541036129315477</v>
      </c>
      <c r="F1654" s="58">
        <v>0.24937041192300483</v>
      </c>
      <c r="G1654" s="59"/>
      <c r="H1654" s="60"/>
      <c r="I1654" s="61"/>
      <c r="J1654" s="62"/>
      <c r="K1654" s="37"/>
      <c r="L1654" s="37"/>
      <c r="M1654" s="37"/>
      <c r="N1654" s="37"/>
      <c r="O1654" s="37"/>
      <c r="P1654" s="37"/>
      <c r="Q1654" s="37"/>
      <c r="R1654" s="37"/>
      <c r="S1654" s="37"/>
      <c r="T1654" s="37"/>
      <c r="U1654" s="37" t="s">
        <v>136</v>
      </c>
      <c r="V1654" s="37" t="s">
        <v>136</v>
      </c>
      <c r="W1654" s="63" t="s">
        <v>136</v>
      </c>
      <c r="X1654" s="293" t="s">
        <v>2237</v>
      </c>
      <c r="Y1654" s="294">
        <v>0</v>
      </c>
      <c r="Z1654" s="58">
        <v>0.23177235391932954</v>
      </c>
      <c r="AA1654" s="58">
        <v>0.7682276460806704</v>
      </c>
      <c r="AB1654" s="58">
        <v>0.73320572819985752</v>
      </c>
      <c r="AC1654" s="59"/>
      <c r="AD1654" s="60"/>
      <c r="AE1654" s="61"/>
    </row>
    <row r="1655" spans="1:31" ht="15.75" thickBot="1" x14ac:dyDescent="0.3">
      <c r="A1655" t="s">
        <v>1903</v>
      </c>
      <c r="B1655" s="295" t="s">
        <v>5</v>
      </c>
      <c r="C1655" s="296"/>
      <c r="D1655" s="25"/>
      <c r="E1655" s="25"/>
      <c r="F1655" s="25"/>
      <c r="G1655" s="26">
        <v>129955.39935824191</v>
      </c>
      <c r="H1655" s="26">
        <v>52184.408239435019</v>
      </c>
      <c r="I1655" s="27">
        <v>0.40155629159801765</v>
      </c>
      <c r="J1655" s="33" t="s">
        <v>5</v>
      </c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6">
        <v>192603.56493960833</v>
      </c>
      <c r="V1655" s="26">
        <v>77328.55738141734</v>
      </c>
      <c r="W1655" s="27">
        <v>0.40149078967289126</v>
      </c>
      <c r="X1655" s="295" t="s">
        <v>5</v>
      </c>
      <c r="Y1655" s="296">
        <v>0</v>
      </c>
      <c r="Z1655" s="25"/>
      <c r="AA1655" s="25"/>
      <c r="AB1655" s="25"/>
      <c r="AC1655" s="26">
        <v>75723.263445935692</v>
      </c>
      <c r="AD1655" s="26">
        <v>46837.687035239374</v>
      </c>
      <c r="AE1655" s="27">
        <v>0.61853761847810718</v>
      </c>
    </row>
    <row r="1656" spans="1:31" ht="15.75" thickBot="1" x14ac:dyDescent="0.3">
      <c r="A1656" t="s">
        <v>1904</v>
      </c>
      <c r="B1656" s="29" t="s">
        <v>2238</v>
      </c>
      <c r="C1656" s="30"/>
      <c r="D1656" s="30"/>
      <c r="E1656" s="30"/>
      <c r="F1656" s="30"/>
      <c r="G1656" s="31">
        <v>6.0856344476057345</v>
      </c>
      <c r="H1656" s="32">
        <v>5.5735248954393901</v>
      </c>
      <c r="I1656" s="64"/>
      <c r="J1656" s="29" t="s">
        <v>2240</v>
      </c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1">
        <v>5.7870578846742058</v>
      </c>
      <c r="V1656" s="32">
        <v>4.9267951402566137</v>
      </c>
      <c r="W1656" s="64"/>
      <c r="X1656" s="29" t="s">
        <v>2239</v>
      </c>
      <c r="Y1656" s="30"/>
      <c r="Z1656" s="30"/>
      <c r="AA1656" s="30"/>
      <c r="AB1656" s="30"/>
      <c r="AC1656" s="31">
        <v>4.1787670043916822</v>
      </c>
      <c r="AD1656" s="32">
        <v>5.3233658382345537</v>
      </c>
      <c r="AE1656" s="64"/>
    </row>
    <row r="1657" spans="1:31" ht="15.75" thickBot="1" x14ac:dyDescent="0.3">
      <c r="A1657" t="s">
        <v>1905</v>
      </c>
      <c r="B1657" s="358" t="s">
        <v>2231</v>
      </c>
      <c r="C1657" s="358"/>
      <c r="D1657" s="358"/>
      <c r="E1657" s="358"/>
      <c r="F1657" s="358"/>
      <c r="G1657" s="358"/>
      <c r="H1657" s="358"/>
      <c r="I1657" s="20"/>
      <c r="J1657" s="20"/>
      <c r="K1657" s="20"/>
      <c r="L1657" s="20" t="s">
        <v>2277</v>
      </c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</row>
    <row r="1658" spans="1:31" x14ac:dyDescent="0.25">
      <c r="A1658" t="s">
        <v>1906</v>
      </c>
      <c r="B1658" s="301" t="s">
        <v>6</v>
      </c>
      <c r="C1658" s="302"/>
      <c r="D1658" s="302"/>
      <c r="E1658" s="302"/>
      <c r="F1658" s="302"/>
      <c r="G1658" s="302"/>
      <c r="H1658" s="302"/>
      <c r="I1658" s="303"/>
      <c r="J1658" s="301" t="s">
        <v>73</v>
      </c>
      <c r="K1658" s="302"/>
      <c r="L1658" s="302"/>
      <c r="M1658" s="302"/>
      <c r="N1658" s="302"/>
      <c r="O1658" s="302"/>
      <c r="P1658" s="302"/>
      <c r="Q1658" s="302"/>
      <c r="R1658" s="302"/>
      <c r="S1658" s="302"/>
      <c r="T1658" s="302"/>
      <c r="U1658" s="302"/>
      <c r="V1658" s="302"/>
      <c r="W1658" s="303"/>
      <c r="X1658" s="301" t="s">
        <v>7</v>
      </c>
      <c r="Y1658" s="302"/>
      <c r="Z1658" s="302"/>
      <c r="AA1658" s="302"/>
      <c r="AB1658" s="302"/>
      <c r="AC1658" s="302"/>
      <c r="AD1658" s="302"/>
      <c r="AE1658" s="303"/>
    </row>
    <row r="1659" spans="1:31" ht="75" x14ac:dyDescent="0.25">
      <c r="A1659" t="s">
        <v>1907</v>
      </c>
      <c r="B1659" s="305"/>
      <c r="C1659" s="306"/>
      <c r="D1659" s="34" t="s">
        <v>2232</v>
      </c>
      <c r="E1659" s="34" t="s">
        <v>2233</v>
      </c>
      <c r="F1659" s="34" t="s">
        <v>2234</v>
      </c>
      <c r="G1659" s="269" t="s">
        <v>196</v>
      </c>
      <c r="H1659" s="34" t="s">
        <v>197</v>
      </c>
      <c r="I1659" s="21" t="s">
        <v>5</v>
      </c>
      <c r="J1659" s="305"/>
      <c r="K1659" s="306"/>
      <c r="L1659" s="307" t="s">
        <v>2232</v>
      </c>
      <c r="M1659" s="308"/>
      <c r="N1659" s="309"/>
      <c r="O1659" s="307" t="s">
        <v>2233</v>
      </c>
      <c r="P1659" s="308"/>
      <c r="Q1659" s="309"/>
      <c r="R1659" s="307" t="s">
        <v>2234</v>
      </c>
      <c r="S1659" s="308"/>
      <c r="T1659" s="309"/>
      <c r="U1659" s="269" t="s">
        <v>196</v>
      </c>
      <c r="V1659" s="34" t="s">
        <v>197</v>
      </c>
      <c r="W1659" s="21" t="s">
        <v>5</v>
      </c>
      <c r="X1659" s="305"/>
      <c r="Y1659" s="306"/>
      <c r="Z1659" s="34" t="s">
        <v>2232</v>
      </c>
      <c r="AA1659" s="34" t="s">
        <v>2233</v>
      </c>
      <c r="AB1659" s="34" t="s">
        <v>2234</v>
      </c>
      <c r="AC1659" s="269" t="s">
        <v>196</v>
      </c>
      <c r="AD1659" s="34" t="s">
        <v>197</v>
      </c>
      <c r="AE1659" s="21" t="s">
        <v>5</v>
      </c>
    </row>
    <row r="1660" spans="1:31" ht="15.75" thickBot="1" x14ac:dyDescent="0.3">
      <c r="A1660" t="s">
        <v>1908</v>
      </c>
      <c r="B1660" s="291" t="s">
        <v>2236</v>
      </c>
      <c r="C1660" s="292"/>
      <c r="D1660" s="22" t="s">
        <v>11</v>
      </c>
      <c r="E1660" s="22" t="s">
        <v>12</v>
      </c>
      <c r="F1660" s="22" t="s">
        <v>12</v>
      </c>
      <c r="G1660" s="23"/>
      <c r="H1660" s="23"/>
      <c r="I1660" s="24"/>
      <c r="J1660" s="297"/>
      <c r="K1660" s="298"/>
      <c r="L1660" s="298"/>
      <c r="M1660" s="298"/>
      <c r="N1660" s="298"/>
      <c r="O1660" s="298"/>
      <c r="P1660" s="298"/>
      <c r="Q1660" s="298"/>
      <c r="R1660" s="298"/>
      <c r="S1660" s="298"/>
      <c r="T1660" s="298"/>
      <c r="U1660" s="298"/>
      <c r="V1660" s="298"/>
      <c r="W1660" s="299"/>
      <c r="X1660" s="291" t="s">
        <v>2236</v>
      </c>
      <c r="Y1660" s="292"/>
      <c r="Z1660" s="22" t="s">
        <v>12</v>
      </c>
      <c r="AA1660" s="22" t="s">
        <v>11</v>
      </c>
      <c r="AB1660" s="22" t="s">
        <v>11</v>
      </c>
      <c r="AC1660" s="23"/>
      <c r="AD1660" s="23"/>
      <c r="AE1660" s="24"/>
    </row>
    <row r="1661" spans="1:31" x14ac:dyDescent="0.25">
      <c r="A1661" t="s">
        <v>1909</v>
      </c>
      <c r="B1661" s="35">
        <v>1</v>
      </c>
      <c r="C1661" s="36" t="s">
        <v>153</v>
      </c>
      <c r="D1661" s="37">
        <v>0.70305760372123349</v>
      </c>
      <c r="E1661" s="38">
        <v>0.29694239627876662</v>
      </c>
      <c r="F1661" s="37">
        <v>3.9305417159119997E-2</v>
      </c>
      <c r="G1661" s="39">
        <v>13134.205565029479</v>
      </c>
      <c r="H1661" s="40">
        <v>4921.2822560217155</v>
      </c>
      <c r="I1661" s="41">
        <v>0.37469203840732412</v>
      </c>
      <c r="J1661" s="35">
        <v>1</v>
      </c>
      <c r="K1661" s="42" t="s">
        <v>147</v>
      </c>
      <c r="L1661" s="38">
        <v>0.41830411253301647</v>
      </c>
      <c r="M1661" s="43" t="s">
        <v>137</v>
      </c>
      <c r="N1661" s="43" t="s">
        <v>137</v>
      </c>
      <c r="O1661" s="38">
        <v>0.58169588746698353</v>
      </c>
      <c r="P1661" s="38" t="s">
        <v>137</v>
      </c>
      <c r="Q1661" s="38" t="s">
        <v>137</v>
      </c>
      <c r="R1661" s="38">
        <v>0.51137435589137781</v>
      </c>
      <c r="S1661" s="38" t="s">
        <v>137</v>
      </c>
      <c r="T1661" s="38" t="s">
        <v>137</v>
      </c>
      <c r="U1661" s="39">
        <v>111861.49460661838</v>
      </c>
      <c r="V1661" s="39">
        <v>50566.026012900802</v>
      </c>
      <c r="W1661" s="41">
        <v>0.45204139450063296</v>
      </c>
      <c r="X1661" s="35">
        <v>1</v>
      </c>
      <c r="Y1661" s="36" t="s">
        <v>149</v>
      </c>
      <c r="Z1661" s="38">
        <v>0.29211643571030138</v>
      </c>
      <c r="AA1661" s="38">
        <v>0.70788356428969856</v>
      </c>
      <c r="AB1661" s="38">
        <v>0.70308403614099357</v>
      </c>
      <c r="AC1661" s="39">
        <v>1</v>
      </c>
      <c r="AD1661" s="40">
        <v>0.5</v>
      </c>
      <c r="AE1661" s="41">
        <v>0.5</v>
      </c>
    </row>
    <row r="1662" spans="1:31" x14ac:dyDescent="0.25">
      <c r="A1662" t="s">
        <v>1910</v>
      </c>
      <c r="B1662" s="35">
        <v>2</v>
      </c>
      <c r="C1662" s="44" t="s">
        <v>155</v>
      </c>
      <c r="D1662" s="45">
        <v>0.96633789440849327</v>
      </c>
      <c r="E1662" s="46">
        <v>3.3662105591506793E-2</v>
      </c>
      <c r="F1662" s="45">
        <v>2.9989230047454365E-2</v>
      </c>
      <c r="G1662" s="47">
        <v>1</v>
      </c>
      <c r="H1662" s="48">
        <v>0.5</v>
      </c>
      <c r="I1662" s="49">
        <v>0.5</v>
      </c>
      <c r="J1662" s="35">
        <v>2</v>
      </c>
      <c r="K1662" s="42" t="s">
        <v>148</v>
      </c>
      <c r="L1662" s="46">
        <v>0.52944060777003421</v>
      </c>
      <c r="M1662" s="50" t="s">
        <v>137</v>
      </c>
      <c r="N1662" s="50" t="s">
        <v>137</v>
      </c>
      <c r="O1662" s="46">
        <v>0.47055939222996579</v>
      </c>
      <c r="P1662" s="46" t="s">
        <v>137</v>
      </c>
      <c r="Q1662" s="46" t="s">
        <v>137</v>
      </c>
      <c r="R1662" s="46">
        <v>0.46326833116665161</v>
      </c>
      <c r="S1662" s="46" t="s">
        <v>137</v>
      </c>
      <c r="T1662" s="46" t="s">
        <v>137</v>
      </c>
      <c r="U1662" s="47">
        <v>1</v>
      </c>
      <c r="V1662" s="47">
        <v>0.5</v>
      </c>
      <c r="W1662" s="49">
        <v>0.5</v>
      </c>
      <c r="X1662" s="35">
        <v>2</v>
      </c>
      <c r="Y1662" s="44" t="s">
        <v>151</v>
      </c>
      <c r="Z1662" s="46">
        <v>0.24122924732850176</v>
      </c>
      <c r="AA1662" s="46">
        <v>0.75877075267149829</v>
      </c>
      <c r="AB1662" s="46">
        <v>0.72842397183520047</v>
      </c>
      <c r="AC1662" s="47">
        <v>135442.65307812623</v>
      </c>
      <c r="AD1662" s="48">
        <v>31479.989777948049</v>
      </c>
      <c r="AE1662" s="49">
        <v>0.23242301492565798</v>
      </c>
    </row>
    <row r="1663" spans="1:31" x14ac:dyDescent="0.25">
      <c r="A1663" t="s">
        <v>1911</v>
      </c>
      <c r="B1663" s="35">
        <v>3</v>
      </c>
      <c r="C1663" s="44" t="s">
        <v>156</v>
      </c>
      <c r="D1663" s="45">
        <v>0.71222152931477101</v>
      </c>
      <c r="E1663" s="46">
        <v>0.28777847068522905</v>
      </c>
      <c r="F1663" s="45">
        <v>5.1653640182818948E-2</v>
      </c>
      <c r="G1663" s="47">
        <v>195340.97936005951</v>
      </c>
      <c r="H1663" s="48">
        <v>57412.777171912858</v>
      </c>
      <c r="I1663" s="49">
        <v>0.29391056275031552</v>
      </c>
      <c r="J1663" s="35">
        <v>3</v>
      </c>
      <c r="K1663" s="42" t="s">
        <v>150</v>
      </c>
      <c r="L1663" s="46">
        <v>0.28290825198384445</v>
      </c>
      <c r="M1663" s="50" t="s">
        <v>137</v>
      </c>
      <c r="N1663" s="50" t="s">
        <v>135</v>
      </c>
      <c r="O1663" s="46">
        <v>0.71709174801615561</v>
      </c>
      <c r="P1663" s="46" t="s">
        <v>137</v>
      </c>
      <c r="Q1663" s="46" t="s">
        <v>135</v>
      </c>
      <c r="R1663" s="46">
        <v>2.8659313617253749E-3</v>
      </c>
      <c r="S1663" s="46" t="s">
        <v>1</v>
      </c>
      <c r="T1663" s="46" t="s">
        <v>137</v>
      </c>
      <c r="U1663" s="47">
        <v>260623.85411587052</v>
      </c>
      <c r="V1663" s="47">
        <v>170602.24710253466</v>
      </c>
      <c r="W1663" s="49">
        <v>0.65459183573690372</v>
      </c>
      <c r="X1663" s="35">
        <v>3</v>
      </c>
      <c r="Y1663" s="44" t="s">
        <v>152</v>
      </c>
      <c r="Z1663" s="46">
        <v>0.12182689306349707</v>
      </c>
      <c r="AA1663" s="46">
        <v>0.87817310693650286</v>
      </c>
      <c r="AB1663" s="46">
        <v>0.86843821236026719</v>
      </c>
      <c r="AC1663" s="47">
        <v>11982.861499963572</v>
      </c>
      <c r="AD1663" s="48">
        <v>4254.5820142772473</v>
      </c>
      <c r="AE1663" s="49">
        <v>0.35505559454978103</v>
      </c>
    </row>
    <row r="1664" spans="1:31" x14ac:dyDescent="0.25">
      <c r="A1664" t="s">
        <v>1912</v>
      </c>
      <c r="B1664" s="35">
        <v>4</v>
      </c>
      <c r="C1664" s="44" t="s">
        <v>159</v>
      </c>
      <c r="D1664" s="45">
        <v>0.79376606676515926</v>
      </c>
      <c r="E1664" s="46">
        <v>0.2062339332348409</v>
      </c>
      <c r="F1664" s="45">
        <v>0.16604256418506522</v>
      </c>
      <c r="G1664" s="47">
        <v>23788.220152671653</v>
      </c>
      <c r="H1664" s="48">
        <v>5081.9840618665712</v>
      </c>
      <c r="I1664" s="49">
        <v>0.2136344808165824</v>
      </c>
      <c r="J1664" s="35">
        <v>4</v>
      </c>
      <c r="K1664" s="42" t="s">
        <v>154</v>
      </c>
      <c r="L1664" s="46">
        <v>0.54314328176021942</v>
      </c>
      <c r="M1664" s="50" t="s">
        <v>137</v>
      </c>
      <c r="N1664" s="50" t="s">
        <v>137</v>
      </c>
      <c r="O1664" s="46">
        <v>0.45685671823978052</v>
      </c>
      <c r="P1664" s="46" t="s">
        <v>137</v>
      </c>
      <c r="Q1664" s="46" t="s">
        <v>137</v>
      </c>
      <c r="R1664" s="46">
        <v>0.15780854285812079</v>
      </c>
      <c r="S1664" s="46" t="s">
        <v>1</v>
      </c>
      <c r="T1664" s="46" t="s">
        <v>137</v>
      </c>
      <c r="U1664" s="47">
        <v>27452.669573467945</v>
      </c>
      <c r="V1664" s="47">
        <v>9522.0265711531029</v>
      </c>
      <c r="W1664" s="49">
        <v>0.34685248171113425</v>
      </c>
      <c r="X1664" s="35">
        <v>4</v>
      </c>
      <c r="Y1664" s="44" t="s">
        <v>179</v>
      </c>
      <c r="Z1664" s="46">
        <v>0.30925009894463451</v>
      </c>
      <c r="AA1664" s="46">
        <v>0.69074990105536549</v>
      </c>
      <c r="AB1664" s="46">
        <v>0.6856394984690305</v>
      </c>
      <c r="AC1664" s="47">
        <v>29395.038394996889</v>
      </c>
      <c r="AD1664" s="48">
        <v>14397.399117823446</v>
      </c>
      <c r="AE1664" s="49">
        <v>0.4897901109826045</v>
      </c>
    </row>
    <row r="1665" spans="1:31" x14ac:dyDescent="0.25">
      <c r="A1665" t="s">
        <v>1913</v>
      </c>
      <c r="B1665" s="35">
        <v>5</v>
      </c>
      <c r="C1665" s="44" t="s">
        <v>160</v>
      </c>
      <c r="D1665" s="45">
        <v>0.89822733508425923</v>
      </c>
      <c r="E1665" s="46">
        <v>0.1017726649157409</v>
      </c>
      <c r="F1665" s="45">
        <v>7.4441316152616274E-2</v>
      </c>
      <c r="G1665" s="47">
        <v>34244.838784269261</v>
      </c>
      <c r="H1665" s="48">
        <v>11890.293821461439</v>
      </c>
      <c r="I1665" s="49">
        <v>0.34721418594977804</v>
      </c>
      <c r="J1665" s="35">
        <v>5</v>
      </c>
      <c r="K1665" s="42" t="s">
        <v>157</v>
      </c>
      <c r="L1665" s="46">
        <v>0.57108735943088307</v>
      </c>
      <c r="M1665" s="50" t="s">
        <v>137</v>
      </c>
      <c r="N1665" s="50" t="s">
        <v>137</v>
      </c>
      <c r="O1665" s="46">
        <v>0.42891264056911677</v>
      </c>
      <c r="P1665" s="46" t="s">
        <v>137</v>
      </c>
      <c r="Q1665" s="46" t="s">
        <v>137</v>
      </c>
      <c r="R1665" s="46">
        <v>0.20135077844657776</v>
      </c>
      <c r="S1665" s="46" t="s">
        <v>1</v>
      </c>
      <c r="T1665" s="46" t="s">
        <v>137</v>
      </c>
      <c r="U1665" s="47">
        <v>62430.523195880582</v>
      </c>
      <c r="V1665" s="47">
        <v>18816.61303282798</v>
      </c>
      <c r="W1665" s="49">
        <v>0.30140085441522579</v>
      </c>
      <c r="X1665" s="35">
        <v>5</v>
      </c>
      <c r="Y1665" s="44" t="s">
        <v>183</v>
      </c>
      <c r="Z1665" s="46">
        <v>0.31965576715327021</v>
      </c>
      <c r="AA1665" s="46">
        <v>0.68034423284672974</v>
      </c>
      <c r="AB1665" s="46">
        <v>0.67960218426404351</v>
      </c>
      <c r="AC1665" s="47">
        <v>113906.35554081523</v>
      </c>
      <c r="AD1665" s="48">
        <v>77547.730625146331</v>
      </c>
      <c r="AE1665" s="49">
        <v>0.68080249128293124</v>
      </c>
    </row>
    <row r="1666" spans="1:31" x14ac:dyDescent="0.25">
      <c r="A1666" t="s">
        <v>1914</v>
      </c>
      <c r="B1666" s="35">
        <v>6</v>
      </c>
      <c r="C1666" s="44" t="s">
        <v>2228</v>
      </c>
      <c r="D1666" s="45">
        <v>0.70375904519097876</v>
      </c>
      <c r="E1666" s="46">
        <v>0.29624095480902118</v>
      </c>
      <c r="F1666" s="45">
        <v>3.2317486633820468E-2</v>
      </c>
      <c r="G1666" s="47">
        <v>143681.9064143615</v>
      </c>
      <c r="H1666" s="48">
        <v>40930.457594458894</v>
      </c>
      <c r="I1666" s="49">
        <v>0.28486855872040234</v>
      </c>
      <c r="J1666" s="35">
        <v>6</v>
      </c>
      <c r="K1666" s="42" t="s">
        <v>158</v>
      </c>
      <c r="L1666" s="46">
        <v>0.5717859416108142</v>
      </c>
      <c r="M1666" s="50" t="s">
        <v>137</v>
      </c>
      <c r="N1666" s="50" t="s">
        <v>137</v>
      </c>
      <c r="O1666" s="46">
        <v>0.4282140583891858</v>
      </c>
      <c r="P1666" s="46" t="s">
        <v>137</v>
      </c>
      <c r="Q1666" s="46" t="s">
        <v>137</v>
      </c>
      <c r="R1666" s="46">
        <v>0.35313713078700998</v>
      </c>
      <c r="S1666" s="46" t="s">
        <v>1</v>
      </c>
      <c r="T1666" s="46" t="s">
        <v>137</v>
      </c>
      <c r="U1666" s="47">
        <v>1</v>
      </c>
      <c r="V1666" s="47">
        <v>0.5</v>
      </c>
      <c r="W1666" s="49">
        <v>0.5</v>
      </c>
      <c r="X1666" s="35">
        <v>6</v>
      </c>
      <c r="Y1666" s="44" t="s">
        <v>184</v>
      </c>
      <c r="Z1666" s="46">
        <v>0.31939475289502428</v>
      </c>
      <c r="AA1666" s="46">
        <v>0.68060524710497572</v>
      </c>
      <c r="AB1666" s="46">
        <v>0.61427797892753444</v>
      </c>
      <c r="AC1666" s="47">
        <v>0.5</v>
      </c>
      <c r="AD1666" s="48">
        <v>0</v>
      </c>
      <c r="AE1666" s="49">
        <v>0</v>
      </c>
    </row>
    <row r="1667" spans="1:31" x14ac:dyDescent="0.25">
      <c r="A1667" t="s">
        <v>1915</v>
      </c>
      <c r="B1667" s="35">
        <v>7</v>
      </c>
      <c r="C1667" s="44" t="s">
        <v>162</v>
      </c>
      <c r="D1667" s="45">
        <v>0.60949062488825012</v>
      </c>
      <c r="E1667" s="46">
        <v>0.39050937511174988</v>
      </c>
      <c r="F1667" s="45">
        <v>0.29677991639247348</v>
      </c>
      <c r="G1667" s="47">
        <v>1</v>
      </c>
      <c r="H1667" s="48">
        <v>0.5</v>
      </c>
      <c r="I1667" s="49">
        <v>0.5</v>
      </c>
      <c r="J1667" s="35">
        <v>7</v>
      </c>
      <c r="K1667" s="42" t="s">
        <v>163</v>
      </c>
      <c r="L1667" s="46">
        <v>0.55013521908630059</v>
      </c>
      <c r="M1667" s="50" t="s">
        <v>137</v>
      </c>
      <c r="N1667" s="50" t="s">
        <v>137</v>
      </c>
      <c r="O1667" s="46">
        <v>0.44986478091369936</v>
      </c>
      <c r="P1667" s="46" t="s">
        <v>137</v>
      </c>
      <c r="Q1667" s="46" t="s">
        <v>137</v>
      </c>
      <c r="R1667" s="46">
        <v>9.7474496425968171E-2</v>
      </c>
      <c r="S1667" s="46" t="s">
        <v>1</v>
      </c>
      <c r="T1667" s="46" t="s">
        <v>137</v>
      </c>
      <c r="U1667" s="47">
        <v>39793.397560856814</v>
      </c>
      <c r="V1667" s="47">
        <v>12724.579712928844</v>
      </c>
      <c r="W1667" s="49">
        <v>0.31976610425055807</v>
      </c>
      <c r="X1667" s="35">
        <v>7</v>
      </c>
      <c r="Y1667" s="44" t="s">
        <v>201</v>
      </c>
      <c r="Z1667" s="46">
        <v>0.31971340473010645</v>
      </c>
      <c r="AA1667" s="46">
        <v>0.68028659526989366</v>
      </c>
      <c r="AB1667" s="46">
        <v>0.67890119963443751</v>
      </c>
      <c r="AC1667" s="47">
        <v>211472.48844986409</v>
      </c>
      <c r="AD1667" s="48">
        <v>104964.14481797448</v>
      </c>
      <c r="AE1667" s="49">
        <v>0.49634893686352671</v>
      </c>
    </row>
    <row r="1668" spans="1:31" x14ac:dyDescent="0.25">
      <c r="A1668" t="s">
        <v>1916</v>
      </c>
      <c r="B1668" s="35">
        <v>8</v>
      </c>
      <c r="C1668" s="44" t="s">
        <v>164</v>
      </c>
      <c r="D1668" s="45">
        <v>0.71331833207736339</v>
      </c>
      <c r="E1668" s="46">
        <v>0.28668166792263655</v>
      </c>
      <c r="F1668" s="45">
        <v>7.6733451384946083E-2</v>
      </c>
      <c r="G1668" s="47">
        <v>1</v>
      </c>
      <c r="H1668" s="48">
        <v>0.5</v>
      </c>
      <c r="I1668" s="49">
        <v>0.5</v>
      </c>
      <c r="J1668" s="35">
        <v>8</v>
      </c>
      <c r="K1668" s="42" t="s">
        <v>165</v>
      </c>
      <c r="L1668" s="46">
        <v>0.45019328135812026</v>
      </c>
      <c r="M1668" s="50" t="s">
        <v>137</v>
      </c>
      <c r="N1668" s="50" t="s">
        <v>137</v>
      </c>
      <c r="O1668" s="46">
        <v>0.5498067186418798</v>
      </c>
      <c r="P1668" s="46" t="s">
        <v>137</v>
      </c>
      <c r="Q1668" s="46" t="s">
        <v>137</v>
      </c>
      <c r="R1668" s="46">
        <v>0.15382851438695311</v>
      </c>
      <c r="S1668" s="46" t="s">
        <v>1</v>
      </c>
      <c r="T1668" s="46" t="s">
        <v>137</v>
      </c>
      <c r="U1668" s="47">
        <v>55497.440151810399</v>
      </c>
      <c r="V1668" s="47">
        <v>16947.065750482463</v>
      </c>
      <c r="W1668" s="49">
        <v>0.30536662058870884</v>
      </c>
      <c r="X1668" s="35">
        <v>8</v>
      </c>
      <c r="Y1668" s="44" t="s">
        <v>144</v>
      </c>
      <c r="Z1668" s="46">
        <v>2.9341390484741773E-2</v>
      </c>
      <c r="AA1668" s="46">
        <v>0.97065860951525829</v>
      </c>
      <c r="AB1668" s="46">
        <v>0.96787325291968018</v>
      </c>
      <c r="AC1668" s="47">
        <v>75824.248627358247</v>
      </c>
      <c r="AD1668" s="48">
        <v>50611.728462662984</v>
      </c>
      <c r="AE1668" s="49">
        <v>0.66748737216502663</v>
      </c>
    </row>
    <row r="1669" spans="1:31" x14ac:dyDescent="0.25">
      <c r="A1669" t="s">
        <v>1917</v>
      </c>
      <c r="B1669" s="35">
        <v>9</v>
      </c>
      <c r="C1669" s="44" t="s">
        <v>170</v>
      </c>
      <c r="D1669" s="45">
        <v>0.87854699369392864</v>
      </c>
      <c r="E1669" s="46">
        <v>0.1214530063060713</v>
      </c>
      <c r="F1669" s="45">
        <v>0.11235201297817912</v>
      </c>
      <c r="G1669" s="47">
        <v>165266.08311702532</v>
      </c>
      <c r="H1669" s="48">
        <v>42930.489100624283</v>
      </c>
      <c r="I1669" s="49">
        <v>0.25976587749238966</v>
      </c>
      <c r="J1669" s="35">
        <v>9</v>
      </c>
      <c r="K1669" s="42" t="s">
        <v>166</v>
      </c>
      <c r="L1669" s="46">
        <v>0.47296207926868711</v>
      </c>
      <c r="M1669" s="50" t="s">
        <v>137</v>
      </c>
      <c r="N1669" s="50" t="s">
        <v>137</v>
      </c>
      <c r="O1669" s="46">
        <v>0.52703792073131284</v>
      </c>
      <c r="P1669" s="46" t="s">
        <v>137</v>
      </c>
      <c r="Q1669" s="46" t="s">
        <v>137</v>
      </c>
      <c r="R1669" s="46">
        <v>0.35492090332546145</v>
      </c>
      <c r="S1669" s="46" t="s">
        <v>1</v>
      </c>
      <c r="T1669" s="46" t="s">
        <v>137</v>
      </c>
      <c r="U1669" s="47">
        <v>76314.184005411837</v>
      </c>
      <c r="V1669" s="47">
        <v>13577.469435127481</v>
      </c>
      <c r="W1669" s="49">
        <v>0.17791541129712704</v>
      </c>
      <c r="X1669" s="35">
        <v>9</v>
      </c>
      <c r="Y1669" s="44" t="s">
        <v>191</v>
      </c>
      <c r="Z1669" s="46">
        <v>4.3246613702717734E-2</v>
      </c>
      <c r="AA1669" s="46">
        <v>0.95675338629728235</v>
      </c>
      <c r="AB1669" s="46">
        <v>0.956493448695792</v>
      </c>
      <c r="AC1669" s="47">
        <v>116746.22443586715</v>
      </c>
      <c r="AD1669" s="48">
        <v>68123.898532691965</v>
      </c>
      <c r="AE1669" s="49">
        <v>0.58352121331439588</v>
      </c>
    </row>
    <row r="1670" spans="1:31" x14ac:dyDescent="0.25">
      <c r="A1670" t="s">
        <v>1918</v>
      </c>
      <c r="B1670" s="35">
        <v>10</v>
      </c>
      <c r="C1670" s="44" t="s">
        <v>171</v>
      </c>
      <c r="D1670" s="45">
        <v>0.71690072175777553</v>
      </c>
      <c r="E1670" s="46">
        <v>0.28309927824222442</v>
      </c>
      <c r="F1670" s="45">
        <v>5.8640499656792223E-2</v>
      </c>
      <c r="G1670" s="47">
        <v>0.5</v>
      </c>
      <c r="H1670" s="48">
        <v>0</v>
      </c>
      <c r="I1670" s="49">
        <v>0</v>
      </c>
      <c r="J1670" s="35">
        <v>10</v>
      </c>
      <c r="K1670" s="42" t="s">
        <v>167</v>
      </c>
      <c r="L1670" s="46">
        <v>0.14897347762136023</v>
      </c>
      <c r="M1670" s="50" t="s">
        <v>137</v>
      </c>
      <c r="N1670" s="50" t="s">
        <v>135</v>
      </c>
      <c r="O1670" s="46">
        <v>0.85102652237863985</v>
      </c>
      <c r="P1670" s="46" t="s">
        <v>137</v>
      </c>
      <c r="Q1670" s="46" t="s">
        <v>135</v>
      </c>
      <c r="R1670" s="46">
        <v>7.3542224857674518E-2</v>
      </c>
      <c r="S1670" s="46" t="s">
        <v>1</v>
      </c>
      <c r="T1670" s="46" t="s">
        <v>137</v>
      </c>
      <c r="U1670" s="47">
        <v>0.5</v>
      </c>
      <c r="V1670" s="47">
        <v>0</v>
      </c>
      <c r="W1670" s="49">
        <v>0</v>
      </c>
      <c r="X1670" s="35" t="s">
        <v>136</v>
      </c>
      <c r="Y1670" s="44" t="s">
        <v>136</v>
      </c>
      <c r="Z1670" s="46" t="s">
        <v>136</v>
      </c>
      <c r="AA1670" s="46" t="s">
        <v>136</v>
      </c>
      <c r="AB1670" s="46" t="s">
        <v>136</v>
      </c>
      <c r="AC1670" s="47" t="s">
        <v>136</v>
      </c>
      <c r="AD1670" s="48" t="s">
        <v>136</v>
      </c>
      <c r="AE1670" s="49" t="s">
        <v>136</v>
      </c>
    </row>
    <row r="1671" spans="1:31" x14ac:dyDescent="0.25">
      <c r="A1671" t="s">
        <v>1919</v>
      </c>
      <c r="B1671" s="35">
        <v>11</v>
      </c>
      <c r="C1671" s="44" t="s">
        <v>172</v>
      </c>
      <c r="D1671" s="45">
        <v>0.70129200888134013</v>
      </c>
      <c r="E1671" s="46">
        <v>0.29870799111865981</v>
      </c>
      <c r="F1671" s="45">
        <v>0.25078996480864019</v>
      </c>
      <c r="G1671" s="47">
        <v>0.5</v>
      </c>
      <c r="H1671" s="48">
        <v>0</v>
      </c>
      <c r="I1671" s="49">
        <v>0</v>
      </c>
      <c r="J1671" s="35">
        <v>11</v>
      </c>
      <c r="K1671" s="42" t="s">
        <v>168</v>
      </c>
      <c r="L1671" s="46">
        <v>0.39476000982327453</v>
      </c>
      <c r="M1671" s="50" t="s">
        <v>137</v>
      </c>
      <c r="N1671" s="50" t="s">
        <v>135</v>
      </c>
      <c r="O1671" s="46">
        <v>0.60523999017672547</v>
      </c>
      <c r="P1671" s="46" t="s">
        <v>137</v>
      </c>
      <c r="Q1671" s="46" t="s">
        <v>135</v>
      </c>
      <c r="R1671" s="46">
        <v>0.45665255397878352</v>
      </c>
      <c r="S1671" s="46" t="s">
        <v>137</v>
      </c>
      <c r="T1671" s="46" t="s">
        <v>137</v>
      </c>
      <c r="U1671" s="47">
        <v>15761.343705977031</v>
      </c>
      <c r="V1671" s="47">
        <v>4177.0707490636796</v>
      </c>
      <c r="W1671" s="49">
        <v>0.26501996447673726</v>
      </c>
      <c r="X1671" s="35" t="s">
        <v>136</v>
      </c>
      <c r="Y1671" s="44" t="s">
        <v>136</v>
      </c>
      <c r="Z1671" s="46" t="s">
        <v>136</v>
      </c>
      <c r="AA1671" s="46" t="s">
        <v>136</v>
      </c>
      <c r="AB1671" s="46" t="s">
        <v>136</v>
      </c>
      <c r="AC1671" s="47" t="s">
        <v>136</v>
      </c>
      <c r="AD1671" s="48" t="s">
        <v>136</v>
      </c>
      <c r="AE1671" s="49" t="s">
        <v>136</v>
      </c>
    </row>
    <row r="1672" spans="1:31" x14ac:dyDescent="0.25">
      <c r="A1672" t="s">
        <v>1920</v>
      </c>
      <c r="B1672" s="35">
        <v>12</v>
      </c>
      <c r="C1672" s="44" t="s">
        <v>142</v>
      </c>
      <c r="D1672" s="45">
        <v>0.71181806967433237</v>
      </c>
      <c r="E1672" s="46">
        <v>0.28818193032566763</v>
      </c>
      <c r="F1672" s="45">
        <v>0.27169459424152376</v>
      </c>
      <c r="G1672" s="47">
        <v>54579.208772152459</v>
      </c>
      <c r="H1672" s="48">
        <v>30546.513924304272</v>
      </c>
      <c r="I1672" s="49">
        <v>0.55967308085803158</v>
      </c>
      <c r="J1672" s="35">
        <v>12</v>
      </c>
      <c r="K1672" s="42" t="s">
        <v>169</v>
      </c>
      <c r="L1672" s="46">
        <v>0.39094358892231845</v>
      </c>
      <c r="M1672" s="50" t="s">
        <v>137</v>
      </c>
      <c r="N1672" s="50" t="s">
        <v>135</v>
      </c>
      <c r="O1672" s="46">
        <v>0.60905641107768149</v>
      </c>
      <c r="P1672" s="46" t="s">
        <v>137</v>
      </c>
      <c r="Q1672" s="46" t="s">
        <v>135</v>
      </c>
      <c r="R1672" s="46">
        <v>0.14953144933626536</v>
      </c>
      <c r="S1672" s="46" t="s">
        <v>1</v>
      </c>
      <c r="T1672" s="46" t="s">
        <v>137</v>
      </c>
      <c r="U1672" s="47">
        <v>0.5</v>
      </c>
      <c r="V1672" s="47">
        <v>0</v>
      </c>
      <c r="W1672" s="49">
        <v>0</v>
      </c>
      <c r="X1672" s="35" t="s">
        <v>136</v>
      </c>
      <c r="Y1672" s="44" t="s">
        <v>136</v>
      </c>
      <c r="Z1672" s="46" t="s">
        <v>136</v>
      </c>
      <c r="AA1672" s="46" t="s">
        <v>136</v>
      </c>
      <c r="AB1672" s="46" t="s">
        <v>136</v>
      </c>
      <c r="AC1672" s="47" t="s">
        <v>136</v>
      </c>
      <c r="AD1672" s="48" t="s">
        <v>136</v>
      </c>
      <c r="AE1672" s="49" t="s">
        <v>136</v>
      </c>
    </row>
    <row r="1673" spans="1:31" x14ac:dyDescent="0.25">
      <c r="A1673" t="s">
        <v>1921</v>
      </c>
      <c r="B1673" s="35">
        <v>13</v>
      </c>
      <c r="C1673" s="44" t="s">
        <v>186</v>
      </c>
      <c r="D1673" s="45">
        <v>0.81880624892654097</v>
      </c>
      <c r="E1673" s="46">
        <v>0.18119375107345909</v>
      </c>
      <c r="F1673" s="45">
        <v>0.12244463495365682</v>
      </c>
      <c r="G1673" s="47">
        <v>0.5</v>
      </c>
      <c r="H1673" s="48">
        <v>0</v>
      </c>
      <c r="I1673" s="49">
        <v>0</v>
      </c>
      <c r="J1673" s="35">
        <v>13</v>
      </c>
      <c r="K1673" s="42" t="s">
        <v>139</v>
      </c>
      <c r="L1673" s="46">
        <v>0.12199865863822515</v>
      </c>
      <c r="M1673" s="50" t="s">
        <v>137</v>
      </c>
      <c r="N1673" s="50" t="s">
        <v>135</v>
      </c>
      <c r="O1673" s="46">
        <v>0.87800134136177488</v>
      </c>
      <c r="P1673" s="46" t="s">
        <v>137</v>
      </c>
      <c r="Q1673" s="46" t="s">
        <v>135</v>
      </c>
      <c r="R1673" s="46">
        <v>1.8608294193300096E-2</v>
      </c>
      <c r="S1673" s="46" t="s">
        <v>1</v>
      </c>
      <c r="T1673" s="46" t="s">
        <v>137</v>
      </c>
      <c r="U1673" s="47">
        <v>246229.36893633698</v>
      </c>
      <c r="V1673" s="47">
        <v>107105.88629967812</v>
      </c>
      <c r="W1673" s="49">
        <v>0.43498420502133739</v>
      </c>
      <c r="X1673" s="35" t="s">
        <v>136</v>
      </c>
      <c r="Y1673" s="44" t="s">
        <v>136</v>
      </c>
      <c r="Z1673" s="46" t="s">
        <v>136</v>
      </c>
      <c r="AA1673" s="46" t="s">
        <v>136</v>
      </c>
      <c r="AB1673" s="46" t="s">
        <v>136</v>
      </c>
      <c r="AC1673" s="47" t="s">
        <v>136</v>
      </c>
      <c r="AD1673" s="48" t="s">
        <v>136</v>
      </c>
      <c r="AE1673" s="49" t="s">
        <v>136</v>
      </c>
    </row>
    <row r="1674" spans="1:31" x14ac:dyDescent="0.25">
      <c r="A1674" t="s">
        <v>1922</v>
      </c>
      <c r="B1674" s="35">
        <v>14</v>
      </c>
      <c r="C1674" s="44" t="s">
        <v>189</v>
      </c>
      <c r="D1674" s="45">
        <v>0.77039820141738924</v>
      </c>
      <c r="E1674" s="46">
        <v>0.22960179858261082</v>
      </c>
      <c r="F1674" s="45">
        <v>0.20604628018039128</v>
      </c>
      <c r="G1674" s="47">
        <v>0.5</v>
      </c>
      <c r="H1674" s="48">
        <v>0</v>
      </c>
      <c r="I1674" s="49">
        <v>0</v>
      </c>
      <c r="J1674" s="35">
        <v>14</v>
      </c>
      <c r="K1674" s="42" t="s">
        <v>2230</v>
      </c>
      <c r="L1674" s="46">
        <v>0.51952316605787352</v>
      </c>
      <c r="M1674" s="50" t="s">
        <v>137</v>
      </c>
      <c r="N1674" s="50" t="s">
        <v>137</v>
      </c>
      <c r="O1674" s="46">
        <v>0.48047683394212654</v>
      </c>
      <c r="P1674" s="46" t="s">
        <v>137</v>
      </c>
      <c r="Q1674" s="46" t="s">
        <v>137</v>
      </c>
      <c r="R1674" s="46">
        <v>0.40914005362999439</v>
      </c>
      <c r="S1674" s="46" t="s">
        <v>137</v>
      </c>
      <c r="T1674" s="46" t="s">
        <v>137</v>
      </c>
      <c r="U1674" s="47">
        <v>44654.104077522818</v>
      </c>
      <c r="V1674" s="47">
        <v>29642.064206954801</v>
      </c>
      <c r="W1674" s="49">
        <v>0.663815002435028</v>
      </c>
      <c r="X1674" s="35" t="s">
        <v>136</v>
      </c>
      <c r="Y1674" s="44" t="s">
        <v>136</v>
      </c>
      <c r="Z1674" s="46" t="s">
        <v>136</v>
      </c>
      <c r="AA1674" s="46" t="s">
        <v>136</v>
      </c>
      <c r="AB1674" s="46" t="s">
        <v>136</v>
      </c>
      <c r="AC1674" s="47" t="s">
        <v>136</v>
      </c>
      <c r="AD1674" s="48" t="s">
        <v>136</v>
      </c>
      <c r="AE1674" s="49" t="s">
        <v>136</v>
      </c>
    </row>
    <row r="1675" spans="1:31" x14ac:dyDescent="0.25">
      <c r="A1675" t="s">
        <v>1923</v>
      </c>
      <c r="B1675" s="35">
        <v>15</v>
      </c>
      <c r="C1675" s="44" t="s">
        <v>2227</v>
      </c>
      <c r="D1675" s="45">
        <v>0.65258404108520851</v>
      </c>
      <c r="E1675" s="46">
        <v>0.34741595891479149</v>
      </c>
      <c r="F1675" s="45">
        <v>0.22235331609151093</v>
      </c>
      <c r="G1675" s="47">
        <v>219059.02225982165</v>
      </c>
      <c r="H1675" s="48">
        <v>130184.32464675645</v>
      </c>
      <c r="I1675" s="49">
        <v>0.59428880538116957</v>
      </c>
      <c r="J1675" s="35">
        <v>15</v>
      </c>
      <c r="K1675" s="42" t="s">
        <v>174</v>
      </c>
      <c r="L1675" s="46">
        <v>0.45423188152316457</v>
      </c>
      <c r="M1675" s="50" t="s">
        <v>137</v>
      </c>
      <c r="N1675" s="50" t="s">
        <v>137</v>
      </c>
      <c r="O1675" s="46">
        <v>0.54576811847683537</v>
      </c>
      <c r="P1675" s="46" t="s">
        <v>137</v>
      </c>
      <c r="Q1675" s="46" t="s">
        <v>137</v>
      </c>
      <c r="R1675" s="46">
        <v>0.3152161240600459</v>
      </c>
      <c r="S1675" s="46" t="s">
        <v>1</v>
      </c>
      <c r="T1675" s="46" t="s">
        <v>137</v>
      </c>
      <c r="U1675" s="47">
        <v>328855.01394473127</v>
      </c>
      <c r="V1675" s="47">
        <v>188689.47010566929</v>
      </c>
      <c r="W1675" s="49">
        <v>0.57377708140214401</v>
      </c>
      <c r="X1675" s="35" t="s">
        <v>136</v>
      </c>
      <c r="Y1675" s="44" t="s">
        <v>136</v>
      </c>
      <c r="Z1675" s="46" t="s">
        <v>136</v>
      </c>
      <c r="AA1675" s="46" t="s">
        <v>136</v>
      </c>
      <c r="AB1675" s="46" t="s">
        <v>136</v>
      </c>
      <c r="AC1675" s="47" t="s">
        <v>136</v>
      </c>
      <c r="AD1675" s="48" t="s">
        <v>136</v>
      </c>
      <c r="AE1675" s="49" t="s">
        <v>136</v>
      </c>
    </row>
    <row r="1676" spans="1:31" x14ac:dyDescent="0.25">
      <c r="A1676" t="s">
        <v>1924</v>
      </c>
      <c r="B1676" s="35">
        <v>16</v>
      </c>
      <c r="C1676" s="44" t="s">
        <v>193</v>
      </c>
      <c r="D1676" s="45">
        <v>0.96766913042418157</v>
      </c>
      <c r="E1676" s="46">
        <v>3.2330869575818426E-2</v>
      </c>
      <c r="F1676" s="45">
        <v>2.8386238405389525E-2</v>
      </c>
      <c r="G1676" s="47">
        <v>0.5</v>
      </c>
      <c r="H1676" s="48">
        <v>0</v>
      </c>
      <c r="I1676" s="49">
        <v>0</v>
      </c>
      <c r="J1676" s="35">
        <v>16</v>
      </c>
      <c r="K1676" s="42" t="s">
        <v>175</v>
      </c>
      <c r="L1676" s="46">
        <v>0.52251735125432031</v>
      </c>
      <c r="M1676" s="50" t="s">
        <v>137</v>
      </c>
      <c r="N1676" s="50" t="s">
        <v>137</v>
      </c>
      <c r="O1676" s="46">
        <v>0.47748264874567958</v>
      </c>
      <c r="P1676" s="46" t="s">
        <v>137</v>
      </c>
      <c r="Q1676" s="46" t="s">
        <v>137</v>
      </c>
      <c r="R1676" s="46">
        <v>0.4101911575056913</v>
      </c>
      <c r="S1676" s="46" t="s">
        <v>137</v>
      </c>
      <c r="T1676" s="46" t="s">
        <v>137</v>
      </c>
      <c r="U1676" s="47">
        <v>160416.37608213708</v>
      </c>
      <c r="V1676" s="47">
        <v>106238.24575907117</v>
      </c>
      <c r="W1676" s="49">
        <v>0.66226558879920472</v>
      </c>
      <c r="X1676" s="35" t="s">
        <v>136</v>
      </c>
      <c r="Y1676" s="44" t="s">
        <v>136</v>
      </c>
      <c r="Z1676" s="46" t="s">
        <v>136</v>
      </c>
      <c r="AA1676" s="46" t="s">
        <v>136</v>
      </c>
      <c r="AB1676" s="46" t="s">
        <v>136</v>
      </c>
      <c r="AC1676" s="47" t="s">
        <v>136</v>
      </c>
      <c r="AD1676" s="48" t="s">
        <v>136</v>
      </c>
      <c r="AE1676" s="49" t="s">
        <v>136</v>
      </c>
    </row>
    <row r="1677" spans="1:31" x14ac:dyDescent="0.25">
      <c r="A1677" t="s">
        <v>1925</v>
      </c>
      <c r="B1677" s="35" t="s">
        <v>136</v>
      </c>
      <c r="C1677" s="44" t="s">
        <v>136</v>
      </c>
      <c r="D1677" s="45" t="s">
        <v>136</v>
      </c>
      <c r="E1677" s="46" t="s">
        <v>136</v>
      </c>
      <c r="F1677" s="45" t="s">
        <v>136</v>
      </c>
      <c r="G1677" s="47" t="s">
        <v>136</v>
      </c>
      <c r="H1677" s="48" t="s">
        <v>136</v>
      </c>
      <c r="I1677" s="49" t="s">
        <v>136</v>
      </c>
      <c r="J1677" s="35">
        <v>17</v>
      </c>
      <c r="K1677" s="42" t="s">
        <v>2229</v>
      </c>
      <c r="L1677" s="46">
        <v>0.40379703662969479</v>
      </c>
      <c r="M1677" s="50" t="s">
        <v>137</v>
      </c>
      <c r="N1677" s="50" t="s">
        <v>137</v>
      </c>
      <c r="O1677" s="46">
        <v>0.59620296337030521</v>
      </c>
      <c r="P1677" s="46" t="s">
        <v>137</v>
      </c>
      <c r="Q1677" s="46" t="s">
        <v>137</v>
      </c>
      <c r="R1677" s="46">
        <v>0.15861400667812611</v>
      </c>
      <c r="S1677" s="46" t="s">
        <v>1</v>
      </c>
      <c r="T1677" s="46" t="s">
        <v>137</v>
      </c>
      <c r="U1677" s="47">
        <v>141792.70753098052</v>
      </c>
      <c r="V1677" s="47">
        <v>70424.093075922341</v>
      </c>
      <c r="W1677" s="49">
        <v>0.49666935840501714</v>
      </c>
      <c r="X1677" s="35" t="s">
        <v>136</v>
      </c>
      <c r="Y1677" s="44" t="s">
        <v>136</v>
      </c>
      <c r="Z1677" s="46" t="s">
        <v>136</v>
      </c>
      <c r="AA1677" s="46" t="s">
        <v>136</v>
      </c>
      <c r="AB1677" s="46" t="s">
        <v>136</v>
      </c>
      <c r="AC1677" s="47" t="s">
        <v>136</v>
      </c>
      <c r="AD1677" s="48" t="s">
        <v>136</v>
      </c>
      <c r="AE1677" s="49" t="s">
        <v>136</v>
      </c>
    </row>
    <row r="1678" spans="1:31" x14ac:dyDescent="0.25">
      <c r="A1678" t="s">
        <v>1926</v>
      </c>
      <c r="B1678" s="35" t="s">
        <v>136</v>
      </c>
      <c r="C1678" s="44" t="s">
        <v>136</v>
      </c>
      <c r="D1678" s="45" t="s">
        <v>136</v>
      </c>
      <c r="E1678" s="46" t="s">
        <v>136</v>
      </c>
      <c r="F1678" s="45" t="s">
        <v>136</v>
      </c>
      <c r="G1678" s="47" t="s">
        <v>136</v>
      </c>
      <c r="H1678" s="48" t="s">
        <v>136</v>
      </c>
      <c r="I1678" s="49" t="s">
        <v>136</v>
      </c>
      <c r="J1678" s="35">
        <v>18</v>
      </c>
      <c r="K1678" s="42" t="s">
        <v>140</v>
      </c>
      <c r="L1678" s="46">
        <v>0.43895176014562282</v>
      </c>
      <c r="M1678" s="50" t="s">
        <v>137</v>
      </c>
      <c r="N1678" s="50" t="s">
        <v>137</v>
      </c>
      <c r="O1678" s="46">
        <v>0.56104823985437713</v>
      </c>
      <c r="P1678" s="46" t="s">
        <v>137</v>
      </c>
      <c r="Q1678" s="46" t="s">
        <v>137</v>
      </c>
      <c r="R1678" s="46">
        <v>0.30361253562662738</v>
      </c>
      <c r="S1678" s="46" t="s">
        <v>1</v>
      </c>
      <c r="T1678" s="46" t="s">
        <v>137</v>
      </c>
      <c r="U1678" s="47">
        <v>3453.6936450768167</v>
      </c>
      <c r="V1678" s="47">
        <v>1409.1237325483735</v>
      </c>
      <c r="W1678" s="49">
        <v>0.40800484274482657</v>
      </c>
      <c r="X1678" s="35" t="s">
        <v>136</v>
      </c>
      <c r="Y1678" s="44" t="s">
        <v>136</v>
      </c>
      <c r="Z1678" s="46" t="s">
        <v>136</v>
      </c>
      <c r="AA1678" s="46" t="s">
        <v>136</v>
      </c>
      <c r="AB1678" s="46" t="s">
        <v>136</v>
      </c>
      <c r="AC1678" s="47" t="s">
        <v>136</v>
      </c>
      <c r="AD1678" s="48" t="s">
        <v>136</v>
      </c>
      <c r="AE1678" s="49" t="s">
        <v>136</v>
      </c>
    </row>
    <row r="1679" spans="1:31" x14ac:dyDescent="0.25">
      <c r="A1679" t="s">
        <v>1927</v>
      </c>
      <c r="B1679" s="35" t="s">
        <v>136</v>
      </c>
      <c r="C1679" s="44" t="s">
        <v>136</v>
      </c>
      <c r="D1679" s="45" t="s">
        <v>136</v>
      </c>
      <c r="E1679" s="46" t="s">
        <v>136</v>
      </c>
      <c r="F1679" s="45" t="s">
        <v>136</v>
      </c>
      <c r="G1679" s="47" t="s">
        <v>136</v>
      </c>
      <c r="H1679" s="48" t="s">
        <v>136</v>
      </c>
      <c r="I1679" s="49" t="s">
        <v>136</v>
      </c>
      <c r="J1679" s="35">
        <v>19</v>
      </c>
      <c r="K1679" s="42" t="s">
        <v>141</v>
      </c>
      <c r="L1679" s="46">
        <v>0.54312879182096241</v>
      </c>
      <c r="M1679" s="50" t="s">
        <v>137</v>
      </c>
      <c r="N1679" s="50" t="s">
        <v>137</v>
      </c>
      <c r="O1679" s="46">
        <v>0.4568712081790377</v>
      </c>
      <c r="P1679" s="46" t="s">
        <v>137</v>
      </c>
      <c r="Q1679" s="46" t="s">
        <v>137</v>
      </c>
      <c r="R1679" s="46">
        <v>0.36019592259576616</v>
      </c>
      <c r="S1679" s="46" t="s">
        <v>1</v>
      </c>
      <c r="T1679" s="46" t="s">
        <v>137</v>
      </c>
      <c r="U1679" s="47">
        <v>20177.18178340689</v>
      </c>
      <c r="V1679" s="47">
        <v>4381.3267303141156</v>
      </c>
      <c r="W1679" s="49">
        <v>0.21714265041301198</v>
      </c>
      <c r="X1679" s="35" t="s">
        <v>136</v>
      </c>
      <c r="Y1679" s="44" t="s">
        <v>136</v>
      </c>
      <c r="Z1679" s="46" t="s">
        <v>136</v>
      </c>
      <c r="AA1679" s="46" t="s">
        <v>136</v>
      </c>
      <c r="AB1679" s="46" t="s">
        <v>136</v>
      </c>
      <c r="AC1679" s="47" t="s">
        <v>136</v>
      </c>
      <c r="AD1679" s="48" t="s">
        <v>136</v>
      </c>
      <c r="AE1679" s="49" t="s">
        <v>136</v>
      </c>
    </row>
    <row r="1680" spans="1:31" x14ac:dyDescent="0.25">
      <c r="A1680" t="s">
        <v>1928</v>
      </c>
      <c r="B1680" s="35" t="s">
        <v>136</v>
      </c>
      <c r="C1680" s="44" t="s">
        <v>136</v>
      </c>
      <c r="D1680" s="45" t="s">
        <v>136</v>
      </c>
      <c r="E1680" s="46" t="s">
        <v>136</v>
      </c>
      <c r="F1680" s="45" t="s">
        <v>136</v>
      </c>
      <c r="G1680" s="47" t="s">
        <v>136</v>
      </c>
      <c r="H1680" s="48" t="s">
        <v>136</v>
      </c>
      <c r="I1680" s="49" t="s">
        <v>136</v>
      </c>
      <c r="J1680" s="35">
        <v>20</v>
      </c>
      <c r="K1680" s="42" t="s">
        <v>177</v>
      </c>
      <c r="L1680" s="46">
        <v>0.54469516037725318</v>
      </c>
      <c r="M1680" s="50" t="s">
        <v>137</v>
      </c>
      <c r="N1680" s="50" t="s">
        <v>137</v>
      </c>
      <c r="O1680" s="46">
        <v>0.45530483962274665</v>
      </c>
      <c r="P1680" s="46" t="s">
        <v>137</v>
      </c>
      <c r="Q1680" s="46" t="s">
        <v>137</v>
      </c>
      <c r="R1680" s="46">
        <v>0.36245607580282185</v>
      </c>
      <c r="S1680" s="46" t="s">
        <v>1</v>
      </c>
      <c r="T1680" s="46" t="s">
        <v>137</v>
      </c>
      <c r="U1680" s="47">
        <v>59310.531627736309</v>
      </c>
      <c r="V1680" s="47">
        <v>29218.81261654331</v>
      </c>
      <c r="W1680" s="49">
        <v>0.49264121926837123</v>
      </c>
      <c r="X1680" s="35" t="s">
        <v>136</v>
      </c>
      <c r="Y1680" s="44" t="s">
        <v>136</v>
      </c>
      <c r="Z1680" s="46" t="s">
        <v>136</v>
      </c>
      <c r="AA1680" s="46" t="s">
        <v>136</v>
      </c>
      <c r="AB1680" s="46" t="s">
        <v>136</v>
      </c>
      <c r="AC1680" s="47" t="s">
        <v>136</v>
      </c>
      <c r="AD1680" s="48" t="s">
        <v>136</v>
      </c>
      <c r="AE1680" s="49" t="s">
        <v>136</v>
      </c>
    </row>
    <row r="1681" spans="1:31" x14ac:dyDescent="0.25">
      <c r="A1681" t="s">
        <v>1929</v>
      </c>
      <c r="B1681" s="35" t="s">
        <v>136</v>
      </c>
      <c r="C1681" s="44" t="s">
        <v>136</v>
      </c>
      <c r="D1681" s="45" t="s">
        <v>136</v>
      </c>
      <c r="E1681" s="46" t="s">
        <v>136</v>
      </c>
      <c r="F1681" s="45" t="s">
        <v>136</v>
      </c>
      <c r="G1681" s="47" t="s">
        <v>136</v>
      </c>
      <c r="H1681" s="48" t="s">
        <v>136</v>
      </c>
      <c r="I1681" s="49" t="s">
        <v>136</v>
      </c>
      <c r="J1681" s="35">
        <v>21</v>
      </c>
      <c r="K1681" s="42" t="s">
        <v>178</v>
      </c>
      <c r="L1681" s="46">
        <v>0.57941419390715232</v>
      </c>
      <c r="M1681" s="50" t="s">
        <v>137</v>
      </c>
      <c r="N1681" s="50" t="s">
        <v>137</v>
      </c>
      <c r="O1681" s="46">
        <v>0.42058580609284762</v>
      </c>
      <c r="P1681" s="46" t="s">
        <v>137</v>
      </c>
      <c r="Q1681" s="46" t="s">
        <v>137</v>
      </c>
      <c r="R1681" s="46">
        <v>0.39818511692943787</v>
      </c>
      <c r="S1681" s="46" t="s">
        <v>1</v>
      </c>
      <c r="T1681" s="46" t="s">
        <v>137</v>
      </c>
      <c r="U1681" s="47">
        <v>0.5</v>
      </c>
      <c r="V1681" s="47">
        <v>0</v>
      </c>
      <c r="W1681" s="49">
        <v>0</v>
      </c>
      <c r="X1681" s="35" t="s">
        <v>136</v>
      </c>
      <c r="Y1681" s="44" t="s">
        <v>136</v>
      </c>
      <c r="Z1681" s="46" t="s">
        <v>136</v>
      </c>
      <c r="AA1681" s="46" t="s">
        <v>136</v>
      </c>
      <c r="AB1681" s="46" t="s">
        <v>136</v>
      </c>
      <c r="AC1681" s="47" t="s">
        <v>136</v>
      </c>
      <c r="AD1681" s="48" t="s">
        <v>136</v>
      </c>
      <c r="AE1681" s="49" t="s">
        <v>136</v>
      </c>
    </row>
    <row r="1682" spans="1:31" x14ac:dyDescent="0.25">
      <c r="A1682" t="s">
        <v>1930</v>
      </c>
      <c r="B1682" s="35" t="s">
        <v>136</v>
      </c>
      <c r="C1682" s="44" t="s">
        <v>136</v>
      </c>
      <c r="D1682" s="45" t="s">
        <v>136</v>
      </c>
      <c r="E1682" s="46" t="s">
        <v>136</v>
      </c>
      <c r="F1682" s="45" t="s">
        <v>136</v>
      </c>
      <c r="G1682" s="47" t="s">
        <v>136</v>
      </c>
      <c r="H1682" s="48" t="s">
        <v>136</v>
      </c>
      <c r="I1682" s="49" t="s">
        <v>136</v>
      </c>
      <c r="J1682" s="35">
        <v>22</v>
      </c>
      <c r="K1682" s="42" t="s">
        <v>180</v>
      </c>
      <c r="L1682" s="46">
        <v>0.56252874585293888</v>
      </c>
      <c r="M1682" s="50" t="s">
        <v>137</v>
      </c>
      <c r="N1682" s="50" t="s">
        <v>137</v>
      </c>
      <c r="O1682" s="46">
        <v>0.43747125414706106</v>
      </c>
      <c r="P1682" s="46" t="s">
        <v>137</v>
      </c>
      <c r="Q1682" s="46" t="s">
        <v>137</v>
      </c>
      <c r="R1682" s="46">
        <v>0.16817430693078259</v>
      </c>
      <c r="S1682" s="46" t="s">
        <v>1</v>
      </c>
      <c r="T1682" s="46" t="s">
        <v>137</v>
      </c>
      <c r="U1682" s="47">
        <v>0.5</v>
      </c>
      <c r="V1682" s="47">
        <v>0</v>
      </c>
      <c r="W1682" s="49">
        <v>0</v>
      </c>
      <c r="X1682" s="35" t="s">
        <v>136</v>
      </c>
      <c r="Y1682" s="44" t="s">
        <v>136</v>
      </c>
      <c r="Z1682" s="46" t="s">
        <v>136</v>
      </c>
      <c r="AA1682" s="46" t="s">
        <v>136</v>
      </c>
      <c r="AB1682" s="46" t="s">
        <v>136</v>
      </c>
      <c r="AC1682" s="47" t="s">
        <v>136</v>
      </c>
      <c r="AD1682" s="48" t="s">
        <v>136</v>
      </c>
      <c r="AE1682" s="49" t="s">
        <v>136</v>
      </c>
    </row>
    <row r="1683" spans="1:31" x14ac:dyDescent="0.25">
      <c r="A1683" t="s">
        <v>1931</v>
      </c>
      <c r="B1683" s="35" t="s">
        <v>136</v>
      </c>
      <c r="C1683" s="44" t="s">
        <v>136</v>
      </c>
      <c r="D1683" s="45" t="s">
        <v>136</v>
      </c>
      <c r="E1683" s="46" t="s">
        <v>136</v>
      </c>
      <c r="F1683" s="45" t="s">
        <v>136</v>
      </c>
      <c r="G1683" s="47" t="s">
        <v>136</v>
      </c>
      <c r="H1683" s="48" t="s">
        <v>136</v>
      </c>
      <c r="I1683" s="49" t="s">
        <v>136</v>
      </c>
      <c r="J1683" s="35">
        <v>23</v>
      </c>
      <c r="K1683" s="42" t="s">
        <v>181</v>
      </c>
      <c r="L1683" s="46">
        <v>0.53317809338911304</v>
      </c>
      <c r="M1683" s="50" t="s">
        <v>137</v>
      </c>
      <c r="N1683" s="50" t="s">
        <v>137</v>
      </c>
      <c r="O1683" s="46">
        <v>0.46682190661088702</v>
      </c>
      <c r="P1683" s="46" t="s">
        <v>137</v>
      </c>
      <c r="Q1683" s="46" t="s">
        <v>137</v>
      </c>
      <c r="R1683" s="46">
        <v>0.18579395655886197</v>
      </c>
      <c r="S1683" s="46" t="s">
        <v>1</v>
      </c>
      <c r="T1683" s="46" t="s">
        <v>137</v>
      </c>
      <c r="U1683" s="47">
        <v>0.5</v>
      </c>
      <c r="V1683" s="47">
        <v>0</v>
      </c>
      <c r="W1683" s="49">
        <v>0</v>
      </c>
      <c r="X1683" s="35" t="s">
        <v>136</v>
      </c>
      <c r="Y1683" s="44" t="s">
        <v>136</v>
      </c>
      <c r="Z1683" s="46" t="s">
        <v>136</v>
      </c>
      <c r="AA1683" s="46" t="s">
        <v>136</v>
      </c>
      <c r="AB1683" s="46" t="s">
        <v>136</v>
      </c>
      <c r="AC1683" s="47" t="s">
        <v>136</v>
      </c>
      <c r="AD1683" s="48" t="s">
        <v>136</v>
      </c>
      <c r="AE1683" s="49" t="s">
        <v>136</v>
      </c>
    </row>
    <row r="1684" spans="1:31" x14ac:dyDescent="0.25">
      <c r="A1684" t="s">
        <v>1932</v>
      </c>
      <c r="B1684" s="35" t="s">
        <v>136</v>
      </c>
      <c r="C1684" s="44" t="s">
        <v>136</v>
      </c>
      <c r="D1684" s="45" t="s">
        <v>136</v>
      </c>
      <c r="E1684" s="46" t="s">
        <v>136</v>
      </c>
      <c r="F1684" s="45" t="s">
        <v>136</v>
      </c>
      <c r="G1684" s="47" t="s">
        <v>136</v>
      </c>
      <c r="H1684" s="48" t="s">
        <v>136</v>
      </c>
      <c r="I1684" s="49" t="s">
        <v>136</v>
      </c>
      <c r="J1684" s="35">
        <v>24</v>
      </c>
      <c r="K1684" s="42" t="s">
        <v>182</v>
      </c>
      <c r="L1684" s="46">
        <v>0.42809329699501669</v>
      </c>
      <c r="M1684" s="50" t="s">
        <v>137</v>
      </c>
      <c r="N1684" s="50" t="s">
        <v>137</v>
      </c>
      <c r="O1684" s="46">
        <v>0.57190670300498336</v>
      </c>
      <c r="P1684" s="46" t="s">
        <v>137</v>
      </c>
      <c r="Q1684" s="46" t="s">
        <v>137</v>
      </c>
      <c r="R1684" s="46">
        <v>0.3726766517868797</v>
      </c>
      <c r="S1684" s="46" t="s">
        <v>1</v>
      </c>
      <c r="T1684" s="46" t="s">
        <v>137</v>
      </c>
      <c r="U1684" s="47">
        <v>0.5</v>
      </c>
      <c r="V1684" s="47">
        <v>0</v>
      </c>
      <c r="W1684" s="49">
        <v>0</v>
      </c>
      <c r="X1684" s="35" t="s">
        <v>136</v>
      </c>
      <c r="Y1684" s="44" t="s">
        <v>136</v>
      </c>
      <c r="Z1684" s="46" t="s">
        <v>136</v>
      </c>
      <c r="AA1684" s="46" t="s">
        <v>136</v>
      </c>
      <c r="AB1684" s="46" t="s">
        <v>136</v>
      </c>
      <c r="AC1684" s="47" t="s">
        <v>136</v>
      </c>
      <c r="AD1684" s="48" t="s">
        <v>136</v>
      </c>
      <c r="AE1684" s="49" t="s">
        <v>136</v>
      </c>
    </row>
    <row r="1685" spans="1:31" x14ac:dyDescent="0.25">
      <c r="A1685" t="s">
        <v>1933</v>
      </c>
      <c r="B1685" s="35" t="s">
        <v>136</v>
      </c>
      <c r="C1685" s="44" t="s">
        <v>136</v>
      </c>
      <c r="D1685" s="45" t="s">
        <v>136</v>
      </c>
      <c r="E1685" s="46" t="s">
        <v>136</v>
      </c>
      <c r="F1685" s="45" t="s">
        <v>136</v>
      </c>
      <c r="G1685" s="47" t="s">
        <v>136</v>
      </c>
      <c r="H1685" s="48" t="s">
        <v>136</v>
      </c>
      <c r="I1685" s="49" t="s">
        <v>136</v>
      </c>
      <c r="J1685" s="35">
        <v>25</v>
      </c>
      <c r="K1685" s="42" t="s">
        <v>185</v>
      </c>
      <c r="L1685" s="46">
        <v>0.49136099941372691</v>
      </c>
      <c r="M1685" s="50" t="s">
        <v>137</v>
      </c>
      <c r="N1685" s="50" t="s">
        <v>137</v>
      </c>
      <c r="O1685" s="46">
        <v>0.50863900058627309</v>
      </c>
      <c r="P1685" s="46" t="s">
        <v>137</v>
      </c>
      <c r="Q1685" s="46" t="s">
        <v>137</v>
      </c>
      <c r="R1685" s="46">
        <v>0.37328763070944015</v>
      </c>
      <c r="S1685" s="46" t="s">
        <v>1</v>
      </c>
      <c r="T1685" s="46" t="s">
        <v>137</v>
      </c>
      <c r="U1685" s="47">
        <v>0.5</v>
      </c>
      <c r="V1685" s="47">
        <v>0</v>
      </c>
      <c r="W1685" s="49">
        <v>0</v>
      </c>
      <c r="X1685" s="35" t="s">
        <v>136</v>
      </c>
      <c r="Y1685" s="44" t="s">
        <v>136</v>
      </c>
      <c r="Z1685" s="46" t="s">
        <v>136</v>
      </c>
      <c r="AA1685" s="46" t="s">
        <v>136</v>
      </c>
      <c r="AB1685" s="46" t="s">
        <v>136</v>
      </c>
      <c r="AC1685" s="47" t="s">
        <v>136</v>
      </c>
      <c r="AD1685" s="48" t="s">
        <v>136</v>
      </c>
      <c r="AE1685" s="49" t="s">
        <v>136</v>
      </c>
    </row>
    <row r="1686" spans="1:31" x14ac:dyDescent="0.25">
      <c r="A1686" t="s">
        <v>1934</v>
      </c>
      <c r="B1686" s="35" t="s">
        <v>136</v>
      </c>
      <c r="C1686" s="44" t="s">
        <v>136</v>
      </c>
      <c r="D1686" s="45" t="s">
        <v>136</v>
      </c>
      <c r="E1686" s="46" t="s">
        <v>136</v>
      </c>
      <c r="F1686" s="45" t="s">
        <v>136</v>
      </c>
      <c r="G1686" s="47" t="s">
        <v>136</v>
      </c>
      <c r="H1686" s="48" t="s">
        <v>136</v>
      </c>
      <c r="I1686" s="49" t="s">
        <v>136</v>
      </c>
      <c r="J1686" s="35">
        <v>26</v>
      </c>
      <c r="K1686" s="42" t="s">
        <v>143</v>
      </c>
      <c r="L1686" s="46">
        <v>0.43471283576220981</v>
      </c>
      <c r="M1686" s="50" t="s">
        <v>137</v>
      </c>
      <c r="N1686" s="50" t="s">
        <v>137</v>
      </c>
      <c r="O1686" s="46">
        <v>0.56528716423779024</v>
      </c>
      <c r="P1686" s="46" t="s">
        <v>137</v>
      </c>
      <c r="Q1686" s="46" t="s">
        <v>137</v>
      </c>
      <c r="R1686" s="46">
        <v>0.56513870523352694</v>
      </c>
      <c r="S1686" s="46" t="s">
        <v>137</v>
      </c>
      <c r="T1686" s="46" t="s">
        <v>137</v>
      </c>
      <c r="U1686" s="47">
        <v>129404.52463645168</v>
      </c>
      <c r="V1686" s="47">
        <v>87878.28623148083</v>
      </c>
      <c r="W1686" s="49">
        <v>0.67909747729737868</v>
      </c>
      <c r="X1686" s="35" t="s">
        <v>136</v>
      </c>
      <c r="Y1686" s="44" t="s">
        <v>136</v>
      </c>
      <c r="Z1686" s="46" t="s">
        <v>136</v>
      </c>
      <c r="AA1686" s="46" t="s">
        <v>136</v>
      </c>
      <c r="AB1686" s="46" t="s">
        <v>136</v>
      </c>
      <c r="AC1686" s="47" t="s">
        <v>136</v>
      </c>
      <c r="AD1686" s="48" t="s">
        <v>136</v>
      </c>
      <c r="AE1686" s="49" t="s">
        <v>136</v>
      </c>
    </row>
    <row r="1687" spans="1:31" x14ac:dyDescent="0.25">
      <c r="A1687" t="s">
        <v>1935</v>
      </c>
      <c r="B1687" s="35" t="s">
        <v>136</v>
      </c>
      <c r="C1687" s="44" t="s">
        <v>136</v>
      </c>
      <c r="D1687" s="45" t="s">
        <v>136</v>
      </c>
      <c r="E1687" s="46" t="s">
        <v>136</v>
      </c>
      <c r="F1687" s="45" t="s">
        <v>136</v>
      </c>
      <c r="G1687" s="47" t="s">
        <v>136</v>
      </c>
      <c r="H1687" s="48" t="s">
        <v>136</v>
      </c>
      <c r="I1687" s="49" t="s">
        <v>136</v>
      </c>
      <c r="J1687" s="35">
        <v>27</v>
      </c>
      <c r="K1687" s="42" t="s">
        <v>187</v>
      </c>
      <c r="L1687" s="46">
        <v>0.39979115997369075</v>
      </c>
      <c r="M1687" s="50" t="s">
        <v>137</v>
      </c>
      <c r="N1687" s="50" t="s">
        <v>135</v>
      </c>
      <c r="O1687" s="46">
        <v>0.60020884002630914</v>
      </c>
      <c r="P1687" s="46" t="s">
        <v>137</v>
      </c>
      <c r="Q1687" s="46" t="s">
        <v>135</v>
      </c>
      <c r="R1687" s="46">
        <v>0.42302391372884629</v>
      </c>
      <c r="S1687" s="46" t="s">
        <v>137</v>
      </c>
      <c r="T1687" s="46" t="s">
        <v>137</v>
      </c>
      <c r="U1687" s="47">
        <v>0.5</v>
      </c>
      <c r="V1687" s="47">
        <v>0</v>
      </c>
      <c r="W1687" s="49">
        <v>0</v>
      </c>
      <c r="X1687" s="35" t="s">
        <v>136</v>
      </c>
      <c r="Y1687" s="44" t="s">
        <v>136</v>
      </c>
      <c r="Z1687" s="46" t="s">
        <v>136</v>
      </c>
      <c r="AA1687" s="46" t="s">
        <v>136</v>
      </c>
      <c r="AB1687" s="46" t="s">
        <v>136</v>
      </c>
      <c r="AC1687" s="47" t="s">
        <v>136</v>
      </c>
      <c r="AD1687" s="48" t="s">
        <v>136</v>
      </c>
      <c r="AE1687" s="49" t="s">
        <v>136</v>
      </c>
    </row>
    <row r="1688" spans="1:31" x14ac:dyDescent="0.25">
      <c r="A1688" t="s">
        <v>1936</v>
      </c>
      <c r="B1688" s="35" t="s">
        <v>136</v>
      </c>
      <c r="C1688" s="44" t="s">
        <v>136</v>
      </c>
      <c r="D1688" s="45" t="s">
        <v>136</v>
      </c>
      <c r="E1688" s="46" t="s">
        <v>136</v>
      </c>
      <c r="F1688" s="45" t="s">
        <v>136</v>
      </c>
      <c r="G1688" s="47" t="s">
        <v>136</v>
      </c>
      <c r="H1688" s="48" t="s">
        <v>136</v>
      </c>
      <c r="I1688" s="49" t="s">
        <v>136</v>
      </c>
      <c r="J1688" s="35">
        <v>28</v>
      </c>
      <c r="K1688" s="42" t="s">
        <v>188</v>
      </c>
      <c r="L1688" s="46">
        <v>0.57554202017641631</v>
      </c>
      <c r="M1688" s="50" t="s">
        <v>137</v>
      </c>
      <c r="N1688" s="50" t="s">
        <v>137</v>
      </c>
      <c r="O1688" s="46">
        <v>0.42445797982358358</v>
      </c>
      <c r="P1688" s="46" t="s">
        <v>137</v>
      </c>
      <c r="Q1688" s="46" t="s">
        <v>137</v>
      </c>
      <c r="R1688" s="46">
        <v>0.36663617002520466</v>
      </c>
      <c r="S1688" s="46" t="s">
        <v>1</v>
      </c>
      <c r="T1688" s="46" t="s">
        <v>137</v>
      </c>
      <c r="U1688" s="47">
        <v>0.5</v>
      </c>
      <c r="V1688" s="47">
        <v>0</v>
      </c>
      <c r="W1688" s="49">
        <v>0</v>
      </c>
      <c r="X1688" s="35" t="s">
        <v>136</v>
      </c>
      <c r="Y1688" s="44" t="s">
        <v>136</v>
      </c>
      <c r="Z1688" s="46" t="s">
        <v>136</v>
      </c>
      <c r="AA1688" s="46" t="s">
        <v>136</v>
      </c>
      <c r="AB1688" s="46" t="s">
        <v>136</v>
      </c>
      <c r="AC1688" s="47" t="s">
        <v>136</v>
      </c>
      <c r="AD1688" s="48" t="s">
        <v>136</v>
      </c>
      <c r="AE1688" s="49" t="s">
        <v>136</v>
      </c>
    </row>
    <row r="1689" spans="1:31" x14ac:dyDescent="0.25">
      <c r="A1689" t="s">
        <v>1937</v>
      </c>
      <c r="B1689" s="35" t="s">
        <v>136</v>
      </c>
      <c r="C1689" s="44" t="s">
        <v>136</v>
      </c>
      <c r="D1689" s="45" t="s">
        <v>136</v>
      </c>
      <c r="E1689" s="46" t="s">
        <v>136</v>
      </c>
      <c r="F1689" s="45" t="s">
        <v>136</v>
      </c>
      <c r="G1689" s="47" t="s">
        <v>136</v>
      </c>
      <c r="H1689" s="48" t="s">
        <v>136</v>
      </c>
      <c r="I1689" s="49" t="s">
        <v>136</v>
      </c>
      <c r="J1689" s="35">
        <v>29</v>
      </c>
      <c r="K1689" s="42" t="s">
        <v>13</v>
      </c>
      <c r="L1689" s="46">
        <v>0.42566583776665984</v>
      </c>
      <c r="M1689" s="50" t="s">
        <v>137</v>
      </c>
      <c r="N1689" s="50" t="s">
        <v>137</v>
      </c>
      <c r="O1689" s="46">
        <v>0.57433416223334011</v>
      </c>
      <c r="P1689" s="46" t="s">
        <v>137</v>
      </c>
      <c r="Q1689" s="46" t="s">
        <v>137</v>
      </c>
      <c r="R1689" s="46">
        <v>0.47587686967400566</v>
      </c>
      <c r="S1689" s="46" t="s">
        <v>137</v>
      </c>
      <c r="T1689" s="46" t="s">
        <v>137</v>
      </c>
      <c r="U1689" s="47">
        <v>0.5</v>
      </c>
      <c r="V1689" s="47">
        <v>0</v>
      </c>
      <c r="W1689" s="49">
        <v>0</v>
      </c>
      <c r="X1689" s="35" t="s">
        <v>136</v>
      </c>
      <c r="Y1689" s="44" t="s">
        <v>136</v>
      </c>
      <c r="Z1689" s="46" t="s">
        <v>136</v>
      </c>
      <c r="AA1689" s="46" t="s">
        <v>136</v>
      </c>
      <c r="AB1689" s="46" t="s">
        <v>136</v>
      </c>
      <c r="AC1689" s="47" t="s">
        <v>136</v>
      </c>
      <c r="AD1689" s="48" t="s">
        <v>136</v>
      </c>
      <c r="AE1689" s="49" t="s">
        <v>136</v>
      </c>
    </row>
    <row r="1690" spans="1:31" x14ac:dyDescent="0.25">
      <c r="A1690" t="s">
        <v>1938</v>
      </c>
      <c r="B1690" s="35" t="s">
        <v>136</v>
      </c>
      <c r="C1690" s="44" t="s">
        <v>136</v>
      </c>
      <c r="D1690" s="45" t="s">
        <v>136</v>
      </c>
      <c r="E1690" s="46" t="s">
        <v>136</v>
      </c>
      <c r="F1690" s="45" t="s">
        <v>136</v>
      </c>
      <c r="G1690" s="47" t="s">
        <v>136</v>
      </c>
      <c r="H1690" s="48" t="s">
        <v>136</v>
      </c>
      <c r="I1690" s="49" t="s">
        <v>136</v>
      </c>
      <c r="J1690" s="35">
        <v>30</v>
      </c>
      <c r="K1690" s="42" t="s">
        <v>192</v>
      </c>
      <c r="L1690" s="46">
        <v>0.43268040219202664</v>
      </c>
      <c r="M1690" s="50" t="s">
        <v>137</v>
      </c>
      <c r="N1690" s="50" t="s">
        <v>137</v>
      </c>
      <c r="O1690" s="46">
        <v>0.56731959780797347</v>
      </c>
      <c r="P1690" s="46" t="s">
        <v>137</v>
      </c>
      <c r="Q1690" s="46" t="s">
        <v>137</v>
      </c>
      <c r="R1690" s="46">
        <v>0.56676544803492801</v>
      </c>
      <c r="S1690" s="46" t="s">
        <v>137</v>
      </c>
      <c r="T1690" s="46" t="s">
        <v>137</v>
      </c>
      <c r="U1690" s="47">
        <v>53186.61327911941</v>
      </c>
      <c r="V1690" s="47">
        <v>26698.153808887695</v>
      </c>
      <c r="W1690" s="49">
        <v>0.50197130749381913</v>
      </c>
      <c r="X1690" s="35" t="s">
        <v>136</v>
      </c>
      <c r="Y1690" s="44" t="s">
        <v>136</v>
      </c>
      <c r="Z1690" s="46" t="s">
        <v>136</v>
      </c>
      <c r="AA1690" s="46" t="s">
        <v>136</v>
      </c>
      <c r="AB1690" s="46" t="s">
        <v>136</v>
      </c>
      <c r="AC1690" s="47" t="s">
        <v>136</v>
      </c>
      <c r="AD1690" s="48" t="s">
        <v>136</v>
      </c>
      <c r="AE1690" s="49" t="s">
        <v>136</v>
      </c>
    </row>
    <row r="1691" spans="1:31" x14ac:dyDescent="0.25">
      <c r="A1691" t="s">
        <v>1939</v>
      </c>
      <c r="B1691" s="35" t="s">
        <v>136</v>
      </c>
      <c r="C1691" s="44" t="s">
        <v>136</v>
      </c>
      <c r="D1691" s="45" t="s">
        <v>136</v>
      </c>
      <c r="E1691" s="46" t="s">
        <v>136</v>
      </c>
      <c r="F1691" s="45" t="s">
        <v>136</v>
      </c>
      <c r="G1691" s="47" t="s">
        <v>136</v>
      </c>
      <c r="H1691" s="48" t="s">
        <v>136</v>
      </c>
      <c r="I1691" s="49" t="s">
        <v>136</v>
      </c>
      <c r="J1691" s="35" t="s">
        <v>136</v>
      </c>
      <c r="K1691" s="42" t="s">
        <v>136</v>
      </c>
      <c r="L1691" s="46" t="s">
        <v>136</v>
      </c>
      <c r="M1691" s="50" t="s">
        <v>136</v>
      </c>
      <c r="N1691" s="50" t="s">
        <v>136</v>
      </c>
      <c r="O1691" s="46" t="s">
        <v>136</v>
      </c>
      <c r="P1691" s="46" t="s">
        <v>136</v>
      </c>
      <c r="Q1691" s="46" t="s">
        <v>136</v>
      </c>
      <c r="R1691" s="46" t="s">
        <v>136</v>
      </c>
      <c r="S1691" s="46" t="s">
        <v>136</v>
      </c>
      <c r="T1691" s="46" t="s">
        <v>136</v>
      </c>
      <c r="U1691" s="47" t="s">
        <v>136</v>
      </c>
      <c r="V1691" s="47" t="s">
        <v>136</v>
      </c>
      <c r="W1691" s="49" t="s">
        <v>136</v>
      </c>
      <c r="X1691" s="35" t="s">
        <v>136</v>
      </c>
      <c r="Y1691" s="44" t="s">
        <v>136</v>
      </c>
      <c r="Z1691" s="46" t="s">
        <v>136</v>
      </c>
      <c r="AA1691" s="46" t="s">
        <v>136</v>
      </c>
      <c r="AB1691" s="46" t="s">
        <v>136</v>
      </c>
      <c r="AC1691" s="47" t="s">
        <v>136</v>
      </c>
      <c r="AD1691" s="48" t="s">
        <v>136</v>
      </c>
      <c r="AE1691" s="49" t="s">
        <v>136</v>
      </c>
    </row>
    <row r="1692" spans="1:31" x14ac:dyDescent="0.25">
      <c r="A1692" t="s">
        <v>1940</v>
      </c>
      <c r="B1692" s="35" t="s">
        <v>136</v>
      </c>
      <c r="C1692" s="44" t="s">
        <v>136</v>
      </c>
      <c r="D1692" s="45" t="s">
        <v>136</v>
      </c>
      <c r="E1692" s="46" t="s">
        <v>136</v>
      </c>
      <c r="F1692" s="45" t="s">
        <v>136</v>
      </c>
      <c r="G1692" s="47" t="s">
        <v>136</v>
      </c>
      <c r="H1692" s="48" t="s">
        <v>136</v>
      </c>
      <c r="I1692" s="49" t="s">
        <v>136</v>
      </c>
      <c r="J1692" s="35" t="s">
        <v>136</v>
      </c>
      <c r="K1692" s="42" t="s">
        <v>136</v>
      </c>
      <c r="L1692" s="46" t="s">
        <v>136</v>
      </c>
      <c r="M1692" s="50" t="s">
        <v>136</v>
      </c>
      <c r="N1692" s="50" t="s">
        <v>136</v>
      </c>
      <c r="O1692" s="46" t="s">
        <v>136</v>
      </c>
      <c r="P1692" s="46" t="s">
        <v>136</v>
      </c>
      <c r="Q1692" s="46" t="s">
        <v>136</v>
      </c>
      <c r="R1692" s="46" t="s">
        <v>136</v>
      </c>
      <c r="S1692" s="46" t="s">
        <v>136</v>
      </c>
      <c r="T1692" s="46" t="s">
        <v>136</v>
      </c>
      <c r="U1692" s="47" t="s">
        <v>136</v>
      </c>
      <c r="V1692" s="47" t="s">
        <v>136</v>
      </c>
      <c r="W1692" s="49" t="s">
        <v>136</v>
      </c>
      <c r="X1692" s="35" t="s">
        <v>136</v>
      </c>
      <c r="Y1692" s="44" t="s">
        <v>136</v>
      </c>
      <c r="Z1692" s="46" t="s">
        <v>136</v>
      </c>
      <c r="AA1692" s="46" t="s">
        <v>136</v>
      </c>
      <c r="AB1692" s="46" t="s">
        <v>136</v>
      </c>
      <c r="AC1692" s="47" t="s">
        <v>136</v>
      </c>
      <c r="AD1692" s="48" t="s">
        <v>136</v>
      </c>
      <c r="AE1692" s="49" t="s">
        <v>136</v>
      </c>
    </row>
    <row r="1693" spans="1:31" x14ac:dyDescent="0.25">
      <c r="A1693" t="s">
        <v>1941</v>
      </c>
      <c r="B1693" s="35" t="s">
        <v>136</v>
      </c>
      <c r="C1693" s="44" t="s">
        <v>136</v>
      </c>
      <c r="D1693" s="45" t="s">
        <v>136</v>
      </c>
      <c r="E1693" s="46" t="s">
        <v>136</v>
      </c>
      <c r="F1693" s="45" t="s">
        <v>136</v>
      </c>
      <c r="G1693" s="47" t="s">
        <v>136</v>
      </c>
      <c r="H1693" s="48" t="s">
        <v>136</v>
      </c>
      <c r="I1693" s="49" t="s">
        <v>136</v>
      </c>
      <c r="J1693" s="35" t="s">
        <v>136</v>
      </c>
      <c r="K1693" s="42" t="s">
        <v>136</v>
      </c>
      <c r="L1693" s="46" t="s">
        <v>136</v>
      </c>
      <c r="M1693" s="50" t="s">
        <v>136</v>
      </c>
      <c r="N1693" s="50" t="s">
        <v>136</v>
      </c>
      <c r="O1693" s="46" t="s">
        <v>136</v>
      </c>
      <c r="P1693" s="46" t="s">
        <v>136</v>
      </c>
      <c r="Q1693" s="46" t="s">
        <v>136</v>
      </c>
      <c r="R1693" s="46" t="s">
        <v>136</v>
      </c>
      <c r="S1693" s="46" t="s">
        <v>136</v>
      </c>
      <c r="T1693" s="46" t="s">
        <v>136</v>
      </c>
      <c r="U1693" s="47" t="s">
        <v>136</v>
      </c>
      <c r="V1693" s="47" t="s">
        <v>136</v>
      </c>
      <c r="W1693" s="49" t="s">
        <v>136</v>
      </c>
      <c r="X1693" s="35" t="s">
        <v>136</v>
      </c>
      <c r="Y1693" s="44" t="s">
        <v>136</v>
      </c>
      <c r="Z1693" s="46" t="s">
        <v>136</v>
      </c>
      <c r="AA1693" s="46" t="s">
        <v>136</v>
      </c>
      <c r="AB1693" s="46" t="s">
        <v>136</v>
      </c>
      <c r="AC1693" s="47" t="s">
        <v>136</v>
      </c>
      <c r="AD1693" s="48" t="s">
        <v>136</v>
      </c>
      <c r="AE1693" s="49" t="s">
        <v>136</v>
      </c>
    </row>
    <row r="1694" spans="1:31" x14ac:dyDescent="0.25">
      <c r="A1694" t="s">
        <v>1942</v>
      </c>
      <c r="B1694" s="35" t="s">
        <v>136</v>
      </c>
      <c r="C1694" s="44" t="s">
        <v>136</v>
      </c>
      <c r="D1694" s="45" t="s">
        <v>136</v>
      </c>
      <c r="E1694" s="46" t="s">
        <v>136</v>
      </c>
      <c r="F1694" s="45" t="s">
        <v>136</v>
      </c>
      <c r="G1694" s="47" t="s">
        <v>136</v>
      </c>
      <c r="H1694" s="48" t="s">
        <v>136</v>
      </c>
      <c r="I1694" s="49" t="s">
        <v>136</v>
      </c>
      <c r="J1694" s="35" t="s">
        <v>136</v>
      </c>
      <c r="K1694" s="42" t="s">
        <v>136</v>
      </c>
      <c r="L1694" s="46" t="s">
        <v>136</v>
      </c>
      <c r="M1694" s="50" t="s">
        <v>136</v>
      </c>
      <c r="N1694" s="50" t="s">
        <v>136</v>
      </c>
      <c r="O1694" s="46" t="s">
        <v>136</v>
      </c>
      <c r="P1694" s="46" t="s">
        <v>136</v>
      </c>
      <c r="Q1694" s="46" t="s">
        <v>136</v>
      </c>
      <c r="R1694" s="46" t="s">
        <v>136</v>
      </c>
      <c r="S1694" s="46" t="s">
        <v>136</v>
      </c>
      <c r="T1694" s="46" t="s">
        <v>136</v>
      </c>
      <c r="U1694" s="47" t="s">
        <v>136</v>
      </c>
      <c r="V1694" s="47" t="s">
        <v>136</v>
      </c>
      <c r="W1694" s="49" t="s">
        <v>136</v>
      </c>
      <c r="X1694" s="35" t="s">
        <v>136</v>
      </c>
      <c r="Y1694" s="44" t="s">
        <v>136</v>
      </c>
      <c r="Z1694" s="46" t="s">
        <v>136</v>
      </c>
      <c r="AA1694" s="46" t="s">
        <v>136</v>
      </c>
      <c r="AB1694" s="46" t="s">
        <v>136</v>
      </c>
      <c r="AC1694" s="47" t="s">
        <v>136</v>
      </c>
      <c r="AD1694" s="48" t="s">
        <v>136</v>
      </c>
      <c r="AE1694" s="49" t="s">
        <v>136</v>
      </c>
    </row>
    <row r="1695" spans="1:31" x14ac:dyDescent="0.25">
      <c r="A1695" t="s">
        <v>1943</v>
      </c>
      <c r="B1695" s="35" t="s">
        <v>136</v>
      </c>
      <c r="C1695" s="44" t="s">
        <v>136</v>
      </c>
      <c r="D1695" s="45" t="s">
        <v>136</v>
      </c>
      <c r="E1695" s="46" t="s">
        <v>136</v>
      </c>
      <c r="F1695" s="45" t="s">
        <v>136</v>
      </c>
      <c r="G1695" s="47" t="s">
        <v>136</v>
      </c>
      <c r="H1695" s="48" t="s">
        <v>136</v>
      </c>
      <c r="I1695" s="49" t="s">
        <v>136</v>
      </c>
      <c r="J1695" s="35" t="s">
        <v>136</v>
      </c>
      <c r="K1695" s="42" t="s">
        <v>136</v>
      </c>
      <c r="L1695" s="46" t="s">
        <v>136</v>
      </c>
      <c r="M1695" s="50" t="s">
        <v>136</v>
      </c>
      <c r="N1695" s="50" t="s">
        <v>136</v>
      </c>
      <c r="O1695" s="46" t="s">
        <v>136</v>
      </c>
      <c r="P1695" s="46" t="s">
        <v>136</v>
      </c>
      <c r="Q1695" s="46" t="s">
        <v>136</v>
      </c>
      <c r="R1695" s="46" t="s">
        <v>136</v>
      </c>
      <c r="S1695" s="46" t="s">
        <v>136</v>
      </c>
      <c r="T1695" s="46" t="s">
        <v>136</v>
      </c>
      <c r="U1695" s="47" t="s">
        <v>136</v>
      </c>
      <c r="V1695" s="47" t="s">
        <v>136</v>
      </c>
      <c r="W1695" s="49" t="s">
        <v>136</v>
      </c>
      <c r="X1695" s="35" t="s">
        <v>136</v>
      </c>
      <c r="Y1695" s="44" t="s">
        <v>136</v>
      </c>
      <c r="Z1695" s="46" t="s">
        <v>136</v>
      </c>
      <c r="AA1695" s="46" t="s">
        <v>136</v>
      </c>
      <c r="AB1695" s="46" t="s">
        <v>136</v>
      </c>
      <c r="AC1695" s="47" t="s">
        <v>136</v>
      </c>
      <c r="AD1695" s="48" t="s">
        <v>136</v>
      </c>
      <c r="AE1695" s="49" t="s">
        <v>136</v>
      </c>
    </row>
    <row r="1696" spans="1:31" x14ac:dyDescent="0.25">
      <c r="A1696" t="s">
        <v>1944</v>
      </c>
      <c r="B1696" s="35" t="s">
        <v>136</v>
      </c>
      <c r="C1696" s="44" t="s">
        <v>136</v>
      </c>
      <c r="D1696" s="45" t="s">
        <v>136</v>
      </c>
      <c r="E1696" s="46" t="s">
        <v>136</v>
      </c>
      <c r="F1696" s="45" t="s">
        <v>136</v>
      </c>
      <c r="G1696" s="47" t="s">
        <v>136</v>
      </c>
      <c r="H1696" s="48" t="s">
        <v>136</v>
      </c>
      <c r="I1696" s="49" t="s">
        <v>136</v>
      </c>
      <c r="J1696" s="35" t="s">
        <v>136</v>
      </c>
      <c r="K1696" s="42" t="s">
        <v>136</v>
      </c>
      <c r="L1696" s="46" t="s">
        <v>136</v>
      </c>
      <c r="M1696" s="50" t="s">
        <v>136</v>
      </c>
      <c r="N1696" s="50" t="s">
        <v>136</v>
      </c>
      <c r="O1696" s="46" t="s">
        <v>136</v>
      </c>
      <c r="P1696" s="46" t="s">
        <v>136</v>
      </c>
      <c r="Q1696" s="46" t="s">
        <v>136</v>
      </c>
      <c r="R1696" s="46" t="s">
        <v>136</v>
      </c>
      <c r="S1696" s="46" t="s">
        <v>136</v>
      </c>
      <c r="T1696" s="46" t="s">
        <v>136</v>
      </c>
      <c r="U1696" s="47" t="s">
        <v>136</v>
      </c>
      <c r="V1696" s="47" t="s">
        <v>136</v>
      </c>
      <c r="W1696" s="49" t="s">
        <v>136</v>
      </c>
      <c r="X1696" s="35" t="s">
        <v>136</v>
      </c>
      <c r="Y1696" s="44" t="s">
        <v>136</v>
      </c>
      <c r="Z1696" s="46" t="s">
        <v>136</v>
      </c>
      <c r="AA1696" s="46" t="s">
        <v>136</v>
      </c>
      <c r="AB1696" s="46" t="s">
        <v>136</v>
      </c>
      <c r="AC1696" s="47" t="s">
        <v>136</v>
      </c>
      <c r="AD1696" s="48" t="s">
        <v>136</v>
      </c>
      <c r="AE1696" s="49" t="s">
        <v>136</v>
      </c>
    </row>
    <row r="1697" spans="1:31" x14ac:dyDescent="0.25">
      <c r="A1697" t="s">
        <v>1945</v>
      </c>
      <c r="B1697" s="35" t="s">
        <v>136</v>
      </c>
      <c r="C1697" s="44" t="s">
        <v>136</v>
      </c>
      <c r="D1697" s="45" t="s">
        <v>136</v>
      </c>
      <c r="E1697" s="46" t="s">
        <v>136</v>
      </c>
      <c r="F1697" s="45" t="s">
        <v>136</v>
      </c>
      <c r="G1697" s="47" t="s">
        <v>136</v>
      </c>
      <c r="H1697" s="48" t="s">
        <v>136</v>
      </c>
      <c r="I1697" s="49" t="s">
        <v>136</v>
      </c>
      <c r="J1697" s="35" t="s">
        <v>136</v>
      </c>
      <c r="K1697" s="42" t="s">
        <v>136</v>
      </c>
      <c r="L1697" s="46" t="s">
        <v>136</v>
      </c>
      <c r="M1697" s="50" t="s">
        <v>136</v>
      </c>
      <c r="N1697" s="50" t="s">
        <v>136</v>
      </c>
      <c r="O1697" s="46" t="s">
        <v>136</v>
      </c>
      <c r="P1697" s="46" t="s">
        <v>136</v>
      </c>
      <c r="Q1697" s="46" t="s">
        <v>136</v>
      </c>
      <c r="R1697" s="46" t="s">
        <v>136</v>
      </c>
      <c r="S1697" s="46" t="s">
        <v>136</v>
      </c>
      <c r="T1697" s="46" t="s">
        <v>136</v>
      </c>
      <c r="U1697" s="47" t="s">
        <v>136</v>
      </c>
      <c r="V1697" s="47" t="s">
        <v>136</v>
      </c>
      <c r="W1697" s="49" t="s">
        <v>136</v>
      </c>
      <c r="X1697" s="35" t="s">
        <v>136</v>
      </c>
      <c r="Y1697" s="44" t="s">
        <v>136</v>
      </c>
      <c r="Z1697" s="46" t="s">
        <v>136</v>
      </c>
      <c r="AA1697" s="46" t="s">
        <v>136</v>
      </c>
      <c r="AB1697" s="46" t="s">
        <v>136</v>
      </c>
      <c r="AC1697" s="47" t="s">
        <v>136</v>
      </c>
      <c r="AD1697" s="48" t="s">
        <v>136</v>
      </c>
      <c r="AE1697" s="49" t="s">
        <v>136</v>
      </c>
    </row>
    <row r="1698" spans="1:31" x14ac:dyDescent="0.25">
      <c r="A1698" t="s">
        <v>1946</v>
      </c>
      <c r="B1698" s="35" t="s">
        <v>136</v>
      </c>
      <c r="C1698" s="44" t="s">
        <v>136</v>
      </c>
      <c r="D1698" s="45" t="s">
        <v>136</v>
      </c>
      <c r="E1698" s="46" t="s">
        <v>136</v>
      </c>
      <c r="F1698" s="45" t="s">
        <v>136</v>
      </c>
      <c r="G1698" s="47" t="s">
        <v>136</v>
      </c>
      <c r="H1698" s="48" t="s">
        <v>136</v>
      </c>
      <c r="I1698" s="49" t="s">
        <v>136</v>
      </c>
      <c r="J1698" s="35" t="s">
        <v>136</v>
      </c>
      <c r="K1698" s="42" t="s">
        <v>136</v>
      </c>
      <c r="L1698" s="46" t="s">
        <v>136</v>
      </c>
      <c r="M1698" s="50" t="s">
        <v>136</v>
      </c>
      <c r="N1698" s="50" t="s">
        <v>136</v>
      </c>
      <c r="O1698" s="46" t="s">
        <v>136</v>
      </c>
      <c r="P1698" s="46" t="s">
        <v>136</v>
      </c>
      <c r="Q1698" s="46" t="s">
        <v>136</v>
      </c>
      <c r="R1698" s="46" t="s">
        <v>136</v>
      </c>
      <c r="S1698" s="46" t="s">
        <v>136</v>
      </c>
      <c r="T1698" s="46" t="s">
        <v>136</v>
      </c>
      <c r="U1698" s="47" t="s">
        <v>136</v>
      </c>
      <c r="V1698" s="47" t="s">
        <v>136</v>
      </c>
      <c r="W1698" s="49" t="s">
        <v>136</v>
      </c>
      <c r="X1698" s="35" t="s">
        <v>136</v>
      </c>
      <c r="Y1698" s="44" t="s">
        <v>136</v>
      </c>
      <c r="Z1698" s="46" t="s">
        <v>136</v>
      </c>
      <c r="AA1698" s="46" t="s">
        <v>136</v>
      </c>
      <c r="AB1698" s="46" t="s">
        <v>136</v>
      </c>
      <c r="AC1698" s="47" t="s">
        <v>136</v>
      </c>
      <c r="AD1698" s="48" t="s">
        <v>136</v>
      </c>
      <c r="AE1698" s="49" t="s">
        <v>136</v>
      </c>
    </row>
    <row r="1699" spans="1:31" ht="15.75" thickBot="1" x14ac:dyDescent="0.3">
      <c r="A1699" t="s">
        <v>1947</v>
      </c>
      <c r="B1699" s="35" t="s">
        <v>136</v>
      </c>
      <c r="C1699" s="51" t="s">
        <v>136</v>
      </c>
      <c r="D1699" s="52" t="s">
        <v>136</v>
      </c>
      <c r="E1699" s="53" t="s">
        <v>136</v>
      </c>
      <c r="F1699" s="52" t="s">
        <v>136</v>
      </c>
      <c r="G1699" s="54" t="s">
        <v>136</v>
      </c>
      <c r="H1699" s="55" t="s">
        <v>136</v>
      </c>
      <c r="I1699" s="56" t="s">
        <v>136</v>
      </c>
      <c r="J1699" s="35" t="s">
        <v>136</v>
      </c>
      <c r="K1699" s="42" t="s">
        <v>136</v>
      </c>
      <c r="L1699" s="25" t="s">
        <v>136</v>
      </c>
      <c r="M1699" s="57" t="s">
        <v>136</v>
      </c>
      <c r="N1699" s="57" t="s">
        <v>136</v>
      </c>
      <c r="O1699" s="53" t="s">
        <v>136</v>
      </c>
      <c r="P1699" s="25" t="s">
        <v>136</v>
      </c>
      <c r="Q1699" s="25" t="s">
        <v>136</v>
      </c>
      <c r="R1699" s="53" t="s">
        <v>136</v>
      </c>
      <c r="S1699" s="46" t="s">
        <v>136</v>
      </c>
      <c r="T1699" s="25" t="s">
        <v>136</v>
      </c>
      <c r="U1699" s="54" t="s">
        <v>136</v>
      </c>
      <c r="V1699" s="54" t="s">
        <v>136</v>
      </c>
      <c r="W1699" s="56" t="s">
        <v>136</v>
      </c>
      <c r="X1699" s="35" t="s">
        <v>136</v>
      </c>
      <c r="Y1699" s="51" t="s">
        <v>136</v>
      </c>
      <c r="Z1699" s="53" t="s">
        <v>136</v>
      </c>
      <c r="AA1699" s="53" t="s">
        <v>136</v>
      </c>
      <c r="AB1699" s="53" t="s">
        <v>136</v>
      </c>
      <c r="AC1699" s="54" t="s">
        <v>136</v>
      </c>
      <c r="AD1699" s="55" t="s">
        <v>136</v>
      </c>
      <c r="AE1699" s="56" t="s">
        <v>136</v>
      </c>
    </row>
    <row r="1700" spans="1:31" x14ac:dyDescent="0.25">
      <c r="A1700" t="s">
        <v>1948</v>
      </c>
      <c r="B1700" s="293" t="s">
        <v>2237</v>
      </c>
      <c r="C1700" s="294"/>
      <c r="D1700" s="58">
        <v>0.60949062488825012</v>
      </c>
      <c r="E1700" s="58">
        <v>0.39050937511174988</v>
      </c>
      <c r="F1700" s="58">
        <v>0.29677991639247348</v>
      </c>
      <c r="G1700" s="59"/>
      <c r="H1700" s="60"/>
      <c r="I1700" s="61"/>
      <c r="J1700" s="62"/>
      <c r="K1700" s="37"/>
      <c r="L1700" s="37"/>
      <c r="M1700" s="37"/>
      <c r="N1700" s="37"/>
      <c r="O1700" s="37"/>
      <c r="P1700" s="37"/>
      <c r="Q1700" s="37"/>
      <c r="R1700" s="37"/>
      <c r="S1700" s="37"/>
      <c r="T1700" s="37"/>
      <c r="U1700" s="37" t="s">
        <v>136</v>
      </c>
      <c r="V1700" s="37" t="s">
        <v>136</v>
      </c>
      <c r="W1700" s="63" t="s">
        <v>136</v>
      </c>
      <c r="X1700" s="293" t="s">
        <v>2237</v>
      </c>
      <c r="Y1700" s="294">
        <v>0</v>
      </c>
      <c r="Z1700" s="58">
        <v>0.31971340473010645</v>
      </c>
      <c r="AA1700" s="58">
        <v>0.68028659526989366</v>
      </c>
      <c r="AB1700" s="58">
        <v>0.61427797892753444</v>
      </c>
      <c r="AC1700" s="59"/>
      <c r="AD1700" s="60"/>
      <c r="AE1700" s="61"/>
    </row>
    <row r="1701" spans="1:31" ht="15.75" thickBot="1" x14ac:dyDescent="0.3">
      <c r="A1701" t="s">
        <v>1949</v>
      </c>
      <c r="B1701" s="295" t="s">
        <v>5</v>
      </c>
      <c r="C1701" s="296"/>
      <c r="D1701" s="25"/>
      <c r="E1701" s="25"/>
      <c r="F1701" s="25"/>
      <c r="G1701" s="26">
        <v>849099.96442539082</v>
      </c>
      <c r="H1701" s="26">
        <v>323899.62257740647</v>
      </c>
      <c r="I1701" s="27">
        <v>0.38146229672332893</v>
      </c>
      <c r="J1701" s="33" t="s">
        <v>5</v>
      </c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6">
        <v>1837222.0224593931</v>
      </c>
      <c r="V1701" s="26">
        <v>948619.56093408901</v>
      </c>
      <c r="W1701" s="27">
        <v>0.51633365447264867</v>
      </c>
      <c r="X1701" s="295" t="s">
        <v>5</v>
      </c>
      <c r="Y1701" s="296">
        <v>0</v>
      </c>
      <c r="Z1701" s="25"/>
      <c r="AA1701" s="25"/>
      <c r="AB1701" s="25"/>
      <c r="AC1701" s="26">
        <v>694771.37002699147</v>
      </c>
      <c r="AD1701" s="26">
        <v>351379.97334852454</v>
      </c>
      <c r="AE1701" s="27">
        <v>0.50574906869705016</v>
      </c>
    </row>
    <row r="1702" spans="1:31" ht="15.75" thickBot="1" x14ac:dyDescent="0.3">
      <c r="A1702" t="s">
        <v>1950</v>
      </c>
      <c r="B1702" s="29" t="s">
        <v>2238</v>
      </c>
      <c r="C1702" s="30"/>
      <c r="D1702" s="30"/>
      <c r="E1702" s="30"/>
      <c r="F1702" s="30"/>
      <c r="G1702" s="31">
        <v>8.9750473756856461</v>
      </c>
      <c r="H1702" s="32">
        <v>7.2521618014857294</v>
      </c>
      <c r="I1702" s="64"/>
      <c r="J1702" s="29" t="s">
        <v>2240</v>
      </c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1">
        <v>6.9297987439148461</v>
      </c>
      <c r="V1702" s="32">
        <v>6.261037330785463</v>
      </c>
      <c r="W1702" s="64"/>
      <c r="X1702" s="29" t="s">
        <v>2239</v>
      </c>
      <c r="Y1702" s="30"/>
      <c r="Z1702" s="30"/>
      <c r="AA1702" s="30"/>
      <c r="AB1702" s="30"/>
      <c r="AC1702" s="31">
        <v>8.0266385994870593</v>
      </c>
      <c r="AD1702" s="32">
        <v>9.6449549713815603</v>
      </c>
      <c r="AE1702" s="64"/>
    </row>
    <row r="1703" spans="1:31" ht="15.75" thickBot="1" x14ac:dyDescent="0.3">
      <c r="A1703" t="s">
        <v>1951</v>
      </c>
      <c r="B1703" s="358" t="s">
        <v>2231</v>
      </c>
      <c r="C1703" s="358"/>
      <c r="D1703" s="358"/>
      <c r="E1703" s="358"/>
      <c r="F1703" s="358"/>
      <c r="G1703" s="358"/>
      <c r="H1703" s="358"/>
      <c r="I1703" s="20"/>
      <c r="J1703" s="20"/>
      <c r="K1703" s="20"/>
      <c r="L1703" s="20" t="s">
        <v>2278</v>
      </c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</row>
    <row r="1704" spans="1:31" x14ac:dyDescent="0.25">
      <c r="A1704" t="s">
        <v>1952</v>
      </c>
      <c r="B1704" s="301" t="s">
        <v>6</v>
      </c>
      <c r="C1704" s="302"/>
      <c r="D1704" s="302"/>
      <c r="E1704" s="302"/>
      <c r="F1704" s="302"/>
      <c r="G1704" s="302"/>
      <c r="H1704" s="302"/>
      <c r="I1704" s="303"/>
      <c r="J1704" s="301" t="s">
        <v>73</v>
      </c>
      <c r="K1704" s="302"/>
      <c r="L1704" s="302"/>
      <c r="M1704" s="302"/>
      <c r="N1704" s="302"/>
      <c r="O1704" s="302"/>
      <c r="P1704" s="302"/>
      <c r="Q1704" s="302"/>
      <c r="R1704" s="302"/>
      <c r="S1704" s="302"/>
      <c r="T1704" s="302"/>
      <c r="U1704" s="302"/>
      <c r="V1704" s="302"/>
      <c r="W1704" s="303"/>
      <c r="X1704" s="301" t="s">
        <v>7</v>
      </c>
      <c r="Y1704" s="302"/>
      <c r="Z1704" s="302"/>
      <c r="AA1704" s="302"/>
      <c r="AB1704" s="302"/>
      <c r="AC1704" s="302"/>
      <c r="AD1704" s="302"/>
      <c r="AE1704" s="303"/>
    </row>
    <row r="1705" spans="1:31" ht="75" x14ac:dyDescent="0.25">
      <c r="A1705" t="s">
        <v>1953</v>
      </c>
      <c r="B1705" s="305"/>
      <c r="C1705" s="306"/>
      <c r="D1705" s="34" t="s">
        <v>2232</v>
      </c>
      <c r="E1705" s="34" t="s">
        <v>2233</v>
      </c>
      <c r="F1705" s="34" t="s">
        <v>2234</v>
      </c>
      <c r="G1705" s="269" t="s">
        <v>196</v>
      </c>
      <c r="H1705" s="34" t="s">
        <v>197</v>
      </c>
      <c r="I1705" s="21" t="s">
        <v>5</v>
      </c>
      <c r="J1705" s="305"/>
      <c r="K1705" s="306"/>
      <c r="L1705" s="307" t="s">
        <v>2232</v>
      </c>
      <c r="M1705" s="308"/>
      <c r="N1705" s="309"/>
      <c r="O1705" s="307" t="s">
        <v>2233</v>
      </c>
      <c r="P1705" s="308"/>
      <c r="Q1705" s="309"/>
      <c r="R1705" s="307" t="s">
        <v>2234</v>
      </c>
      <c r="S1705" s="308"/>
      <c r="T1705" s="309"/>
      <c r="U1705" s="269" t="s">
        <v>196</v>
      </c>
      <c r="V1705" s="34" t="s">
        <v>197</v>
      </c>
      <c r="W1705" s="21" t="s">
        <v>5</v>
      </c>
      <c r="X1705" s="305"/>
      <c r="Y1705" s="306"/>
      <c r="Z1705" s="34" t="s">
        <v>2232</v>
      </c>
      <c r="AA1705" s="34" t="s">
        <v>2233</v>
      </c>
      <c r="AB1705" s="34" t="s">
        <v>2234</v>
      </c>
      <c r="AC1705" s="269" t="s">
        <v>196</v>
      </c>
      <c r="AD1705" s="34" t="s">
        <v>197</v>
      </c>
      <c r="AE1705" s="21" t="s">
        <v>5</v>
      </c>
    </row>
    <row r="1706" spans="1:31" ht="15.75" thickBot="1" x14ac:dyDescent="0.3">
      <c r="A1706" t="s">
        <v>1954</v>
      </c>
      <c r="B1706" s="291" t="s">
        <v>2236</v>
      </c>
      <c r="C1706" s="292"/>
      <c r="D1706" s="22" t="s">
        <v>11</v>
      </c>
      <c r="E1706" s="22" t="s">
        <v>12</v>
      </c>
      <c r="F1706" s="22" t="s">
        <v>12</v>
      </c>
      <c r="G1706" s="23"/>
      <c r="H1706" s="23"/>
      <c r="I1706" s="24"/>
      <c r="J1706" s="297"/>
      <c r="K1706" s="298"/>
      <c r="L1706" s="298"/>
      <c r="M1706" s="298"/>
      <c r="N1706" s="298"/>
      <c r="O1706" s="298"/>
      <c r="P1706" s="298"/>
      <c r="Q1706" s="298"/>
      <c r="R1706" s="298"/>
      <c r="S1706" s="298"/>
      <c r="T1706" s="298"/>
      <c r="U1706" s="298"/>
      <c r="V1706" s="298"/>
      <c r="W1706" s="299"/>
      <c r="X1706" s="291" t="s">
        <v>2236</v>
      </c>
      <c r="Y1706" s="292"/>
      <c r="Z1706" s="22" t="s">
        <v>12</v>
      </c>
      <c r="AA1706" s="22" t="s">
        <v>11</v>
      </c>
      <c r="AB1706" s="22" t="s">
        <v>11</v>
      </c>
      <c r="AC1706" s="23"/>
      <c r="AD1706" s="23"/>
      <c r="AE1706" s="24"/>
    </row>
    <row r="1707" spans="1:31" x14ac:dyDescent="0.25">
      <c r="A1707" t="s">
        <v>1955</v>
      </c>
      <c r="B1707" s="35">
        <v>1</v>
      </c>
      <c r="C1707" s="36" t="s">
        <v>148</v>
      </c>
      <c r="D1707" s="37">
        <v>0.77138818235976381</v>
      </c>
      <c r="E1707" s="38">
        <v>0.22861181764023616</v>
      </c>
      <c r="F1707" s="37">
        <v>4.1319317312318464E-2</v>
      </c>
      <c r="G1707" s="39">
        <v>1612.0020151656572</v>
      </c>
      <c r="H1707" s="40">
        <v>952.13594999999998</v>
      </c>
      <c r="I1707" s="41">
        <v>0.59065431745267005</v>
      </c>
      <c r="J1707" s="35">
        <v>1</v>
      </c>
      <c r="K1707" s="42" t="s">
        <v>147</v>
      </c>
      <c r="L1707" s="38">
        <v>0.43313316572239635</v>
      </c>
      <c r="M1707" s="43" t="s">
        <v>137</v>
      </c>
      <c r="N1707" s="43" t="s">
        <v>137</v>
      </c>
      <c r="O1707" s="38">
        <v>0.56686683427760354</v>
      </c>
      <c r="P1707" s="38" t="s">
        <v>137</v>
      </c>
      <c r="Q1707" s="38" t="s">
        <v>137</v>
      </c>
      <c r="R1707" s="38">
        <v>0.38573968462920211</v>
      </c>
      <c r="S1707" s="38" t="s">
        <v>1</v>
      </c>
      <c r="T1707" s="38" t="s">
        <v>137</v>
      </c>
      <c r="U1707" s="39">
        <v>5659.5428318538288</v>
      </c>
      <c r="V1707" s="39">
        <v>3015.5621500000002</v>
      </c>
      <c r="W1707" s="41">
        <v>0.53282786959882911</v>
      </c>
      <c r="X1707" s="35">
        <v>1</v>
      </c>
      <c r="Y1707" s="36" t="s">
        <v>151</v>
      </c>
      <c r="Z1707" s="38">
        <v>0.12745042188631112</v>
      </c>
      <c r="AA1707" s="38">
        <v>0.87254957811368883</v>
      </c>
      <c r="AB1707" s="38">
        <v>0.76560089058713432</v>
      </c>
      <c r="AC1707" s="39">
        <v>5079.5198483518006</v>
      </c>
      <c r="AD1707" s="40">
        <v>1339.2608499999999</v>
      </c>
      <c r="AE1707" s="41">
        <v>0.26365894611762614</v>
      </c>
    </row>
    <row r="1708" spans="1:31" x14ac:dyDescent="0.25">
      <c r="A1708" t="s">
        <v>1956</v>
      </c>
      <c r="B1708" s="35">
        <v>2</v>
      </c>
      <c r="C1708" s="44" t="s">
        <v>150</v>
      </c>
      <c r="D1708" s="45">
        <v>0.88776652138575685</v>
      </c>
      <c r="E1708" s="46">
        <v>0.11223347861424314</v>
      </c>
      <c r="F1708" s="45">
        <v>1.9633273909514751E-2</v>
      </c>
      <c r="G1708" s="47">
        <v>702.77650513870219</v>
      </c>
      <c r="H1708" s="48">
        <v>424.85430000000002</v>
      </c>
      <c r="I1708" s="49">
        <v>0.60453685758340692</v>
      </c>
      <c r="J1708" s="35">
        <v>2</v>
      </c>
      <c r="K1708" s="42" t="s">
        <v>149</v>
      </c>
      <c r="L1708" s="46">
        <v>0.38789247460181353</v>
      </c>
      <c r="M1708" s="50" t="s">
        <v>137</v>
      </c>
      <c r="N1708" s="50" t="s">
        <v>135</v>
      </c>
      <c r="O1708" s="46">
        <v>0.61210752539818636</v>
      </c>
      <c r="P1708" s="46" t="s">
        <v>137</v>
      </c>
      <c r="Q1708" s="46" t="s">
        <v>135</v>
      </c>
      <c r="R1708" s="46">
        <v>0.39480997343915153</v>
      </c>
      <c r="S1708" s="46" t="s">
        <v>1</v>
      </c>
      <c r="T1708" s="46" t="s">
        <v>137</v>
      </c>
      <c r="U1708" s="47">
        <v>44.770450148899741</v>
      </c>
      <c r="V1708" s="47">
        <v>39.323599999999999</v>
      </c>
      <c r="W1708" s="49">
        <v>0.87833827601053049</v>
      </c>
      <c r="X1708" s="35">
        <v>2</v>
      </c>
      <c r="Y1708" s="44" t="s">
        <v>158</v>
      </c>
      <c r="Z1708" s="46">
        <v>6.3027136113497348E-2</v>
      </c>
      <c r="AA1708" s="46">
        <v>0.93697286388650269</v>
      </c>
      <c r="AB1708" s="46">
        <v>0.95068674553565768</v>
      </c>
      <c r="AC1708" s="47">
        <v>283.10335046567957</v>
      </c>
      <c r="AD1708" s="48">
        <v>106.14715</v>
      </c>
      <c r="AE1708" s="49">
        <v>0.37494134147616931</v>
      </c>
    </row>
    <row r="1709" spans="1:31" x14ac:dyDescent="0.25">
      <c r="A1709" t="s">
        <v>1957</v>
      </c>
      <c r="B1709" s="35">
        <v>3</v>
      </c>
      <c r="C1709" s="44" t="s">
        <v>153</v>
      </c>
      <c r="D1709" s="45">
        <v>0.66692742523389015</v>
      </c>
      <c r="E1709" s="46">
        <v>0.33307257476610974</v>
      </c>
      <c r="F1709" s="45">
        <v>9.156736222924422E-2</v>
      </c>
      <c r="G1709" s="47">
        <v>2095.9745400977213</v>
      </c>
      <c r="H1709" s="48">
        <v>949.21325000000002</v>
      </c>
      <c r="I1709" s="49">
        <v>0.45287441800497469</v>
      </c>
      <c r="J1709" s="35">
        <v>3</v>
      </c>
      <c r="K1709" s="42" t="s">
        <v>152</v>
      </c>
      <c r="L1709" s="46">
        <v>0.21041981483638386</v>
      </c>
      <c r="M1709" s="50" t="s">
        <v>137</v>
      </c>
      <c r="N1709" s="50" t="s">
        <v>135</v>
      </c>
      <c r="O1709" s="46">
        <v>0.78958018516361606</v>
      </c>
      <c r="P1709" s="46" t="s">
        <v>137</v>
      </c>
      <c r="Q1709" s="46" t="s">
        <v>135</v>
      </c>
      <c r="R1709" s="46">
        <v>0.46081159338702271</v>
      </c>
      <c r="S1709" s="46" t="s">
        <v>137</v>
      </c>
      <c r="T1709" s="46" t="s">
        <v>137</v>
      </c>
      <c r="U1709" s="47">
        <v>2013.6074393098397</v>
      </c>
      <c r="V1709" s="47">
        <v>793.91160000000002</v>
      </c>
      <c r="W1709" s="49">
        <v>0.39427327516832761</v>
      </c>
      <c r="X1709" s="35">
        <v>3</v>
      </c>
      <c r="Y1709" s="44" t="s">
        <v>179</v>
      </c>
      <c r="Z1709" s="46">
        <v>0.24741448285678971</v>
      </c>
      <c r="AA1709" s="46">
        <v>0.75258551714321031</v>
      </c>
      <c r="AB1709" s="46">
        <v>0.63617663962215021</v>
      </c>
      <c r="AC1709" s="47">
        <v>2477.9182082060861</v>
      </c>
      <c r="AD1709" s="48">
        <v>1376.1931500000001</v>
      </c>
      <c r="AE1709" s="49">
        <v>0.55538279893278197</v>
      </c>
    </row>
    <row r="1710" spans="1:31" x14ac:dyDescent="0.25">
      <c r="A1710" t="s">
        <v>1958</v>
      </c>
      <c r="B1710" s="35">
        <v>4</v>
      </c>
      <c r="C1710" s="44" t="s">
        <v>162</v>
      </c>
      <c r="D1710" s="45">
        <v>0.68018213289605711</v>
      </c>
      <c r="E1710" s="46">
        <v>0.31981786710394289</v>
      </c>
      <c r="F1710" s="45">
        <v>3.85364200633872E-2</v>
      </c>
      <c r="G1710" s="47">
        <v>7373.3080021988253</v>
      </c>
      <c r="H1710" s="48">
        <v>2740.03125</v>
      </c>
      <c r="I1710" s="49">
        <v>0.37161491818636677</v>
      </c>
      <c r="J1710" s="35">
        <v>4</v>
      </c>
      <c r="K1710" s="42" t="s">
        <v>154</v>
      </c>
      <c r="L1710" s="46">
        <v>0.41154064284387071</v>
      </c>
      <c r="M1710" s="50" t="s">
        <v>137</v>
      </c>
      <c r="N1710" s="50" t="s">
        <v>137</v>
      </c>
      <c r="O1710" s="46">
        <v>0.58845935715612929</v>
      </c>
      <c r="P1710" s="46" t="s">
        <v>137</v>
      </c>
      <c r="Q1710" s="46" t="s">
        <v>137</v>
      </c>
      <c r="R1710" s="46">
        <v>0.22879298217897154</v>
      </c>
      <c r="S1710" s="46" t="s">
        <v>1</v>
      </c>
      <c r="T1710" s="46" t="s">
        <v>137</v>
      </c>
      <c r="U1710" s="47">
        <v>1631.5309105783926</v>
      </c>
      <c r="V1710" s="47">
        <v>411.5693</v>
      </c>
      <c r="W1710" s="49">
        <v>0.25225957861509035</v>
      </c>
      <c r="X1710" s="35">
        <v>4</v>
      </c>
      <c r="Y1710" s="44" t="s">
        <v>184</v>
      </c>
      <c r="Z1710" s="46">
        <v>0.33821751467786926</v>
      </c>
      <c r="AA1710" s="46">
        <v>0.66178248532213058</v>
      </c>
      <c r="AB1710" s="46">
        <v>0.6298767189104294</v>
      </c>
      <c r="AC1710" s="47">
        <v>1466.5311722144354</v>
      </c>
      <c r="AD1710" s="48">
        <v>399.47994999999997</v>
      </c>
      <c r="AE1710" s="49">
        <v>0.27239785799901717</v>
      </c>
    </row>
    <row r="1711" spans="1:31" x14ac:dyDescent="0.25">
      <c r="A1711" t="s">
        <v>1959</v>
      </c>
      <c r="B1711" s="35">
        <v>5</v>
      </c>
      <c r="C1711" s="44" t="s">
        <v>169</v>
      </c>
      <c r="D1711" s="45">
        <v>0.7377956791438991</v>
      </c>
      <c r="E1711" s="46">
        <v>0.26220432085610096</v>
      </c>
      <c r="F1711" s="45">
        <v>3.53325919179866E-2</v>
      </c>
      <c r="G1711" s="47">
        <v>1983.9820068818781</v>
      </c>
      <c r="H1711" s="48">
        <v>722.17259999999999</v>
      </c>
      <c r="I1711" s="49">
        <v>0.36400158746147165</v>
      </c>
      <c r="J1711" s="35">
        <v>5</v>
      </c>
      <c r="K1711" s="42" t="s">
        <v>155</v>
      </c>
      <c r="L1711" s="46">
        <v>0.42743801611444709</v>
      </c>
      <c r="M1711" s="50" t="s">
        <v>137</v>
      </c>
      <c r="N1711" s="50" t="s">
        <v>137</v>
      </c>
      <c r="O1711" s="46">
        <v>0.57256198388555291</v>
      </c>
      <c r="P1711" s="46" t="s">
        <v>137</v>
      </c>
      <c r="Q1711" s="46" t="s">
        <v>137</v>
      </c>
      <c r="R1711" s="46">
        <v>0.42469289241805619</v>
      </c>
      <c r="S1711" s="46" t="s">
        <v>137</v>
      </c>
      <c r="T1711" s="46" t="s">
        <v>137</v>
      </c>
      <c r="U1711" s="47">
        <v>587.99409170013928</v>
      </c>
      <c r="V1711" s="47">
        <v>227.17349999999999</v>
      </c>
      <c r="W1711" s="49">
        <v>0.38635337192444474</v>
      </c>
      <c r="X1711" s="35">
        <v>5</v>
      </c>
      <c r="Y1711" s="44" t="s">
        <v>201</v>
      </c>
      <c r="Z1711" s="46">
        <v>6.1793455404820341E-2</v>
      </c>
      <c r="AA1711" s="46">
        <v>0.93820654459517971</v>
      </c>
      <c r="AB1711" s="46">
        <v>0.91363721998076008</v>
      </c>
      <c r="AC1711" s="47">
        <v>8111.4224774841605</v>
      </c>
      <c r="AD1711" s="48">
        <v>5715.4726999999993</v>
      </c>
      <c r="AE1711" s="49">
        <v>0.70462027047230202</v>
      </c>
    </row>
    <row r="1712" spans="1:31" x14ac:dyDescent="0.25">
      <c r="A1712" t="s">
        <v>1960</v>
      </c>
      <c r="B1712" s="35">
        <v>6</v>
      </c>
      <c r="C1712" s="44" t="s">
        <v>170</v>
      </c>
      <c r="D1712" s="45">
        <v>0.61152886098772929</v>
      </c>
      <c r="E1712" s="46">
        <v>0.38847113901227059</v>
      </c>
      <c r="F1712" s="45">
        <v>0.36139191119748931</v>
      </c>
      <c r="G1712" s="47">
        <v>13028.73211378845</v>
      </c>
      <c r="H1712" s="48">
        <v>2841.7943499999997</v>
      </c>
      <c r="I1712" s="49">
        <v>0.21811749026541866</v>
      </c>
      <c r="J1712" s="35">
        <v>6</v>
      </c>
      <c r="K1712" s="42" t="s">
        <v>156</v>
      </c>
      <c r="L1712" s="46">
        <v>0.4570297920257092</v>
      </c>
      <c r="M1712" s="50" t="s">
        <v>137</v>
      </c>
      <c r="N1712" s="50" t="s">
        <v>137</v>
      </c>
      <c r="O1712" s="46">
        <v>0.54297020797429085</v>
      </c>
      <c r="P1712" s="46" t="s">
        <v>137</v>
      </c>
      <c r="Q1712" s="46" t="s">
        <v>137</v>
      </c>
      <c r="R1712" s="46">
        <v>0.2565089619655283</v>
      </c>
      <c r="S1712" s="46" t="s">
        <v>1</v>
      </c>
      <c r="T1712" s="46" t="s">
        <v>137</v>
      </c>
      <c r="U1712" s="47">
        <v>5124.1574591426288</v>
      </c>
      <c r="V1712" s="47">
        <v>254.80629999999999</v>
      </c>
      <c r="W1712" s="49">
        <v>4.9726477383197749E-2</v>
      </c>
      <c r="X1712" s="35">
        <v>6</v>
      </c>
      <c r="Y1712" s="44" t="s">
        <v>144</v>
      </c>
      <c r="Z1712" s="46">
        <v>9.7986318005052114E-2</v>
      </c>
      <c r="AA1712" s="46">
        <v>0.90201368199494802</v>
      </c>
      <c r="AB1712" s="46">
        <v>0.8695656013065044</v>
      </c>
      <c r="AC1712" s="47">
        <v>4579.6052318994825</v>
      </c>
      <c r="AD1712" s="48">
        <v>3396.5759499999995</v>
      </c>
      <c r="AE1712" s="49">
        <v>0.7416743972473806</v>
      </c>
    </row>
    <row r="1713" spans="1:31" x14ac:dyDescent="0.25">
      <c r="A1713" t="s">
        <v>1961</v>
      </c>
      <c r="B1713" s="35">
        <v>7</v>
      </c>
      <c r="C1713" s="44" t="s">
        <v>140</v>
      </c>
      <c r="D1713" s="45">
        <v>0.82247759371458939</v>
      </c>
      <c r="E1713" s="46">
        <v>0.17752240628541061</v>
      </c>
      <c r="F1713" s="45">
        <v>9.8804554575623926E-2</v>
      </c>
      <c r="G1713" s="47">
        <v>55.398449448100536</v>
      </c>
      <c r="H1713" s="48">
        <v>20.591749999999998</v>
      </c>
      <c r="I1713" s="49">
        <v>0.37170264159272481</v>
      </c>
      <c r="J1713" s="35">
        <v>7</v>
      </c>
      <c r="K1713" s="42" t="s">
        <v>157</v>
      </c>
      <c r="L1713" s="46">
        <v>0.5542268642227115</v>
      </c>
      <c r="M1713" s="50" t="s">
        <v>137</v>
      </c>
      <c r="N1713" s="50" t="s">
        <v>137</v>
      </c>
      <c r="O1713" s="46">
        <v>0.4457731357772885</v>
      </c>
      <c r="P1713" s="46" t="s">
        <v>137</v>
      </c>
      <c r="Q1713" s="46" t="s">
        <v>137</v>
      </c>
      <c r="R1713" s="46">
        <v>0.23271760036248074</v>
      </c>
      <c r="S1713" s="46" t="s">
        <v>1</v>
      </c>
      <c r="T1713" s="46" t="s">
        <v>137</v>
      </c>
      <c r="U1713" s="47">
        <v>2540.7562399657245</v>
      </c>
      <c r="V1713" s="47">
        <v>498.9846</v>
      </c>
      <c r="W1713" s="49">
        <v>0.19639215763836182</v>
      </c>
      <c r="X1713" s="35">
        <v>7</v>
      </c>
      <c r="Y1713" s="44" t="s">
        <v>191</v>
      </c>
      <c r="Z1713" s="46">
        <v>5.6803730211391699E-2</v>
      </c>
      <c r="AA1713" s="46">
        <v>0.94319626978860838</v>
      </c>
      <c r="AB1713" s="46">
        <v>0.9350778645770591</v>
      </c>
      <c r="AC1713" s="47">
        <v>5303.9035475830697</v>
      </c>
      <c r="AD1713" s="48">
        <v>3245.6583499999997</v>
      </c>
      <c r="AE1713" s="49">
        <v>0.61193766456763909</v>
      </c>
    </row>
    <row r="1714" spans="1:31" x14ac:dyDescent="0.25">
      <c r="A1714" t="s">
        <v>1962</v>
      </c>
      <c r="B1714" s="35">
        <v>8</v>
      </c>
      <c r="C1714" s="44" t="s">
        <v>177</v>
      </c>
      <c r="D1714" s="45">
        <v>0.62677763339730763</v>
      </c>
      <c r="E1714" s="46">
        <v>0.37322236660269237</v>
      </c>
      <c r="F1714" s="45">
        <v>0.22879448654058523</v>
      </c>
      <c r="G1714" s="47">
        <v>5198.0219534392672</v>
      </c>
      <c r="H1714" s="48">
        <v>2531.5895999999998</v>
      </c>
      <c r="I1714" s="49">
        <v>0.48702941670436301</v>
      </c>
      <c r="J1714" s="35">
        <v>8</v>
      </c>
      <c r="K1714" s="42" t="s">
        <v>159</v>
      </c>
      <c r="L1714" s="46">
        <v>0.59422849280935996</v>
      </c>
      <c r="M1714" s="50" t="s">
        <v>137</v>
      </c>
      <c r="N1714" s="50" t="s">
        <v>137</v>
      </c>
      <c r="O1714" s="46">
        <v>0.40577150719064015</v>
      </c>
      <c r="P1714" s="46" t="s">
        <v>137</v>
      </c>
      <c r="Q1714" s="46" t="s">
        <v>137</v>
      </c>
      <c r="R1714" s="46">
        <v>6.7558331009431594E-2</v>
      </c>
      <c r="S1714" s="46" t="s">
        <v>1</v>
      </c>
      <c r="T1714" s="46" t="s">
        <v>137</v>
      </c>
      <c r="U1714" s="47">
        <v>5317.8525845947588</v>
      </c>
      <c r="V1714" s="47">
        <v>1640.2989500000001</v>
      </c>
      <c r="W1714" s="49">
        <v>0.30845137654845267</v>
      </c>
      <c r="X1714" s="35" t="s">
        <v>136</v>
      </c>
      <c r="Y1714" s="44" t="s">
        <v>136</v>
      </c>
      <c r="Z1714" s="46" t="s">
        <v>136</v>
      </c>
      <c r="AA1714" s="46" t="s">
        <v>136</v>
      </c>
      <c r="AB1714" s="46" t="s">
        <v>136</v>
      </c>
      <c r="AC1714" s="47" t="s">
        <v>136</v>
      </c>
      <c r="AD1714" s="48" t="s">
        <v>136</v>
      </c>
      <c r="AE1714" s="49" t="s">
        <v>136</v>
      </c>
    </row>
    <row r="1715" spans="1:31" x14ac:dyDescent="0.25">
      <c r="A1715" t="s">
        <v>1963</v>
      </c>
      <c r="B1715" s="35">
        <v>9</v>
      </c>
      <c r="C1715" s="44" t="s">
        <v>178</v>
      </c>
      <c r="D1715" s="45">
        <v>0.78039749107315648</v>
      </c>
      <c r="E1715" s="46">
        <v>0.21960250892684349</v>
      </c>
      <c r="F1715" s="45">
        <v>0.20278702114598116</v>
      </c>
      <c r="G1715" s="47">
        <v>822.74003990391157</v>
      </c>
      <c r="H1715" s="48">
        <v>381.14664999999997</v>
      </c>
      <c r="I1715" s="49">
        <v>0.46326498227133128</v>
      </c>
      <c r="J1715" s="35">
        <v>9</v>
      </c>
      <c r="K1715" s="42" t="s">
        <v>160</v>
      </c>
      <c r="L1715" s="46">
        <v>0.549093426033331</v>
      </c>
      <c r="M1715" s="50" t="s">
        <v>137</v>
      </c>
      <c r="N1715" s="50" t="s">
        <v>137</v>
      </c>
      <c r="O1715" s="46">
        <v>0.45090657396666894</v>
      </c>
      <c r="P1715" s="46" t="s">
        <v>137</v>
      </c>
      <c r="Q1715" s="46" t="s">
        <v>137</v>
      </c>
      <c r="R1715" s="46">
        <v>0.18129436294536683</v>
      </c>
      <c r="S1715" s="46" t="s">
        <v>1</v>
      </c>
      <c r="T1715" s="46" t="s">
        <v>137</v>
      </c>
      <c r="U1715" s="47">
        <v>2041.2402516547249</v>
      </c>
      <c r="V1715" s="47">
        <v>710.61464999999998</v>
      </c>
      <c r="W1715" s="49">
        <v>0.34812886401977544</v>
      </c>
      <c r="X1715" s="35" t="s">
        <v>136</v>
      </c>
      <c r="Y1715" s="44" t="s">
        <v>136</v>
      </c>
      <c r="Z1715" s="46" t="s">
        <v>136</v>
      </c>
      <c r="AA1715" s="46" t="s">
        <v>136</v>
      </c>
      <c r="AB1715" s="46" t="s">
        <v>136</v>
      </c>
      <c r="AC1715" s="47" t="s">
        <v>136</v>
      </c>
      <c r="AD1715" s="48" t="s">
        <v>136</v>
      </c>
      <c r="AE1715" s="49" t="s">
        <v>136</v>
      </c>
    </row>
    <row r="1716" spans="1:31" x14ac:dyDescent="0.25">
      <c r="A1716" t="s">
        <v>1964</v>
      </c>
      <c r="B1716" s="35">
        <v>10</v>
      </c>
      <c r="C1716" s="44" t="s">
        <v>185</v>
      </c>
      <c r="D1716" s="45">
        <v>0.80937050216908124</v>
      </c>
      <c r="E1716" s="46">
        <v>0.19062949783091887</v>
      </c>
      <c r="F1716" s="45">
        <v>0.18043895554710365</v>
      </c>
      <c r="G1716" s="47">
        <v>1140.1186845571442</v>
      </c>
      <c r="H1716" s="48">
        <v>606.72595000000001</v>
      </c>
      <c r="I1716" s="49">
        <v>0.53216034279419799</v>
      </c>
      <c r="J1716" s="35">
        <v>10</v>
      </c>
      <c r="K1716" s="42" t="s">
        <v>2228</v>
      </c>
      <c r="L1716" s="46">
        <v>0.48169066845026071</v>
      </c>
      <c r="M1716" s="50" t="s">
        <v>137</v>
      </c>
      <c r="N1716" s="50" t="s">
        <v>137</v>
      </c>
      <c r="O1716" s="46">
        <v>0.51830933154973924</v>
      </c>
      <c r="P1716" s="46" t="s">
        <v>137</v>
      </c>
      <c r="Q1716" s="46" t="s">
        <v>137</v>
      </c>
      <c r="R1716" s="46">
        <v>6.9276915035897876E-3</v>
      </c>
      <c r="S1716" s="46" t="s">
        <v>1</v>
      </c>
      <c r="T1716" s="46" t="s">
        <v>137</v>
      </c>
      <c r="U1716" s="47">
        <v>5428.6494994840814</v>
      </c>
      <c r="V1716" s="47">
        <v>1065.3241499999999</v>
      </c>
      <c r="W1716" s="49">
        <v>0.19624110013019708</v>
      </c>
      <c r="X1716" s="35" t="s">
        <v>136</v>
      </c>
      <c r="Y1716" s="44" t="s">
        <v>136</v>
      </c>
      <c r="Z1716" s="46" t="s">
        <v>136</v>
      </c>
      <c r="AA1716" s="46" t="s">
        <v>136</v>
      </c>
      <c r="AB1716" s="46" t="s">
        <v>136</v>
      </c>
      <c r="AC1716" s="47" t="s">
        <v>136</v>
      </c>
      <c r="AD1716" s="48" t="s">
        <v>136</v>
      </c>
      <c r="AE1716" s="49" t="s">
        <v>136</v>
      </c>
    </row>
    <row r="1717" spans="1:31" x14ac:dyDescent="0.25">
      <c r="A1717" t="s">
        <v>1965</v>
      </c>
      <c r="B1717" s="35">
        <v>11</v>
      </c>
      <c r="C1717" s="44" t="s">
        <v>186</v>
      </c>
      <c r="D1717" s="45">
        <v>0.70645331774287345</v>
      </c>
      <c r="E1717" s="46">
        <v>0.29354668225712666</v>
      </c>
      <c r="F1717" s="45">
        <v>8.3401194574997117E-2</v>
      </c>
      <c r="G1717" s="47">
        <v>4060.9588322935483</v>
      </c>
      <c r="H1717" s="48">
        <v>2316.77115</v>
      </c>
      <c r="I1717" s="49">
        <v>0.57049855604951649</v>
      </c>
      <c r="J1717" s="35">
        <v>11</v>
      </c>
      <c r="K1717" s="42" t="s">
        <v>163</v>
      </c>
      <c r="L1717" s="46">
        <v>0.38310074605722466</v>
      </c>
      <c r="M1717" s="50" t="s">
        <v>137</v>
      </c>
      <c r="N1717" s="50" t="s">
        <v>135</v>
      </c>
      <c r="O1717" s="46">
        <v>0.61689925394277534</v>
      </c>
      <c r="P1717" s="46" t="s">
        <v>137</v>
      </c>
      <c r="Q1717" s="46" t="s">
        <v>135</v>
      </c>
      <c r="R1717" s="46">
        <v>0.11709646205690261</v>
      </c>
      <c r="S1717" s="46" t="s">
        <v>1</v>
      </c>
      <c r="T1717" s="46" t="s">
        <v>137</v>
      </c>
      <c r="U1717" s="47">
        <v>7799.3582242491766</v>
      </c>
      <c r="V1717" s="47">
        <v>874.81724999999994</v>
      </c>
      <c r="W1717" s="49">
        <v>0.11216528653345914</v>
      </c>
      <c r="X1717" s="35" t="s">
        <v>136</v>
      </c>
      <c r="Y1717" s="44" t="s">
        <v>136</v>
      </c>
      <c r="Z1717" s="46" t="s">
        <v>136</v>
      </c>
      <c r="AA1717" s="46" t="s">
        <v>136</v>
      </c>
      <c r="AB1717" s="46" t="s">
        <v>136</v>
      </c>
      <c r="AC1717" s="47" t="s">
        <v>136</v>
      </c>
      <c r="AD1717" s="48" t="s">
        <v>136</v>
      </c>
      <c r="AE1717" s="49" t="s">
        <v>136</v>
      </c>
    </row>
    <row r="1718" spans="1:31" x14ac:dyDescent="0.25">
      <c r="A1718" t="s">
        <v>1966</v>
      </c>
      <c r="B1718" s="35">
        <v>12</v>
      </c>
      <c r="C1718" s="44" t="s">
        <v>187</v>
      </c>
      <c r="D1718" s="45">
        <v>0.72859217159943246</v>
      </c>
      <c r="E1718" s="46">
        <v>0.27140782840056732</v>
      </c>
      <c r="F1718" s="45">
        <v>0.10432880720579088</v>
      </c>
      <c r="G1718" s="47">
        <v>2108.5952018819926</v>
      </c>
      <c r="H1718" s="48">
        <v>1050.9763499999999</v>
      </c>
      <c r="I1718" s="49">
        <v>0.49842489874868723</v>
      </c>
      <c r="J1718" s="35">
        <v>12</v>
      </c>
      <c r="K1718" s="42" t="s">
        <v>164</v>
      </c>
      <c r="L1718" s="46">
        <v>0.47261675250104396</v>
      </c>
      <c r="M1718" s="50" t="s">
        <v>137</v>
      </c>
      <c r="N1718" s="50" t="s">
        <v>137</v>
      </c>
      <c r="O1718" s="46">
        <v>0.52738324749895604</v>
      </c>
      <c r="P1718" s="46" t="s">
        <v>137</v>
      </c>
      <c r="Q1718" s="46" t="s">
        <v>137</v>
      </c>
      <c r="R1718" s="46">
        <v>8.0310987752169841E-2</v>
      </c>
      <c r="S1718" s="46" t="s">
        <v>1</v>
      </c>
      <c r="T1718" s="46" t="s">
        <v>137</v>
      </c>
      <c r="U1718" s="47">
        <v>4389.3639907543675</v>
      </c>
      <c r="V1718" s="47">
        <v>935.13114999999993</v>
      </c>
      <c r="W1718" s="49">
        <v>0.21304479463761353</v>
      </c>
      <c r="X1718" s="35" t="s">
        <v>136</v>
      </c>
      <c r="Y1718" s="44" t="s">
        <v>136</v>
      </c>
      <c r="Z1718" s="46" t="s">
        <v>136</v>
      </c>
      <c r="AA1718" s="46" t="s">
        <v>136</v>
      </c>
      <c r="AB1718" s="46" t="s">
        <v>136</v>
      </c>
      <c r="AC1718" s="47" t="s">
        <v>136</v>
      </c>
      <c r="AD1718" s="48" t="s">
        <v>136</v>
      </c>
      <c r="AE1718" s="49" t="s">
        <v>136</v>
      </c>
    </row>
    <row r="1719" spans="1:31" x14ac:dyDescent="0.25">
      <c r="A1719" t="s">
        <v>1967</v>
      </c>
      <c r="B1719" s="35">
        <v>13</v>
      </c>
      <c r="C1719" s="44" t="s">
        <v>13</v>
      </c>
      <c r="D1719" s="45">
        <v>0.80725672004456561</v>
      </c>
      <c r="E1719" s="46">
        <v>0.19274327995543442</v>
      </c>
      <c r="F1719" s="45">
        <v>3.2563091886945235E-2</v>
      </c>
      <c r="G1719" s="47">
        <v>1379.7802506961716</v>
      </c>
      <c r="H1719" s="48">
        <v>517.84929999999997</v>
      </c>
      <c r="I1719" s="49">
        <v>0.37531288024938597</v>
      </c>
      <c r="J1719" s="35">
        <v>13</v>
      </c>
      <c r="K1719" s="42" t="s">
        <v>165</v>
      </c>
      <c r="L1719" s="46">
        <v>0.17098015189232305</v>
      </c>
      <c r="M1719" s="50" t="s">
        <v>137</v>
      </c>
      <c r="N1719" s="50" t="s">
        <v>135</v>
      </c>
      <c r="O1719" s="46">
        <v>0.82901984810767682</v>
      </c>
      <c r="P1719" s="46" t="s">
        <v>137</v>
      </c>
      <c r="Q1719" s="46" t="s">
        <v>135</v>
      </c>
      <c r="R1719" s="46">
        <v>2.0100886370605146E-2</v>
      </c>
      <c r="S1719" s="46" t="s">
        <v>1</v>
      </c>
      <c r="T1719" s="46" t="s">
        <v>137</v>
      </c>
      <c r="U1719" s="47">
        <v>5277.0677705423932</v>
      </c>
      <c r="V1719" s="47">
        <v>1526.3136500000001</v>
      </c>
      <c r="W1719" s="49">
        <v>0.28923518066608433</v>
      </c>
      <c r="X1719" s="35" t="s">
        <v>136</v>
      </c>
      <c r="Y1719" s="44" t="s">
        <v>136</v>
      </c>
      <c r="Z1719" s="46" t="s">
        <v>136</v>
      </c>
      <c r="AA1719" s="46" t="s">
        <v>136</v>
      </c>
      <c r="AB1719" s="46" t="s">
        <v>136</v>
      </c>
      <c r="AC1719" s="47" t="s">
        <v>136</v>
      </c>
      <c r="AD1719" s="48" t="s">
        <v>136</v>
      </c>
      <c r="AE1719" s="49" t="s">
        <v>136</v>
      </c>
    </row>
    <row r="1720" spans="1:31" x14ac:dyDescent="0.25">
      <c r="A1720" t="s">
        <v>1968</v>
      </c>
      <c r="B1720" s="35">
        <v>14</v>
      </c>
      <c r="C1720" s="44" t="s">
        <v>2227</v>
      </c>
      <c r="D1720" s="45">
        <v>0.6228106304531027</v>
      </c>
      <c r="E1720" s="46">
        <v>0.37718936954689719</v>
      </c>
      <c r="F1720" s="45">
        <v>0.22583802018165747</v>
      </c>
      <c r="G1720" s="47">
        <v>4447.4194785477648</v>
      </c>
      <c r="H1720" s="48">
        <v>2205.9742500000002</v>
      </c>
      <c r="I1720" s="49">
        <v>0.49601218428811816</v>
      </c>
      <c r="J1720" s="35">
        <v>14</v>
      </c>
      <c r="K1720" s="42" t="s">
        <v>166</v>
      </c>
      <c r="L1720" s="46">
        <v>0.40140750680578879</v>
      </c>
      <c r="M1720" s="50" t="s">
        <v>137</v>
      </c>
      <c r="N1720" s="50" t="s">
        <v>137</v>
      </c>
      <c r="O1720" s="46">
        <v>0.59859249319421126</v>
      </c>
      <c r="P1720" s="46" t="s">
        <v>137</v>
      </c>
      <c r="Q1720" s="46" t="s">
        <v>137</v>
      </c>
      <c r="R1720" s="46">
        <v>2.8905961186003033E-2</v>
      </c>
      <c r="S1720" s="46" t="s">
        <v>1</v>
      </c>
      <c r="T1720" s="46" t="s">
        <v>137</v>
      </c>
      <c r="U1720" s="47">
        <v>28042.776282024806</v>
      </c>
      <c r="V1720" s="47">
        <v>3496.2134499999997</v>
      </c>
      <c r="W1720" s="49">
        <v>0.12467429810938671</v>
      </c>
      <c r="X1720" s="35" t="s">
        <v>136</v>
      </c>
      <c r="Y1720" s="44" t="s">
        <v>136</v>
      </c>
      <c r="Z1720" s="46" t="s">
        <v>136</v>
      </c>
      <c r="AA1720" s="46" t="s">
        <v>136</v>
      </c>
      <c r="AB1720" s="46" t="s">
        <v>136</v>
      </c>
      <c r="AC1720" s="47" t="s">
        <v>136</v>
      </c>
      <c r="AD1720" s="48" t="s">
        <v>136</v>
      </c>
      <c r="AE1720" s="49" t="s">
        <v>136</v>
      </c>
    </row>
    <row r="1721" spans="1:31" x14ac:dyDescent="0.25">
      <c r="A1721" t="s">
        <v>1969</v>
      </c>
      <c r="B1721" s="35">
        <v>15</v>
      </c>
      <c r="C1721" s="44" t="s">
        <v>193</v>
      </c>
      <c r="D1721" s="45">
        <v>0.9876877136527471</v>
      </c>
      <c r="E1721" s="46">
        <v>1.2312286347252758E-2</v>
      </c>
      <c r="F1721" s="45">
        <v>1.1162247227856862E-2</v>
      </c>
      <c r="G1721" s="47">
        <v>2</v>
      </c>
      <c r="H1721" s="48">
        <v>0</v>
      </c>
      <c r="I1721" s="49">
        <v>0</v>
      </c>
      <c r="J1721" s="35">
        <v>15</v>
      </c>
      <c r="K1721" s="42" t="s">
        <v>167</v>
      </c>
      <c r="L1721" s="46">
        <v>0.30973261416391856</v>
      </c>
      <c r="M1721" s="50" t="s">
        <v>137</v>
      </c>
      <c r="N1721" s="50" t="s">
        <v>135</v>
      </c>
      <c r="O1721" s="46">
        <v>0.69026738583608149</v>
      </c>
      <c r="P1721" s="46" t="s">
        <v>137</v>
      </c>
      <c r="Q1721" s="46" t="s">
        <v>135</v>
      </c>
      <c r="R1721" s="46">
        <v>8.4123637629037462E-2</v>
      </c>
      <c r="S1721" s="46" t="s">
        <v>1</v>
      </c>
      <c r="T1721" s="46" t="s">
        <v>137</v>
      </c>
      <c r="U1721" s="47">
        <v>513.06669197522206</v>
      </c>
      <c r="V1721" s="47">
        <v>143.87654999999998</v>
      </c>
      <c r="W1721" s="49">
        <v>0.28042465482625467</v>
      </c>
      <c r="X1721" s="35" t="s">
        <v>136</v>
      </c>
      <c r="Y1721" s="44" t="s">
        <v>136</v>
      </c>
      <c r="Z1721" s="46" t="s">
        <v>136</v>
      </c>
      <c r="AA1721" s="46" t="s">
        <v>136</v>
      </c>
      <c r="AB1721" s="46" t="s">
        <v>136</v>
      </c>
      <c r="AC1721" s="47" t="s">
        <v>136</v>
      </c>
      <c r="AD1721" s="48" t="s">
        <v>136</v>
      </c>
      <c r="AE1721" s="49" t="s">
        <v>136</v>
      </c>
    </row>
    <row r="1722" spans="1:31" x14ac:dyDescent="0.25">
      <c r="A1722" t="s">
        <v>1970</v>
      </c>
      <c r="B1722" s="35" t="s">
        <v>136</v>
      </c>
      <c r="C1722" s="44" t="s">
        <v>136</v>
      </c>
      <c r="D1722" s="45" t="s">
        <v>136</v>
      </c>
      <c r="E1722" s="46" t="s">
        <v>136</v>
      </c>
      <c r="F1722" s="45" t="s">
        <v>136</v>
      </c>
      <c r="G1722" s="47" t="s">
        <v>136</v>
      </c>
      <c r="H1722" s="48" t="s">
        <v>136</v>
      </c>
      <c r="I1722" s="49" t="s">
        <v>136</v>
      </c>
      <c r="J1722" s="35">
        <v>16</v>
      </c>
      <c r="K1722" s="42" t="s">
        <v>168</v>
      </c>
      <c r="L1722" s="46">
        <v>0.27975135840538629</v>
      </c>
      <c r="M1722" s="50" t="s">
        <v>137</v>
      </c>
      <c r="N1722" s="50" t="s">
        <v>135</v>
      </c>
      <c r="O1722" s="46">
        <v>0.72024864159461377</v>
      </c>
      <c r="P1722" s="46" t="s">
        <v>137</v>
      </c>
      <c r="Q1722" s="46" t="s">
        <v>135</v>
      </c>
      <c r="R1722" s="46">
        <v>0.48315096269370539</v>
      </c>
      <c r="S1722" s="46" t="s">
        <v>137</v>
      </c>
      <c r="T1722" s="46" t="s">
        <v>137</v>
      </c>
      <c r="U1722" s="47">
        <v>1947.7138904519102</v>
      </c>
      <c r="V1722" s="47">
        <v>621.73799999999994</v>
      </c>
      <c r="W1722" s="49">
        <v>0.3192142352364411</v>
      </c>
      <c r="X1722" s="35" t="s">
        <v>136</v>
      </c>
      <c r="Y1722" s="44" t="s">
        <v>136</v>
      </c>
      <c r="Z1722" s="46" t="s">
        <v>136</v>
      </c>
      <c r="AA1722" s="46" t="s">
        <v>136</v>
      </c>
      <c r="AB1722" s="46" t="s">
        <v>136</v>
      </c>
      <c r="AC1722" s="47" t="s">
        <v>136</v>
      </c>
      <c r="AD1722" s="48" t="s">
        <v>136</v>
      </c>
      <c r="AE1722" s="49" t="s">
        <v>136</v>
      </c>
    </row>
    <row r="1723" spans="1:31" x14ac:dyDescent="0.25">
      <c r="A1723" t="s">
        <v>1971</v>
      </c>
      <c r="B1723" s="35" t="s">
        <v>136</v>
      </c>
      <c r="C1723" s="44" t="s">
        <v>136</v>
      </c>
      <c r="D1723" s="45" t="s">
        <v>136</v>
      </c>
      <c r="E1723" s="46" t="s">
        <v>136</v>
      </c>
      <c r="F1723" s="45" t="s">
        <v>136</v>
      </c>
      <c r="G1723" s="47" t="s">
        <v>136</v>
      </c>
      <c r="H1723" s="48" t="s">
        <v>136</v>
      </c>
      <c r="I1723" s="49" t="s">
        <v>136</v>
      </c>
      <c r="J1723" s="35">
        <v>17</v>
      </c>
      <c r="K1723" s="42" t="s">
        <v>171</v>
      </c>
      <c r="L1723" s="46">
        <v>0.28241903791177708</v>
      </c>
      <c r="M1723" s="50" t="s">
        <v>137</v>
      </c>
      <c r="N1723" s="50" t="s">
        <v>135</v>
      </c>
      <c r="O1723" s="46">
        <v>0.71758096208822297</v>
      </c>
      <c r="P1723" s="46" t="s">
        <v>137</v>
      </c>
      <c r="Q1723" s="46" t="s">
        <v>135</v>
      </c>
      <c r="R1723" s="46">
        <v>0.45794780379494299</v>
      </c>
      <c r="S1723" s="46" t="s">
        <v>137</v>
      </c>
      <c r="T1723" s="46" t="s">
        <v>137</v>
      </c>
      <c r="U1723" s="47">
        <v>702.90935196837972</v>
      </c>
      <c r="V1723" s="47">
        <v>380.34955000000002</v>
      </c>
      <c r="W1723" s="49">
        <v>0.54110753959226021</v>
      </c>
      <c r="X1723" s="35" t="s">
        <v>136</v>
      </c>
      <c r="Y1723" s="44" t="s">
        <v>136</v>
      </c>
      <c r="Z1723" s="46" t="s">
        <v>136</v>
      </c>
      <c r="AA1723" s="46" t="s">
        <v>136</v>
      </c>
      <c r="AB1723" s="46" t="s">
        <v>136</v>
      </c>
      <c r="AC1723" s="47" t="s">
        <v>136</v>
      </c>
      <c r="AD1723" s="48" t="s">
        <v>136</v>
      </c>
      <c r="AE1723" s="49" t="s">
        <v>136</v>
      </c>
    </row>
    <row r="1724" spans="1:31" x14ac:dyDescent="0.25">
      <c r="A1724" t="s">
        <v>1972</v>
      </c>
      <c r="B1724" s="35" t="s">
        <v>136</v>
      </c>
      <c r="C1724" s="44" t="s">
        <v>136</v>
      </c>
      <c r="D1724" s="45" t="s">
        <v>136</v>
      </c>
      <c r="E1724" s="46" t="s">
        <v>136</v>
      </c>
      <c r="F1724" s="45" t="s">
        <v>136</v>
      </c>
      <c r="G1724" s="47" t="s">
        <v>136</v>
      </c>
      <c r="H1724" s="48" t="s">
        <v>136</v>
      </c>
      <c r="I1724" s="49" t="s">
        <v>136</v>
      </c>
      <c r="J1724" s="35">
        <v>18</v>
      </c>
      <c r="K1724" s="42" t="s">
        <v>172</v>
      </c>
      <c r="L1724" s="46">
        <v>0.3340789901214149</v>
      </c>
      <c r="M1724" s="50" t="s">
        <v>137</v>
      </c>
      <c r="N1724" s="50" t="s">
        <v>135</v>
      </c>
      <c r="O1724" s="46">
        <v>0.66592100987858516</v>
      </c>
      <c r="P1724" s="46" t="s">
        <v>137</v>
      </c>
      <c r="Q1724" s="46" t="s">
        <v>135</v>
      </c>
      <c r="R1724" s="46">
        <v>0.2860804169543637</v>
      </c>
      <c r="S1724" s="46" t="s">
        <v>1</v>
      </c>
      <c r="T1724" s="46" t="s">
        <v>137</v>
      </c>
      <c r="U1724" s="47">
        <v>806.66520381578198</v>
      </c>
      <c r="V1724" s="47">
        <v>307.81344999999999</v>
      </c>
      <c r="W1724" s="49">
        <v>0.38158761347823711</v>
      </c>
      <c r="X1724" s="35" t="s">
        <v>136</v>
      </c>
      <c r="Y1724" s="44" t="s">
        <v>136</v>
      </c>
      <c r="Z1724" s="46" t="s">
        <v>136</v>
      </c>
      <c r="AA1724" s="46" t="s">
        <v>136</v>
      </c>
      <c r="AB1724" s="46" t="s">
        <v>136</v>
      </c>
      <c r="AC1724" s="47" t="s">
        <v>136</v>
      </c>
      <c r="AD1724" s="48" t="s">
        <v>136</v>
      </c>
      <c r="AE1724" s="49" t="s">
        <v>136</v>
      </c>
    </row>
    <row r="1725" spans="1:31" x14ac:dyDescent="0.25">
      <c r="A1725" t="s">
        <v>1973</v>
      </c>
      <c r="B1725" s="35" t="s">
        <v>136</v>
      </c>
      <c r="C1725" s="44" t="s">
        <v>136</v>
      </c>
      <c r="D1725" s="45" t="s">
        <v>136</v>
      </c>
      <c r="E1725" s="46" t="s">
        <v>136</v>
      </c>
      <c r="F1725" s="45" t="s">
        <v>136</v>
      </c>
      <c r="G1725" s="47" t="s">
        <v>136</v>
      </c>
      <c r="H1725" s="48" t="s">
        <v>136</v>
      </c>
      <c r="I1725" s="49" t="s">
        <v>136</v>
      </c>
      <c r="J1725" s="35">
        <v>19</v>
      </c>
      <c r="K1725" s="42" t="s">
        <v>139</v>
      </c>
      <c r="L1725" s="46">
        <v>0.47919573510325614</v>
      </c>
      <c r="M1725" s="50" t="s">
        <v>137</v>
      </c>
      <c r="N1725" s="50" t="s">
        <v>137</v>
      </c>
      <c r="O1725" s="46">
        <v>0.52080426489674392</v>
      </c>
      <c r="P1725" s="46" t="s">
        <v>137</v>
      </c>
      <c r="Q1725" s="46" t="s">
        <v>137</v>
      </c>
      <c r="R1725" s="46">
        <v>6.2408929016802658E-2</v>
      </c>
      <c r="S1725" s="46" t="s">
        <v>1</v>
      </c>
      <c r="T1725" s="46" t="s">
        <v>137</v>
      </c>
      <c r="U1725" s="47">
        <v>16212.482951206021</v>
      </c>
      <c r="V1725" s="47">
        <v>7618.5489499999994</v>
      </c>
      <c r="W1725" s="49">
        <v>0.46991870233135807</v>
      </c>
      <c r="X1725" s="35" t="s">
        <v>136</v>
      </c>
      <c r="Y1725" s="44" t="s">
        <v>136</v>
      </c>
      <c r="Z1725" s="46" t="s">
        <v>136</v>
      </c>
      <c r="AA1725" s="46" t="s">
        <v>136</v>
      </c>
      <c r="AB1725" s="46" t="s">
        <v>136</v>
      </c>
      <c r="AC1725" s="47" t="s">
        <v>136</v>
      </c>
      <c r="AD1725" s="48" t="s">
        <v>136</v>
      </c>
      <c r="AE1725" s="49" t="s">
        <v>136</v>
      </c>
    </row>
    <row r="1726" spans="1:31" x14ac:dyDescent="0.25">
      <c r="A1726" t="s">
        <v>1974</v>
      </c>
      <c r="B1726" s="35" t="s">
        <v>136</v>
      </c>
      <c r="C1726" s="44" t="s">
        <v>136</v>
      </c>
      <c r="D1726" s="45" t="s">
        <v>136</v>
      </c>
      <c r="E1726" s="46" t="s">
        <v>136</v>
      </c>
      <c r="F1726" s="45" t="s">
        <v>136</v>
      </c>
      <c r="G1726" s="47" t="s">
        <v>136</v>
      </c>
      <c r="H1726" s="48" t="s">
        <v>136</v>
      </c>
      <c r="I1726" s="49" t="s">
        <v>136</v>
      </c>
      <c r="J1726" s="35">
        <v>20</v>
      </c>
      <c r="K1726" s="42" t="s">
        <v>2230</v>
      </c>
      <c r="L1726" s="46">
        <v>0.42796826380296016</v>
      </c>
      <c r="M1726" s="50" t="s">
        <v>137</v>
      </c>
      <c r="N1726" s="50" t="s">
        <v>137</v>
      </c>
      <c r="O1726" s="46">
        <v>0.57203173619703973</v>
      </c>
      <c r="P1726" s="46" t="s">
        <v>137</v>
      </c>
      <c r="Q1726" s="46" t="s">
        <v>137</v>
      </c>
      <c r="R1726" s="46">
        <v>0.41879716899354769</v>
      </c>
      <c r="S1726" s="46" t="s">
        <v>137</v>
      </c>
      <c r="T1726" s="46" t="s">
        <v>137</v>
      </c>
      <c r="U1726" s="47">
        <v>2451.7467407858085</v>
      </c>
      <c r="V1726" s="47">
        <v>1361.1810999999998</v>
      </c>
      <c r="W1726" s="49">
        <v>0.55518829794129887</v>
      </c>
      <c r="X1726" s="35" t="s">
        <v>136</v>
      </c>
      <c r="Y1726" s="44" t="s">
        <v>136</v>
      </c>
      <c r="Z1726" s="46" t="s">
        <v>136</v>
      </c>
      <c r="AA1726" s="46" t="s">
        <v>136</v>
      </c>
      <c r="AB1726" s="46" t="s">
        <v>136</v>
      </c>
      <c r="AC1726" s="47" t="s">
        <v>136</v>
      </c>
      <c r="AD1726" s="48" t="s">
        <v>136</v>
      </c>
      <c r="AE1726" s="49" t="s">
        <v>136</v>
      </c>
    </row>
    <row r="1727" spans="1:31" x14ac:dyDescent="0.25">
      <c r="A1727" t="s">
        <v>1975</v>
      </c>
      <c r="B1727" s="35" t="s">
        <v>136</v>
      </c>
      <c r="C1727" s="44" t="s">
        <v>136</v>
      </c>
      <c r="D1727" s="45" t="s">
        <v>136</v>
      </c>
      <c r="E1727" s="46" t="s">
        <v>136</v>
      </c>
      <c r="F1727" s="45" t="s">
        <v>136</v>
      </c>
      <c r="G1727" s="47" t="s">
        <v>136</v>
      </c>
      <c r="H1727" s="48" t="s">
        <v>136</v>
      </c>
      <c r="I1727" s="49" t="s">
        <v>136</v>
      </c>
      <c r="J1727" s="35">
        <v>21</v>
      </c>
      <c r="K1727" s="42" t="s">
        <v>174</v>
      </c>
      <c r="L1727" s="46">
        <v>0.52983947450882074</v>
      </c>
      <c r="M1727" s="50" t="s">
        <v>137</v>
      </c>
      <c r="N1727" s="50" t="s">
        <v>137</v>
      </c>
      <c r="O1727" s="46">
        <v>0.47016052549117932</v>
      </c>
      <c r="P1727" s="46" t="s">
        <v>137</v>
      </c>
      <c r="Q1727" s="46" t="s">
        <v>137</v>
      </c>
      <c r="R1727" s="46">
        <v>0.10162907764470801</v>
      </c>
      <c r="S1727" s="46" t="s">
        <v>1</v>
      </c>
      <c r="T1727" s="46" t="s">
        <v>137</v>
      </c>
      <c r="U1727" s="47">
        <v>10914.557259468711</v>
      </c>
      <c r="V1727" s="47">
        <v>4993.6986500000003</v>
      </c>
      <c r="W1727" s="49">
        <v>0.45752645126011088</v>
      </c>
      <c r="X1727" s="35" t="s">
        <v>136</v>
      </c>
      <c r="Y1727" s="44" t="s">
        <v>136</v>
      </c>
      <c r="Z1727" s="46" t="s">
        <v>136</v>
      </c>
      <c r="AA1727" s="46" t="s">
        <v>136</v>
      </c>
      <c r="AB1727" s="46" t="s">
        <v>136</v>
      </c>
      <c r="AC1727" s="47" t="s">
        <v>136</v>
      </c>
      <c r="AD1727" s="48" t="s">
        <v>136</v>
      </c>
      <c r="AE1727" s="49" t="s">
        <v>136</v>
      </c>
    </row>
    <row r="1728" spans="1:31" x14ac:dyDescent="0.25">
      <c r="A1728" t="s">
        <v>1976</v>
      </c>
      <c r="B1728" s="35" t="s">
        <v>136</v>
      </c>
      <c r="C1728" s="44" t="s">
        <v>136</v>
      </c>
      <c r="D1728" s="45" t="s">
        <v>136</v>
      </c>
      <c r="E1728" s="46" t="s">
        <v>136</v>
      </c>
      <c r="F1728" s="45" t="s">
        <v>136</v>
      </c>
      <c r="G1728" s="47" t="s">
        <v>136</v>
      </c>
      <c r="H1728" s="48" t="s">
        <v>136</v>
      </c>
      <c r="I1728" s="49" t="s">
        <v>136</v>
      </c>
      <c r="J1728" s="35">
        <v>22</v>
      </c>
      <c r="K1728" s="42" t="s">
        <v>175</v>
      </c>
      <c r="L1728" s="46">
        <v>0.26878845634500581</v>
      </c>
      <c r="M1728" s="50" t="s">
        <v>137</v>
      </c>
      <c r="N1728" s="50" t="s">
        <v>135</v>
      </c>
      <c r="O1728" s="46">
        <v>0.73121154365499408</v>
      </c>
      <c r="P1728" s="46" t="s">
        <v>137</v>
      </c>
      <c r="Q1728" s="46" t="s">
        <v>135</v>
      </c>
      <c r="R1728" s="46">
        <v>8.6072526988586071E-2</v>
      </c>
      <c r="S1728" s="46" t="s">
        <v>1</v>
      </c>
      <c r="T1728" s="46" t="s">
        <v>137</v>
      </c>
      <c r="U1728" s="47">
        <v>10665.596545562137</v>
      </c>
      <c r="V1728" s="47">
        <v>6243.5514499999999</v>
      </c>
      <c r="W1728" s="49">
        <v>0.58539167718639118</v>
      </c>
      <c r="X1728" s="35" t="s">
        <v>136</v>
      </c>
      <c r="Y1728" s="44" t="s">
        <v>136</v>
      </c>
      <c r="Z1728" s="46" t="s">
        <v>136</v>
      </c>
      <c r="AA1728" s="46" t="s">
        <v>136</v>
      </c>
      <c r="AB1728" s="46" t="s">
        <v>136</v>
      </c>
      <c r="AC1728" s="47" t="s">
        <v>136</v>
      </c>
      <c r="AD1728" s="48" t="s">
        <v>136</v>
      </c>
      <c r="AE1728" s="49" t="s">
        <v>136</v>
      </c>
    </row>
    <row r="1729" spans="1:31" x14ac:dyDescent="0.25">
      <c r="A1729" t="s">
        <v>1977</v>
      </c>
      <c r="B1729" s="35" t="s">
        <v>136</v>
      </c>
      <c r="C1729" s="44" t="s">
        <v>136</v>
      </c>
      <c r="D1729" s="45" t="s">
        <v>136</v>
      </c>
      <c r="E1729" s="46" t="s">
        <v>136</v>
      </c>
      <c r="F1729" s="45" t="s">
        <v>136</v>
      </c>
      <c r="G1729" s="47" t="s">
        <v>136</v>
      </c>
      <c r="H1729" s="48" t="s">
        <v>136</v>
      </c>
      <c r="I1729" s="49" t="s">
        <v>136</v>
      </c>
      <c r="J1729" s="35">
        <v>23</v>
      </c>
      <c r="K1729" s="42" t="s">
        <v>2229</v>
      </c>
      <c r="L1729" s="46">
        <v>0.50686668168076754</v>
      </c>
      <c r="M1729" s="50" t="s">
        <v>137</v>
      </c>
      <c r="N1729" s="50" t="s">
        <v>137</v>
      </c>
      <c r="O1729" s="46">
        <v>0.49313331831923235</v>
      </c>
      <c r="P1729" s="46" t="s">
        <v>137</v>
      </c>
      <c r="Q1729" s="46" t="s">
        <v>137</v>
      </c>
      <c r="R1729" s="46">
        <v>0.27952522279724534</v>
      </c>
      <c r="S1729" s="46" t="s">
        <v>1</v>
      </c>
      <c r="T1729" s="46" t="s">
        <v>137</v>
      </c>
      <c r="U1729" s="47">
        <v>7149.3227727964277</v>
      </c>
      <c r="V1729" s="47">
        <v>3212.3129999999996</v>
      </c>
      <c r="W1729" s="49">
        <v>0.44931710346370568</v>
      </c>
      <c r="X1729" s="35" t="s">
        <v>136</v>
      </c>
      <c r="Y1729" s="44" t="s">
        <v>136</v>
      </c>
      <c r="Z1729" s="46" t="s">
        <v>136</v>
      </c>
      <c r="AA1729" s="46" t="s">
        <v>136</v>
      </c>
      <c r="AB1729" s="46" t="s">
        <v>136</v>
      </c>
      <c r="AC1729" s="47" t="s">
        <v>136</v>
      </c>
      <c r="AD1729" s="48" t="s">
        <v>136</v>
      </c>
      <c r="AE1729" s="49" t="s">
        <v>136</v>
      </c>
    </row>
    <row r="1730" spans="1:31" x14ac:dyDescent="0.25">
      <c r="A1730" t="s">
        <v>1978</v>
      </c>
      <c r="B1730" s="35" t="s">
        <v>136</v>
      </c>
      <c r="C1730" s="44" t="s">
        <v>136</v>
      </c>
      <c r="D1730" s="45" t="s">
        <v>136</v>
      </c>
      <c r="E1730" s="46" t="s">
        <v>136</v>
      </c>
      <c r="F1730" s="45" t="s">
        <v>136</v>
      </c>
      <c r="G1730" s="47" t="s">
        <v>136</v>
      </c>
      <c r="H1730" s="48" t="s">
        <v>136</v>
      </c>
      <c r="I1730" s="49" t="s">
        <v>136</v>
      </c>
      <c r="J1730" s="35">
        <v>24</v>
      </c>
      <c r="K1730" s="42" t="s">
        <v>141</v>
      </c>
      <c r="L1730" s="46">
        <v>0.4793170751804619</v>
      </c>
      <c r="M1730" s="50" t="s">
        <v>137</v>
      </c>
      <c r="N1730" s="50" t="s">
        <v>137</v>
      </c>
      <c r="O1730" s="46">
        <v>0.52068292481953804</v>
      </c>
      <c r="P1730" s="46" t="s">
        <v>137</v>
      </c>
      <c r="Q1730" s="46" t="s">
        <v>137</v>
      </c>
      <c r="R1730" s="46">
        <v>0.27023188443951091</v>
      </c>
      <c r="S1730" s="46" t="s">
        <v>1</v>
      </c>
      <c r="T1730" s="46" t="s">
        <v>137</v>
      </c>
      <c r="U1730" s="47">
        <v>196.21945402694882</v>
      </c>
      <c r="V1730" s="47">
        <v>53.804249999999996</v>
      </c>
      <c r="W1730" s="49">
        <v>0.27420446288985451</v>
      </c>
      <c r="X1730" s="35" t="s">
        <v>136</v>
      </c>
      <c r="Y1730" s="44" t="s">
        <v>136</v>
      </c>
      <c r="Z1730" s="46" t="s">
        <v>136</v>
      </c>
      <c r="AA1730" s="46" t="s">
        <v>136</v>
      </c>
      <c r="AB1730" s="46" t="s">
        <v>136</v>
      </c>
      <c r="AC1730" s="47" t="s">
        <v>136</v>
      </c>
      <c r="AD1730" s="48" t="s">
        <v>136</v>
      </c>
      <c r="AE1730" s="49" t="s">
        <v>136</v>
      </c>
    </row>
    <row r="1731" spans="1:31" x14ac:dyDescent="0.25">
      <c r="A1731" t="s">
        <v>1979</v>
      </c>
      <c r="B1731" s="35" t="s">
        <v>136</v>
      </c>
      <c r="C1731" s="44" t="s">
        <v>136</v>
      </c>
      <c r="D1731" s="45" t="s">
        <v>136</v>
      </c>
      <c r="E1731" s="46" t="s">
        <v>136</v>
      </c>
      <c r="F1731" s="45" t="s">
        <v>136</v>
      </c>
      <c r="G1731" s="47" t="s">
        <v>136</v>
      </c>
      <c r="H1731" s="48" t="s">
        <v>136</v>
      </c>
      <c r="I1731" s="49" t="s">
        <v>136</v>
      </c>
      <c r="J1731" s="35">
        <v>25</v>
      </c>
      <c r="K1731" s="42" t="s">
        <v>180</v>
      </c>
      <c r="L1731" s="46">
        <v>0.42707051608563218</v>
      </c>
      <c r="M1731" s="50" t="s">
        <v>137</v>
      </c>
      <c r="N1731" s="50" t="s">
        <v>137</v>
      </c>
      <c r="O1731" s="46">
        <v>0.57292948391436793</v>
      </c>
      <c r="P1731" s="46" t="s">
        <v>137</v>
      </c>
      <c r="Q1731" s="46" t="s">
        <v>137</v>
      </c>
      <c r="R1731" s="46">
        <v>0.27484858104490512</v>
      </c>
      <c r="S1731" s="46" t="s">
        <v>1</v>
      </c>
      <c r="T1731" s="46" t="s">
        <v>137</v>
      </c>
      <c r="U1731" s="47">
        <v>621.33945199903565</v>
      </c>
      <c r="V1731" s="47">
        <v>355.37374999999997</v>
      </c>
      <c r="W1731" s="49">
        <v>0.57194782796530286</v>
      </c>
      <c r="X1731" s="35" t="s">
        <v>136</v>
      </c>
      <c r="Y1731" s="44" t="s">
        <v>136</v>
      </c>
      <c r="Z1731" s="46" t="s">
        <v>136</v>
      </c>
      <c r="AA1731" s="46" t="s">
        <v>136</v>
      </c>
      <c r="AB1731" s="46" t="s">
        <v>136</v>
      </c>
      <c r="AC1731" s="47" t="s">
        <v>136</v>
      </c>
      <c r="AD1731" s="48" t="s">
        <v>136</v>
      </c>
      <c r="AE1731" s="49" t="s">
        <v>136</v>
      </c>
    </row>
    <row r="1732" spans="1:31" x14ac:dyDescent="0.25">
      <c r="A1732" t="s">
        <v>1980</v>
      </c>
      <c r="B1732" s="35" t="s">
        <v>136</v>
      </c>
      <c r="C1732" s="44" t="s">
        <v>136</v>
      </c>
      <c r="D1732" s="45" t="s">
        <v>136</v>
      </c>
      <c r="E1732" s="46" t="s">
        <v>136</v>
      </c>
      <c r="F1732" s="45" t="s">
        <v>136</v>
      </c>
      <c r="G1732" s="47" t="s">
        <v>136</v>
      </c>
      <c r="H1732" s="48" t="s">
        <v>136</v>
      </c>
      <c r="I1732" s="49" t="s">
        <v>136</v>
      </c>
      <c r="J1732" s="35">
        <v>26</v>
      </c>
      <c r="K1732" s="42" t="s">
        <v>181</v>
      </c>
      <c r="L1732" s="46">
        <v>0.23263857465387761</v>
      </c>
      <c r="M1732" s="50" t="s">
        <v>137</v>
      </c>
      <c r="N1732" s="50" t="s">
        <v>135</v>
      </c>
      <c r="O1732" s="46">
        <v>0.76736142534612239</v>
      </c>
      <c r="P1732" s="46" t="s">
        <v>137</v>
      </c>
      <c r="Q1732" s="46" t="s">
        <v>135</v>
      </c>
      <c r="R1732" s="46">
        <v>0.53143369809223306</v>
      </c>
      <c r="S1732" s="46" t="s">
        <v>137</v>
      </c>
      <c r="T1732" s="46" t="s">
        <v>137</v>
      </c>
      <c r="U1732" s="47">
        <v>557.83715020088425</v>
      </c>
      <c r="V1732" s="47">
        <v>232.62034999999997</v>
      </c>
      <c r="W1732" s="49">
        <v>0.41700404843282746</v>
      </c>
      <c r="X1732" s="35" t="s">
        <v>136</v>
      </c>
      <c r="Y1732" s="44" t="s">
        <v>136</v>
      </c>
      <c r="Z1732" s="46" t="s">
        <v>136</v>
      </c>
      <c r="AA1732" s="46" t="s">
        <v>136</v>
      </c>
      <c r="AB1732" s="46" t="s">
        <v>136</v>
      </c>
      <c r="AC1732" s="47" t="s">
        <v>136</v>
      </c>
      <c r="AD1732" s="48" t="s">
        <v>136</v>
      </c>
      <c r="AE1732" s="49" t="s">
        <v>136</v>
      </c>
    </row>
    <row r="1733" spans="1:31" x14ac:dyDescent="0.25">
      <c r="A1733" t="s">
        <v>1981</v>
      </c>
      <c r="B1733" s="35" t="s">
        <v>136</v>
      </c>
      <c r="C1733" s="44" t="s">
        <v>136</v>
      </c>
      <c r="D1733" s="45" t="s">
        <v>136</v>
      </c>
      <c r="E1733" s="46" t="s">
        <v>136</v>
      </c>
      <c r="F1733" s="45" t="s">
        <v>136</v>
      </c>
      <c r="G1733" s="47" t="s">
        <v>136</v>
      </c>
      <c r="H1733" s="48" t="s">
        <v>136</v>
      </c>
      <c r="I1733" s="49" t="s">
        <v>136</v>
      </c>
      <c r="J1733" s="35">
        <v>27</v>
      </c>
      <c r="K1733" s="42" t="s">
        <v>142</v>
      </c>
      <c r="L1733" s="46">
        <v>0.27125813149302408</v>
      </c>
      <c r="M1733" s="50" t="s">
        <v>137</v>
      </c>
      <c r="N1733" s="50" t="s">
        <v>135</v>
      </c>
      <c r="O1733" s="46">
        <v>0.72874186850697598</v>
      </c>
      <c r="P1733" s="46" t="s">
        <v>137</v>
      </c>
      <c r="Q1733" s="46" t="s">
        <v>135</v>
      </c>
      <c r="R1733" s="46">
        <v>0.29969550313424353</v>
      </c>
      <c r="S1733" s="46" t="s">
        <v>1</v>
      </c>
      <c r="T1733" s="46" t="s">
        <v>137</v>
      </c>
      <c r="U1733" s="47">
        <v>2563.7392730514161</v>
      </c>
      <c r="V1733" s="47">
        <v>1417.11095</v>
      </c>
      <c r="W1733" s="49">
        <v>0.55275158628487397</v>
      </c>
      <c r="X1733" s="35" t="s">
        <v>136</v>
      </c>
      <c r="Y1733" s="44" t="s">
        <v>136</v>
      </c>
      <c r="Z1733" s="46" t="s">
        <v>136</v>
      </c>
      <c r="AA1733" s="46" t="s">
        <v>136</v>
      </c>
      <c r="AB1733" s="46" t="s">
        <v>136</v>
      </c>
      <c r="AC1733" s="47" t="s">
        <v>136</v>
      </c>
      <c r="AD1733" s="48" t="s">
        <v>136</v>
      </c>
      <c r="AE1733" s="49" t="s">
        <v>136</v>
      </c>
    </row>
    <row r="1734" spans="1:31" x14ac:dyDescent="0.25">
      <c r="A1734" t="s">
        <v>1982</v>
      </c>
      <c r="B1734" s="35" t="s">
        <v>136</v>
      </c>
      <c r="C1734" s="44" t="s">
        <v>136</v>
      </c>
      <c r="D1734" s="45" t="s">
        <v>136</v>
      </c>
      <c r="E1734" s="46" t="s">
        <v>136</v>
      </c>
      <c r="F1734" s="45" t="s">
        <v>136</v>
      </c>
      <c r="G1734" s="47" t="s">
        <v>136</v>
      </c>
      <c r="H1734" s="48" t="s">
        <v>136</v>
      </c>
      <c r="I1734" s="49" t="s">
        <v>136</v>
      </c>
      <c r="J1734" s="35">
        <v>28</v>
      </c>
      <c r="K1734" s="42" t="s">
        <v>182</v>
      </c>
      <c r="L1734" s="46">
        <v>0.50513605976254605</v>
      </c>
      <c r="M1734" s="50" t="s">
        <v>137</v>
      </c>
      <c r="N1734" s="50" t="s">
        <v>137</v>
      </c>
      <c r="O1734" s="46">
        <v>0.49486394023745395</v>
      </c>
      <c r="P1734" s="46" t="s">
        <v>137</v>
      </c>
      <c r="Q1734" s="46" t="s">
        <v>137</v>
      </c>
      <c r="R1734" s="46">
        <v>7.4999177002649312E-2</v>
      </c>
      <c r="S1734" s="46" t="s">
        <v>1</v>
      </c>
      <c r="T1734" s="46" t="s">
        <v>137</v>
      </c>
      <c r="U1734" s="47">
        <v>3622.952286859897</v>
      </c>
      <c r="V1734" s="47">
        <v>1981.8562999999999</v>
      </c>
      <c r="W1734" s="49">
        <v>0.54702798797213092</v>
      </c>
      <c r="X1734" s="35" t="s">
        <v>136</v>
      </c>
      <c r="Y1734" s="44" t="s">
        <v>136</v>
      </c>
      <c r="Z1734" s="46" t="s">
        <v>136</v>
      </c>
      <c r="AA1734" s="46" t="s">
        <v>136</v>
      </c>
      <c r="AB1734" s="46" t="s">
        <v>136</v>
      </c>
      <c r="AC1734" s="47" t="s">
        <v>136</v>
      </c>
      <c r="AD1734" s="48" t="s">
        <v>136</v>
      </c>
      <c r="AE1734" s="49" t="s">
        <v>136</v>
      </c>
    </row>
    <row r="1735" spans="1:31" x14ac:dyDescent="0.25">
      <c r="A1735" t="s">
        <v>1983</v>
      </c>
      <c r="B1735" s="35" t="s">
        <v>136</v>
      </c>
      <c r="C1735" s="44" t="s">
        <v>136</v>
      </c>
      <c r="D1735" s="45" t="s">
        <v>136</v>
      </c>
      <c r="E1735" s="46" t="s">
        <v>136</v>
      </c>
      <c r="F1735" s="45" t="s">
        <v>136</v>
      </c>
      <c r="G1735" s="47" t="s">
        <v>136</v>
      </c>
      <c r="H1735" s="48" t="s">
        <v>136</v>
      </c>
      <c r="I1735" s="49" t="s">
        <v>136</v>
      </c>
      <c r="J1735" s="35">
        <v>29</v>
      </c>
      <c r="K1735" s="42" t="s">
        <v>183</v>
      </c>
      <c r="L1735" s="46">
        <v>0.51074834782474465</v>
      </c>
      <c r="M1735" s="50" t="s">
        <v>137</v>
      </c>
      <c r="N1735" s="50" t="s">
        <v>137</v>
      </c>
      <c r="O1735" s="46">
        <v>0.48925165217525529</v>
      </c>
      <c r="P1735" s="46" t="s">
        <v>137</v>
      </c>
      <c r="Q1735" s="46" t="s">
        <v>137</v>
      </c>
      <c r="R1735" s="46">
        <v>0.3587606641697666</v>
      </c>
      <c r="S1735" s="46" t="s">
        <v>1</v>
      </c>
      <c r="T1735" s="46" t="s">
        <v>137</v>
      </c>
      <c r="U1735" s="47">
        <v>4262.6249920584787</v>
      </c>
      <c r="V1735" s="47">
        <v>2807.1205</v>
      </c>
      <c r="W1735" s="49">
        <v>0.65854268325968879</v>
      </c>
      <c r="X1735" s="35" t="s">
        <v>136</v>
      </c>
      <c r="Y1735" s="44" t="s">
        <v>136</v>
      </c>
      <c r="Z1735" s="46" t="s">
        <v>136</v>
      </c>
      <c r="AA1735" s="46" t="s">
        <v>136</v>
      </c>
      <c r="AB1735" s="46" t="s">
        <v>136</v>
      </c>
      <c r="AC1735" s="47" t="s">
        <v>136</v>
      </c>
      <c r="AD1735" s="48" t="s">
        <v>136</v>
      </c>
      <c r="AE1735" s="49" t="s">
        <v>136</v>
      </c>
    </row>
    <row r="1736" spans="1:31" x14ac:dyDescent="0.25">
      <c r="A1736" t="s">
        <v>1984</v>
      </c>
      <c r="B1736" s="35" t="s">
        <v>136</v>
      </c>
      <c r="C1736" s="44" t="s">
        <v>136</v>
      </c>
      <c r="D1736" s="45" t="s">
        <v>136</v>
      </c>
      <c r="E1736" s="46" t="s">
        <v>136</v>
      </c>
      <c r="F1736" s="45" t="s">
        <v>136</v>
      </c>
      <c r="G1736" s="47" t="s">
        <v>136</v>
      </c>
      <c r="H1736" s="48" t="s">
        <v>136</v>
      </c>
      <c r="I1736" s="49" t="s">
        <v>136</v>
      </c>
      <c r="J1736" s="35">
        <v>30</v>
      </c>
      <c r="K1736" s="42" t="s">
        <v>143</v>
      </c>
      <c r="L1736" s="46">
        <v>0.24190736520036918</v>
      </c>
      <c r="M1736" s="50" t="s">
        <v>137</v>
      </c>
      <c r="N1736" s="50" t="s">
        <v>135</v>
      </c>
      <c r="O1736" s="46">
        <v>0.75809263479963063</v>
      </c>
      <c r="P1736" s="46" t="s">
        <v>137</v>
      </c>
      <c r="Q1736" s="46" t="s">
        <v>135</v>
      </c>
      <c r="R1736" s="46">
        <v>0.30754543348347013</v>
      </c>
      <c r="S1736" s="46" t="s">
        <v>1</v>
      </c>
      <c r="T1736" s="46" t="s">
        <v>137</v>
      </c>
      <c r="U1736" s="47">
        <v>9899.3177805855557</v>
      </c>
      <c r="V1736" s="47">
        <v>6125.8463499999998</v>
      </c>
      <c r="W1736" s="49">
        <v>0.61881500177860227</v>
      </c>
      <c r="X1736" s="35" t="s">
        <v>136</v>
      </c>
      <c r="Y1736" s="44" t="s">
        <v>136</v>
      </c>
      <c r="Z1736" s="46" t="s">
        <v>136</v>
      </c>
      <c r="AA1736" s="46" t="s">
        <v>136</v>
      </c>
      <c r="AB1736" s="46" t="s">
        <v>136</v>
      </c>
      <c r="AC1736" s="47" t="s">
        <v>136</v>
      </c>
      <c r="AD1736" s="48" t="s">
        <v>136</v>
      </c>
      <c r="AE1736" s="49" t="s">
        <v>136</v>
      </c>
    </row>
    <row r="1737" spans="1:31" x14ac:dyDescent="0.25">
      <c r="A1737" t="s">
        <v>1985</v>
      </c>
      <c r="B1737" s="35" t="s">
        <v>136</v>
      </c>
      <c r="C1737" s="44" t="s">
        <v>136</v>
      </c>
      <c r="D1737" s="45" t="s">
        <v>136</v>
      </c>
      <c r="E1737" s="46" t="s">
        <v>136</v>
      </c>
      <c r="F1737" s="45" t="s">
        <v>136</v>
      </c>
      <c r="G1737" s="47" t="s">
        <v>136</v>
      </c>
      <c r="H1737" s="48" t="s">
        <v>136</v>
      </c>
      <c r="I1737" s="49" t="s">
        <v>136</v>
      </c>
      <c r="J1737" s="35">
        <v>31</v>
      </c>
      <c r="K1737" s="42" t="s">
        <v>188</v>
      </c>
      <c r="L1737" s="46">
        <v>0.13011084563480815</v>
      </c>
      <c r="M1737" s="50" t="s">
        <v>137</v>
      </c>
      <c r="N1737" s="50" t="s">
        <v>135</v>
      </c>
      <c r="O1737" s="46">
        <v>0.86988915436519187</v>
      </c>
      <c r="P1737" s="46" t="s">
        <v>137</v>
      </c>
      <c r="Q1737" s="46" t="s">
        <v>135</v>
      </c>
      <c r="R1737" s="46">
        <v>0.23812252636983772</v>
      </c>
      <c r="S1737" s="46" t="s">
        <v>1</v>
      </c>
      <c r="T1737" s="46" t="s">
        <v>137</v>
      </c>
      <c r="U1737" s="47">
        <v>346.33995457734466</v>
      </c>
      <c r="V1737" s="47">
        <v>202.86194999999998</v>
      </c>
      <c r="W1737" s="49">
        <v>0.58573071723001813</v>
      </c>
      <c r="X1737" s="35" t="s">
        <v>136</v>
      </c>
      <c r="Y1737" s="44" t="s">
        <v>136</v>
      </c>
      <c r="Z1737" s="46" t="s">
        <v>136</v>
      </c>
      <c r="AA1737" s="46" t="s">
        <v>136</v>
      </c>
      <c r="AB1737" s="46" t="s">
        <v>136</v>
      </c>
      <c r="AC1737" s="47" t="s">
        <v>136</v>
      </c>
      <c r="AD1737" s="48" t="s">
        <v>136</v>
      </c>
      <c r="AE1737" s="49" t="s">
        <v>136</v>
      </c>
    </row>
    <row r="1738" spans="1:31" x14ac:dyDescent="0.25">
      <c r="A1738" t="s">
        <v>1986</v>
      </c>
      <c r="B1738" s="35" t="s">
        <v>136</v>
      </c>
      <c r="C1738" s="44" t="s">
        <v>136</v>
      </c>
      <c r="D1738" s="45" t="s">
        <v>136</v>
      </c>
      <c r="E1738" s="46" t="s">
        <v>136</v>
      </c>
      <c r="F1738" s="45" t="s">
        <v>136</v>
      </c>
      <c r="G1738" s="47" t="s">
        <v>136</v>
      </c>
      <c r="H1738" s="48" t="s">
        <v>136</v>
      </c>
      <c r="I1738" s="49" t="s">
        <v>136</v>
      </c>
      <c r="J1738" s="35">
        <v>32</v>
      </c>
      <c r="K1738" s="42" t="s">
        <v>189</v>
      </c>
      <c r="L1738" s="46">
        <v>0.49831704847572611</v>
      </c>
      <c r="M1738" s="50" t="s">
        <v>137</v>
      </c>
      <c r="N1738" s="50" t="s">
        <v>137</v>
      </c>
      <c r="O1738" s="46">
        <v>0.50168295152427389</v>
      </c>
      <c r="P1738" s="46" t="s">
        <v>137</v>
      </c>
      <c r="Q1738" s="46" t="s">
        <v>137</v>
      </c>
      <c r="R1738" s="46">
        <v>0.17238121054913366</v>
      </c>
      <c r="S1738" s="46" t="s">
        <v>1</v>
      </c>
      <c r="T1738" s="46" t="s">
        <v>137</v>
      </c>
      <c r="U1738" s="47">
        <v>1802.375953240937</v>
      </c>
      <c r="V1738" s="47">
        <v>431.76249999999999</v>
      </c>
      <c r="W1738" s="49">
        <v>0.23955185333205736</v>
      </c>
      <c r="X1738" s="35" t="s">
        <v>136</v>
      </c>
      <c r="Y1738" s="44" t="s">
        <v>136</v>
      </c>
      <c r="Z1738" s="46" t="s">
        <v>136</v>
      </c>
      <c r="AA1738" s="46" t="s">
        <v>136</v>
      </c>
      <c r="AB1738" s="46" t="s">
        <v>136</v>
      </c>
      <c r="AC1738" s="47" t="s">
        <v>136</v>
      </c>
      <c r="AD1738" s="48" t="s">
        <v>136</v>
      </c>
      <c r="AE1738" s="49" t="s">
        <v>136</v>
      </c>
    </row>
    <row r="1739" spans="1:31" x14ac:dyDescent="0.25">
      <c r="A1739" t="s">
        <v>1987</v>
      </c>
      <c r="B1739" s="35" t="s">
        <v>136</v>
      </c>
      <c r="C1739" s="44" t="s">
        <v>136</v>
      </c>
      <c r="D1739" s="45" t="s">
        <v>136</v>
      </c>
      <c r="E1739" s="46" t="s">
        <v>136</v>
      </c>
      <c r="F1739" s="45" t="s">
        <v>136</v>
      </c>
      <c r="G1739" s="47" t="s">
        <v>136</v>
      </c>
      <c r="H1739" s="48" t="s">
        <v>136</v>
      </c>
      <c r="I1739" s="49" t="s">
        <v>136</v>
      </c>
      <c r="J1739" s="35">
        <v>33</v>
      </c>
      <c r="K1739" s="42" t="s">
        <v>192</v>
      </c>
      <c r="L1739" s="46">
        <v>0.40848359401054746</v>
      </c>
      <c r="M1739" s="50" t="s">
        <v>137</v>
      </c>
      <c r="N1739" s="50" t="s">
        <v>137</v>
      </c>
      <c r="O1739" s="46">
        <v>0.59151640598945254</v>
      </c>
      <c r="P1739" s="46" t="s">
        <v>137</v>
      </c>
      <c r="Q1739" s="46" t="s">
        <v>137</v>
      </c>
      <c r="R1739" s="46">
        <v>0.44825994743544467</v>
      </c>
      <c r="S1739" s="46" t="s">
        <v>137</v>
      </c>
      <c r="T1739" s="46" t="s">
        <v>137</v>
      </c>
      <c r="U1739" s="47">
        <v>4842.1168306207246</v>
      </c>
      <c r="V1739" s="47">
        <v>3283.5205999999998</v>
      </c>
      <c r="W1739" s="49">
        <v>0.67811676480740268</v>
      </c>
      <c r="X1739" s="35" t="s">
        <v>136</v>
      </c>
      <c r="Y1739" s="44" t="s">
        <v>136</v>
      </c>
      <c r="Z1739" s="46" t="s">
        <v>136</v>
      </c>
      <c r="AA1739" s="46" t="s">
        <v>136</v>
      </c>
      <c r="AB1739" s="46" t="s">
        <v>136</v>
      </c>
      <c r="AC1739" s="47" t="s">
        <v>136</v>
      </c>
      <c r="AD1739" s="48" t="s">
        <v>136</v>
      </c>
      <c r="AE1739" s="49" t="s">
        <v>136</v>
      </c>
    </row>
    <row r="1740" spans="1:31" x14ac:dyDescent="0.25">
      <c r="A1740" t="s">
        <v>1988</v>
      </c>
      <c r="B1740" s="35" t="s">
        <v>136</v>
      </c>
      <c r="C1740" s="44" t="s">
        <v>136</v>
      </c>
      <c r="D1740" s="45" t="s">
        <v>136</v>
      </c>
      <c r="E1740" s="46" t="s">
        <v>136</v>
      </c>
      <c r="F1740" s="45" t="s">
        <v>136</v>
      </c>
      <c r="G1740" s="47" t="s">
        <v>136</v>
      </c>
      <c r="H1740" s="48" t="s">
        <v>136</v>
      </c>
      <c r="I1740" s="49" t="s">
        <v>136</v>
      </c>
      <c r="J1740" s="35" t="s">
        <v>136</v>
      </c>
      <c r="K1740" s="42" t="s">
        <v>136</v>
      </c>
      <c r="L1740" s="46" t="s">
        <v>136</v>
      </c>
      <c r="M1740" s="50" t="s">
        <v>136</v>
      </c>
      <c r="N1740" s="50" t="s">
        <v>136</v>
      </c>
      <c r="O1740" s="46" t="s">
        <v>136</v>
      </c>
      <c r="P1740" s="46" t="s">
        <v>136</v>
      </c>
      <c r="Q1740" s="46" t="s">
        <v>136</v>
      </c>
      <c r="R1740" s="46" t="s">
        <v>136</v>
      </c>
      <c r="S1740" s="46" t="s">
        <v>136</v>
      </c>
      <c r="T1740" s="46" t="s">
        <v>136</v>
      </c>
      <c r="U1740" s="47" t="s">
        <v>136</v>
      </c>
      <c r="V1740" s="47" t="s">
        <v>136</v>
      </c>
      <c r="W1740" s="49" t="s">
        <v>136</v>
      </c>
      <c r="X1740" s="35" t="s">
        <v>136</v>
      </c>
      <c r="Y1740" s="44" t="s">
        <v>136</v>
      </c>
      <c r="Z1740" s="46" t="s">
        <v>136</v>
      </c>
      <c r="AA1740" s="46" t="s">
        <v>136</v>
      </c>
      <c r="AB1740" s="46" t="s">
        <v>136</v>
      </c>
      <c r="AC1740" s="47" t="s">
        <v>136</v>
      </c>
      <c r="AD1740" s="48" t="s">
        <v>136</v>
      </c>
      <c r="AE1740" s="49" t="s">
        <v>136</v>
      </c>
    </row>
    <row r="1741" spans="1:31" x14ac:dyDescent="0.25">
      <c r="A1741" t="s">
        <v>1989</v>
      </c>
      <c r="B1741" s="35" t="s">
        <v>136</v>
      </c>
      <c r="C1741" s="44" t="s">
        <v>136</v>
      </c>
      <c r="D1741" s="45" t="s">
        <v>136</v>
      </c>
      <c r="E1741" s="46" t="s">
        <v>136</v>
      </c>
      <c r="F1741" s="45" t="s">
        <v>136</v>
      </c>
      <c r="G1741" s="47" t="s">
        <v>136</v>
      </c>
      <c r="H1741" s="48" t="s">
        <v>136</v>
      </c>
      <c r="I1741" s="49" t="s">
        <v>136</v>
      </c>
      <c r="J1741" s="35" t="s">
        <v>136</v>
      </c>
      <c r="K1741" s="42" t="s">
        <v>136</v>
      </c>
      <c r="L1741" s="46" t="s">
        <v>136</v>
      </c>
      <c r="M1741" s="50" t="s">
        <v>136</v>
      </c>
      <c r="N1741" s="50" t="s">
        <v>136</v>
      </c>
      <c r="O1741" s="46" t="s">
        <v>136</v>
      </c>
      <c r="P1741" s="46" t="s">
        <v>136</v>
      </c>
      <c r="Q1741" s="46" t="s">
        <v>136</v>
      </c>
      <c r="R1741" s="46" t="s">
        <v>136</v>
      </c>
      <c r="S1741" s="46" t="s">
        <v>136</v>
      </c>
      <c r="T1741" s="46" t="s">
        <v>136</v>
      </c>
      <c r="U1741" s="47" t="s">
        <v>136</v>
      </c>
      <c r="V1741" s="47" t="s">
        <v>136</v>
      </c>
      <c r="W1741" s="49" t="s">
        <v>136</v>
      </c>
      <c r="X1741" s="35" t="s">
        <v>136</v>
      </c>
      <c r="Y1741" s="44" t="s">
        <v>136</v>
      </c>
      <c r="Z1741" s="46" t="s">
        <v>136</v>
      </c>
      <c r="AA1741" s="46" t="s">
        <v>136</v>
      </c>
      <c r="AB1741" s="46" t="s">
        <v>136</v>
      </c>
      <c r="AC1741" s="47" t="s">
        <v>136</v>
      </c>
      <c r="AD1741" s="48" t="s">
        <v>136</v>
      </c>
      <c r="AE1741" s="49" t="s">
        <v>136</v>
      </c>
    </row>
    <row r="1742" spans="1:31" x14ac:dyDescent="0.25">
      <c r="A1742" t="s">
        <v>1990</v>
      </c>
      <c r="B1742" s="35" t="s">
        <v>136</v>
      </c>
      <c r="C1742" s="44" t="s">
        <v>136</v>
      </c>
      <c r="D1742" s="45" t="s">
        <v>136</v>
      </c>
      <c r="E1742" s="46" t="s">
        <v>136</v>
      </c>
      <c r="F1742" s="45" t="s">
        <v>136</v>
      </c>
      <c r="G1742" s="47" t="s">
        <v>136</v>
      </c>
      <c r="H1742" s="48" t="s">
        <v>136</v>
      </c>
      <c r="I1742" s="49" t="s">
        <v>136</v>
      </c>
      <c r="J1742" s="35" t="s">
        <v>136</v>
      </c>
      <c r="K1742" s="42" t="s">
        <v>136</v>
      </c>
      <c r="L1742" s="46" t="s">
        <v>136</v>
      </c>
      <c r="M1742" s="50" t="s">
        <v>136</v>
      </c>
      <c r="N1742" s="50" t="s">
        <v>136</v>
      </c>
      <c r="O1742" s="46" t="s">
        <v>136</v>
      </c>
      <c r="P1742" s="46" t="s">
        <v>136</v>
      </c>
      <c r="Q1742" s="46" t="s">
        <v>136</v>
      </c>
      <c r="R1742" s="46" t="s">
        <v>136</v>
      </c>
      <c r="S1742" s="46" t="s">
        <v>136</v>
      </c>
      <c r="T1742" s="46" t="s">
        <v>136</v>
      </c>
      <c r="U1742" s="47" t="s">
        <v>136</v>
      </c>
      <c r="V1742" s="47" t="s">
        <v>136</v>
      </c>
      <c r="W1742" s="49" t="s">
        <v>136</v>
      </c>
      <c r="X1742" s="35" t="s">
        <v>136</v>
      </c>
      <c r="Y1742" s="44" t="s">
        <v>136</v>
      </c>
      <c r="Z1742" s="46" t="s">
        <v>136</v>
      </c>
      <c r="AA1742" s="46" t="s">
        <v>136</v>
      </c>
      <c r="AB1742" s="46" t="s">
        <v>136</v>
      </c>
      <c r="AC1742" s="47" t="s">
        <v>136</v>
      </c>
      <c r="AD1742" s="48" t="s">
        <v>136</v>
      </c>
      <c r="AE1742" s="49" t="s">
        <v>136</v>
      </c>
    </row>
    <row r="1743" spans="1:31" x14ac:dyDescent="0.25">
      <c r="A1743" t="s">
        <v>1991</v>
      </c>
      <c r="B1743" s="35" t="s">
        <v>136</v>
      </c>
      <c r="C1743" s="44" t="s">
        <v>136</v>
      </c>
      <c r="D1743" s="45" t="s">
        <v>136</v>
      </c>
      <c r="E1743" s="46" t="s">
        <v>136</v>
      </c>
      <c r="F1743" s="45" t="s">
        <v>136</v>
      </c>
      <c r="G1743" s="47" t="s">
        <v>136</v>
      </c>
      <c r="H1743" s="48" t="s">
        <v>136</v>
      </c>
      <c r="I1743" s="49" t="s">
        <v>136</v>
      </c>
      <c r="J1743" s="35" t="s">
        <v>136</v>
      </c>
      <c r="K1743" s="42" t="s">
        <v>136</v>
      </c>
      <c r="L1743" s="46" t="s">
        <v>136</v>
      </c>
      <c r="M1743" s="50" t="s">
        <v>136</v>
      </c>
      <c r="N1743" s="50" t="s">
        <v>136</v>
      </c>
      <c r="O1743" s="46" t="s">
        <v>136</v>
      </c>
      <c r="P1743" s="46" t="s">
        <v>136</v>
      </c>
      <c r="Q1743" s="46" t="s">
        <v>136</v>
      </c>
      <c r="R1743" s="46" t="s">
        <v>136</v>
      </c>
      <c r="S1743" s="46" t="s">
        <v>136</v>
      </c>
      <c r="T1743" s="46" t="s">
        <v>136</v>
      </c>
      <c r="U1743" s="47" t="s">
        <v>136</v>
      </c>
      <c r="V1743" s="47" t="s">
        <v>136</v>
      </c>
      <c r="W1743" s="49" t="s">
        <v>136</v>
      </c>
      <c r="X1743" s="35" t="s">
        <v>136</v>
      </c>
      <c r="Y1743" s="44" t="s">
        <v>136</v>
      </c>
      <c r="Z1743" s="46" t="s">
        <v>136</v>
      </c>
      <c r="AA1743" s="46" t="s">
        <v>136</v>
      </c>
      <c r="AB1743" s="46" t="s">
        <v>136</v>
      </c>
      <c r="AC1743" s="47" t="s">
        <v>136</v>
      </c>
      <c r="AD1743" s="48" t="s">
        <v>136</v>
      </c>
      <c r="AE1743" s="49" t="s">
        <v>136</v>
      </c>
    </row>
    <row r="1744" spans="1:31" x14ac:dyDescent="0.25">
      <c r="A1744" t="s">
        <v>1992</v>
      </c>
      <c r="B1744" s="35" t="s">
        <v>136</v>
      </c>
      <c r="C1744" s="44" t="s">
        <v>136</v>
      </c>
      <c r="D1744" s="45" t="s">
        <v>136</v>
      </c>
      <c r="E1744" s="46" t="s">
        <v>136</v>
      </c>
      <c r="F1744" s="45" t="s">
        <v>136</v>
      </c>
      <c r="G1744" s="47" t="s">
        <v>136</v>
      </c>
      <c r="H1744" s="48" t="s">
        <v>136</v>
      </c>
      <c r="I1744" s="49" t="s">
        <v>136</v>
      </c>
      <c r="J1744" s="35" t="s">
        <v>136</v>
      </c>
      <c r="K1744" s="42" t="s">
        <v>136</v>
      </c>
      <c r="L1744" s="46" t="s">
        <v>136</v>
      </c>
      <c r="M1744" s="50" t="s">
        <v>136</v>
      </c>
      <c r="N1744" s="50" t="s">
        <v>136</v>
      </c>
      <c r="O1744" s="46" t="s">
        <v>136</v>
      </c>
      <c r="P1744" s="46" t="s">
        <v>136</v>
      </c>
      <c r="Q1744" s="46" t="s">
        <v>136</v>
      </c>
      <c r="R1744" s="46" t="s">
        <v>136</v>
      </c>
      <c r="S1744" s="46" t="s">
        <v>136</v>
      </c>
      <c r="T1744" s="46" t="s">
        <v>136</v>
      </c>
      <c r="U1744" s="47" t="s">
        <v>136</v>
      </c>
      <c r="V1744" s="47" t="s">
        <v>136</v>
      </c>
      <c r="W1744" s="49" t="s">
        <v>136</v>
      </c>
      <c r="X1744" s="35" t="s">
        <v>136</v>
      </c>
      <c r="Y1744" s="44" t="s">
        <v>136</v>
      </c>
      <c r="Z1744" s="46" t="s">
        <v>136</v>
      </c>
      <c r="AA1744" s="46" t="s">
        <v>136</v>
      </c>
      <c r="AB1744" s="46" t="s">
        <v>136</v>
      </c>
      <c r="AC1744" s="47" t="s">
        <v>136</v>
      </c>
      <c r="AD1744" s="48" t="s">
        <v>136</v>
      </c>
      <c r="AE1744" s="49" t="s">
        <v>136</v>
      </c>
    </row>
    <row r="1745" spans="1:31" ht="15.75" thickBot="1" x14ac:dyDescent="0.3">
      <c r="A1745" t="s">
        <v>1993</v>
      </c>
      <c r="B1745" s="35" t="s">
        <v>136</v>
      </c>
      <c r="C1745" s="51" t="s">
        <v>136</v>
      </c>
      <c r="D1745" s="52" t="s">
        <v>136</v>
      </c>
      <c r="E1745" s="53" t="s">
        <v>136</v>
      </c>
      <c r="F1745" s="52" t="s">
        <v>136</v>
      </c>
      <c r="G1745" s="54" t="s">
        <v>136</v>
      </c>
      <c r="H1745" s="55" t="s">
        <v>136</v>
      </c>
      <c r="I1745" s="56" t="s">
        <v>136</v>
      </c>
      <c r="J1745" s="35" t="s">
        <v>136</v>
      </c>
      <c r="K1745" s="42" t="s">
        <v>136</v>
      </c>
      <c r="L1745" s="25" t="s">
        <v>136</v>
      </c>
      <c r="M1745" s="57" t="s">
        <v>136</v>
      </c>
      <c r="N1745" s="57" t="s">
        <v>136</v>
      </c>
      <c r="O1745" s="53" t="s">
        <v>136</v>
      </c>
      <c r="P1745" s="25" t="s">
        <v>136</v>
      </c>
      <c r="Q1745" s="25" t="s">
        <v>136</v>
      </c>
      <c r="R1745" s="53" t="s">
        <v>136</v>
      </c>
      <c r="S1745" s="46" t="s">
        <v>136</v>
      </c>
      <c r="T1745" s="25" t="s">
        <v>136</v>
      </c>
      <c r="U1745" s="54" t="s">
        <v>136</v>
      </c>
      <c r="V1745" s="54" t="s">
        <v>136</v>
      </c>
      <c r="W1745" s="56" t="s">
        <v>136</v>
      </c>
      <c r="X1745" s="35" t="s">
        <v>136</v>
      </c>
      <c r="Y1745" s="51" t="s">
        <v>136</v>
      </c>
      <c r="Z1745" s="53" t="s">
        <v>136</v>
      </c>
      <c r="AA1745" s="53" t="s">
        <v>136</v>
      </c>
      <c r="AB1745" s="53" t="s">
        <v>136</v>
      </c>
      <c r="AC1745" s="54" t="s">
        <v>136</v>
      </c>
      <c r="AD1745" s="55" t="s">
        <v>136</v>
      </c>
      <c r="AE1745" s="56" t="s">
        <v>136</v>
      </c>
    </row>
    <row r="1746" spans="1:31" x14ac:dyDescent="0.25">
      <c r="A1746" t="s">
        <v>1994</v>
      </c>
      <c r="B1746" s="293" t="s">
        <v>2237</v>
      </c>
      <c r="C1746" s="294"/>
      <c r="D1746" s="58">
        <v>0.61152886098772929</v>
      </c>
      <c r="E1746" s="58">
        <v>0.38847113901227059</v>
      </c>
      <c r="F1746" s="58">
        <v>0.36139191119748931</v>
      </c>
      <c r="G1746" s="59"/>
      <c r="H1746" s="60"/>
      <c r="I1746" s="61"/>
      <c r="J1746" s="62"/>
      <c r="K1746" s="37"/>
      <c r="L1746" s="37"/>
      <c r="M1746" s="37"/>
      <c r="N1746" s="37"/>
      <c r="O1746" s="37"/>
      <c r="P1746" s="37"/>
      <c r="Q1746" s="37"/>
      <c r="R1746" s="37"/>
      <c r="S1746" s="37"/>
      <c r="T1746" s="37"/>
      <c r="U1746" s="37" t="s">
        <v>136</v>
      </c>
      <c r="V1746" s="37" t="s">
        <v>136</v>
      </c>
      <c r="W1746" s="63" t="s">
        <v>136</v>
      </c>
      <c r="X1746" s="293" t="s">
        <v>2237</v>
      </c>
      <c r="Y1746" s="294">
        <v>0</v>
      </c>
      <c r="Z1746" s="58">
        <v>0.33821751467786926</v>
      </c>
      <c r="AA1746" s="58">
        <v>0.66178248532213058</v>
      </c>
      <c r="AB1746" s="58">
        <v>0.6298767189104294</v>
      </c>
      <c r="AC1746" s="59"/>
      <c r="AD1746" s="60"/>
      <c r="AE1746" s="61"/>
    </row>
    <row r="1747" spans="1:31" ht="15.75" thickBot="1" x14ac:dyDescent="0.3">
      <c r="A1747" t="s">
        <v>1995</v>
      </c>
      <c r="B1747" s="295" t="s">
        <v>5</v>
      </c>
      <c r="C1747" s="296"/>
      <c r="D1747" s="25"/>
      <c r="E1747" s="25"/>
      <c r="F1747" s="25"/>
      <c r="G1747" s="26">
        <v>46011.808074039138</v>
      </c>
      <c r="H1747" s="26">
        <v>18261.826700000001</v>
      </c>
      <c r="I1747" s="27">
        <v>0.39689435091562336</v>
      </c>
      <c r="J1747" s="33" t="s">
        <v>5</v>
      </c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6">
        <v>155977.59256125535</v>
      </c>
      <c r="V1747" s="26">
        <v>57264.992499999993</v>
      </c>
      <c r="W1747" s="27">
        <v>0.36713601972995541</v>
      </c>
      <c r="X1747" s="295" t="s">
        <v>5</v>
      </c>
      <c r="Y1747" s="296">
        <v>0</v>
      </c>
      <c r="Z1747" s="25"/>
      <c r="AA1747" s="25"/>
      <c r="AB1747" s="25"/>
      <c r="AC1747" s="26">
        <v>27302.003836204713</v>
      </c>
      <c r="AD1747" s="26">
        <v>15578.7881</v>
      </c>
      <c r="AE1747" s="27">
        <v>0.57060969566421493</v>
      </c>
    </row>
    <row r="1748" spans="1:31" ht="15.75" thickBot="1" x14ac:dyDescent="0.3">
      <c r="A1748" t="s">
        <v>1996</v>
      </c>
      <c r="B1748" s="29" t="s">
        <v>2238</v>
      </c>
      <c r="C1748" s="30"/>
      <c r="D1748" s="30"/>
      <c r="E1748" s="30"/>
      <c r="F1748" s="30"/>
      <c r="G1748" s="31">
        <v>5.3878355840166137</v>
      </c>
      <c r="H1748" s="32">
        <v>6.2487966961445691</v>
      </c>
      <c r="I1748" s="64"/>
      <c r="J1748" s="29" t="s">
        <v>2240</v>
      </c>
      <c r="K1748" s="30"/>
      <c r="L1748" s="30"/>
      <c r="M1748" s="30"/>
      <c r="N1748" s="30"/>
      <c r="O1748" s="30"/>
      <c r="P1748" s="30"/>
      <c r="Q1748" s="30"/>
      <c r="R1748" s="30"/>
      <c r="S1748" s="30"/>
      <c r="T1748" s="30"/>
      <c r="U1748" s="31">
        <v>4.8424904927928951</v>
      </c>
      <c r="V1748" s="32">
        <v>4.8783465758969866</v>
      </c>
      <c r="W1748" s="64"/>
      <c r="X1748" s="29" t="s">
        <v>2239</v>
      </c>
      <c r="Y1748" s="30"/>
      <c r="Z1748" s="30"/>
      <c r="AA1748" s="30"/>
      <c r="AB1748" s="30"/>
      <c r="AC1748" s="31">
        <v>3.7892070026938698</v>
      </c>
      <c r="AD1748" s="32">
        <v>4.1292071988363261</v>
      </c>
      <c r="AE1748" s="64"/>
    </row>
    <row r="1749" spans="1:31" ht="15.75" thickBot="1" x14ac:dyDescent="0.3">
      <c r="A1749" t="s">
        <v>1997</v>
      </c>
      <c r="B1749" s="358" t="s">
        <v>2231</v>
      </c>
      <c r="C1749" s="358"/>
      <c r="D1749" s="358"/>
      <c r="E1749" s="358"/>
      <c r="F1749" s="358"/>
      <c r="G1749" s="358"/>
      <c r="H1749" s="358"/>
      <c r="I1749" s="20"/>
      <c r="J1749" s="20"/>
      <c r="K1749" s="20"/>
      <c r="L1749" s="20" t="s">
        <v>2279</v>
      </c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</row>
    <row r="1750" spans="1:31" x14ac:dyDescent="0.25">
      <c r="A1750" t="s">
        <v>1998</v>
      </c>
      <c r="B1750" s="301" t="s">
        <v>6</v>
      </c>
      <c r="C1750" s="302"/>
      <c r="D1750" s="302"/>
      <c r="E1750" s="302"/>
      <c r="F1750" s="302"/>
      <c r="G1750" s="302"/>
      <c r="H1750" s="302"/>
      <c r="I1750" s="303"/>
      <c r="J1750" s="301" t="s">
        <v>73</v>
      </c>
      <c r="K1750" s="302"/>
      <c r="L1750" s="302"/>
      <c r="M1750" s="302"/>
      <c r="N1750" s="302"/>
      <c r="O1750" s="302"/>
      <c r="P1750" s="302"/>
      <c r="Q1750" s="302"/>
      <c r="R1750" s="302"/>
      <c r="S1750" s="302"/>
      <c r="T1750" s="302"/>
      <c r="U1750" s="302"/>
      <c r="V1750" s="302"/>
      <c r="W1750" s="303"/>
      <c r="X1750" s="301" t="s">
        <v>7</v>
      </c>
      <c r="Y1750" s="302"/>
      <c r="Z1750" s="302"/>
      <c r="AA1750" s="302"/>
      <c r="AB1750" s="302"/>
      <c r="AC1750" s="302"/>
      <c r="AD1750" s="302"/>
      <c r="AE1750" s="303"/>
    </row>
    <row r="1751" spans="1:31" ht="75" x14ac:dyDescent="0.25">
      <c r="A1751" t="s">
        <v>1999</v>
      </c>
      <c r="B1751" s="305"/>
      <c r="C1751" s="306"/>
      <c r="D1751" s="34" t="s">
        <v>2232</v>
      </c>
      <c r="E1751" s="34" t="s">
        <v>2233</v>
      </c>
      <c r="F1751" s="34" t="s">
        <v>2234</v>
      </c>
      <c r="G1751" s="269" t="s">
        <v>196</v>
      </c>
      <c r="H1751" s="34" t="s">
        <v>197</v>
      </c>
      <c r="I1751" s="21" t="s">
        <v>5</v>
      </c>
      <c r="J1751" s="305"/>
      <c r="K1751" s="306"/>
      <c r="L1751" s="307" t="s">
        <v>2232</v>
      </c>
      <c r="M1751" s="308"/>
      <c r="N1751" s="309"/>
      <c r="O1751" s="307" t="s">
        <v>2233</v>
      </c>
      <c r="P1751" s="308"/>
      <c r="Q1751" s="309"/>
      <c r="R1751" s="307" t="s">
        <v>2234</v>
      </c>
      <c r="S1751" s="308"/>
      <c r="T1751" s="309"/>
      <c r="U1751" s="269" t="s">
        <v>196</v>
      </c>
      <c r="V1751" s="34" t="s">
        <v>197</v>
      </c>
      <c r="W1751" s="21" t="s">
        <v>5</v>
      </c>
      <c r="X1751" s="305"/>
      <c r="Y1751" s="306"/>
      <c r="Z1751" s="34" t="s">
        <v>2232</v>
      </c>
      <c r="AA1751" s="34" t="s">
        <v>2233</v>
      </c>
      <c r="AB1751" s="34" t="s">
        <v>2234</v>
      </c>
      <c r="AC1751" s="269" t="s">
        <v>196</v>
      </c>
      <c r="AD1751" s="34" t="s">
        <v>197</v>
      </c>
      <c r="AE1751" s="21" t="s">
        <v>5</v>
      </c>
    </row>
    <row r="1752" spans="1:31" ht="15.75" thickBot="1" x14ac:dyDescent="0.3">
      <c r="A1752" t="s">
        <v>2000</v>
      </c>
      <c r="B1752" s="291" t="s">
        <v>2236</v>
      </c>
      <c r="C1752" s="292"/>
      <c r="D1752" s="22" t="s">
        <v>11</v>
      </c>
      <c r="E1752" s="22" t="s">
        <v>12</v>
      </c>
      <c r="F1752" s="22" t="s">
        <v>12</v>
      </c>
      <c r="G1752" s="23"/>
      <c r="H1752" s="23"/>
      <c r="I1752" s="24"/>
      <c r="J1752" s="297"/>
      <c r="K1752" s="298"/>
      <c r="L1752" s="298"/>
      <c r="M1752" s="298"/>
      <c r="N1752" s="298"/>
      <c r="O1752" s="298"/>
      <c r="P1752" s="298"/>
      <c r="Q1752" s="298"/>
      <c r="R1752" s="298"/>
      <c r="S1752" s="298"/>
      <c r="T1752" s="298"/>
      <c r="U1752" s="298"/>
      <c r="V1752" s="298"/>
      <c r="W1752" s="299"/>
      <c r="X1752" s="291" t="s">
        <v>2236</v>
      </c>
      <c r="Y1752" s="292"/>
      <c r="Z1752" s="22" t="s">
        <v>12</v>
      </c>
      <c r="AA1752" s="22" t="s">
        <v>11</v>
      </c>
      <c r="AB1752" s="22" t="s">
        <v>11</v>
      </c>
      <c r="AC1752" s="23"/>
      <c r="AD1752" s="23"/>
      <c r="AE1752" s="24"/>
    </row>
    <row r="1753" spans="1:31" x14ac:dyDescent="0.25">
      <c r="A1753" t="s">
        <v>2001</v>
      </c>
      <c r="B1753" s="35">
        <v>1</v>
      </c>
      <c r="C1753" s="36" t="s">
        <v>150</v>
      </c>
      <c r="D1753" s="37">
        <v>0.8670839869430329</v>
      </c>
      <c r="E1753" s="38">
        <v>0.13291601305696707</v>
      </c>
      <c r="F1753" s="37">
        <v>5.5482858189992858E-2</v>
      </c>
      <c r="G1753" s="39">
        <v>369.19052642494012</v>
      </c>
      <c r="H1753" s="40">
        <v>170.97833190135464</v>
      </c>
      <c r="I1753" s="41">
        <v>0.46311679109706549</v>
      </c>
      <c r="J1753" s="35">
        <v>1</v>
      </c>
      <c r="K1753" s="42" t="s">
        <v>147</v>
      </c>
      <c r="L1753" s="38">
        <v>0.36144157270134597</v>
      </c>
      <c r="M1753" s="43" t="s">
        <v>137</v>
      </c>
      <c r="N1753" s="43" t="s">
        <v>135</v>
      </c>
      <c r="O1753" s="38">
        <v>0.63855842729865409</v>
      </c>
      <c r="P1753" s="38" t="s">
        <v>137</v>
      </c>
      <c r="Q1753" s="38" t="s">
        <v>135</v>
      </c>
      <c r="R1753" s="38">
        <v>0.53203953059696529</v>
      </c>
      <c r="S1753" s="38" t="s">
        <v>137</v>
      </c>
      <c r="T1753" s="38" t="s">
        <v>137</v>
      </c>
      <c r="U1753" s="39">
        <v>1749.9019995362444</v>
      </c>
      <c r="V1753" s="39">
        <v>721.1116100117822</v>
      </c>
      <c r="W1753" s="41">
        <v>0.41208685412262502</v>
      </c>
      <c r="X1753" s="35">
        <v>1</v>
      </c>
      <c r="Y1753" s="36" t="s">
        <v>151</v>
      </c>
      <c r="Z1753" s="38">
        <v>0.22450320476705915</v>
      </c>
      <c r="AA1753" s="38">
        <v>0.77549679523294079</v>
      </c>
      <c r="AB1753" s="38">
        <v>0.66202532036123263</v>
      </c>
      <c r="AC1753" s="39">
        <v>2447.4979946869616</v>
      </c>
      <c r="AD1753" s="40">
        <v>655.35158176274103</v>
      </c>
      <c r="AE1753" s="41">
        <v>0.26776388915757271</v>
      </c>
    </row>
    <row r="1754" spans="1:31" x14ac:dyDescent="0.25">
      <c r="A1754" t="s">
        <v>2002</v>
      </c>
      <c r="B1754" s="35">
        <v>2</v>
      </c>
      <c r="C1754" s="44" t="s">
        <v>155</v>
      </c>
      <c r="D1754" s="45">
        <v>1.0165045348103576</v>
      </c>
      <c r="E1754" s="46">
        <v>-1.6504534810357692E-2</v>
      </c>
      <c r="F1754" s="45">
        <v>2.5056435627905198E-2</v>
      </c>
      <c r="G1754" s="47">
        <v>530.7363048197011</v>
      </c>
      <c r="H1754" s="48">
        <v>180.14514900896441</v>
      </c>
      <c r="I1754" s="49">
        <v>0.33942495995287597</v>
      </c>
      <c r="J1754" s="35">
        <v>2</v>
      </c>
      <c r="K1754" s="42" t="s">
        <v>148</v>
      </c>
      <c r="L1754" s="46">
        <v>0.3148537042514446</v>
      </c>
      <c r="M1754" s="50" t="s">
        <v>137</v>
      </c>
      <c r="N1754" s="50" t="s">
        <v>135</v>
      </c>
      <c r="O1754" s="46">
        <v>0.68514629574855557</v>
      </c>
      <c r="P1754" s="46" t="s">
        <v>137</v>
      </c>
      <c r="Q1754" s="46" t="s">
        <v>135</v>
      </c>
      <c r="R1754" s="46">
        <v>0.33713602217427369</v>
      </c>
      <c r="S1754" s="46" t="s">
        <v>1</v>
      </c>
      <c r="T1754" s="46" t="s">
        <v>137</v>
      </c>
      <c r="U1754" s="47">
        <v>497.25806344250771</v>
      </c>
      <c r="V1754" s="47">
        <v>307.28256437811109</v>
      </c>
      <c r="W1754" s="49">
        <v>0.61795390958730767</v>
      </c>
      <c r="X1754" s="35">
        <v>2</v>
      </c>
      <c r="Y1754" s="44" t="s">
        <v>152</v>
      </c>
      <c r="Z1754" s="46">
        <v>0.22517606169621435</v>
      </c>
      <c r="AA1754" s="46">
        <v>0.77482393830378549</v>
      </c>
      <c r="AB1754" s="46">
        <v>0.70021649924122009</v>
      </c>
      <c r="AC1754" s="47">
        <v>967.94610554720339</v>
      </c>
      <c r="AD1754" s="48">
        <v>335.84580127141788</v>
      </c>
      <c r="AE1754" s="49">
        <v>0.34696745959999098</v>
      </c>
    </row>
    <row r="1755" spans="1:31" x14ac:dyDescent="0.25">
      <c r="A1755" t="s">
        <v>2003</v>
      </c>
      <c r="B1755" s="35">
        <v>3</v>
      </c>
      <c r="C1755" s="44" t="s">
        <v>160</v>
      </c>
      <c r="D1755" s="45">
        <v>0.61631352486614444</v>
      </c>
      <c r="E1755" s="46">
        <v>0.38368647513385551</v>
      </c>
      <c r="F1755" s="45">
        <v>4.6680445004916901E-2</v>
      </c>
      <c r="G1755" s="47">
        <v>1041.4122180502695</v>
      </c>
      <c r="H1755" s="48">
        <v>372.24677726690152</v>
      </c>
      <c r="I1755" s="49">
        <v>0.35744421931578774</v>
      </c>
      <c r="J1755" s="35">
        <v>3</v>
      </c>
      <c r="K1755" s="42" t="s">
        <v>149</v>
      </c>
      <c r="L1755" s="46">
        <v>0.37848088090948534</v>
      </c>
      <c r="M1755" s="50" t="s">
        <v>137</v>
      </c>
      <c r="N1755" s="50" t="s">
        <v>135</v>
      </c>
      <c r="O1755" s="46">
        <v>0.6215191190905146</v>
      </c>
      <c r="P1755" s="46" t="s">
        <v>137</v>
      </c>
      <c r="Q1755" s="46" t="s">
        <v>135</v>
      </c>
      <c r="R1755" s="46">
        <v>0.57395123885271038</v>
      </c>
      <c r="S1755" s="46" t="s">
        <v>137</v>
      </c>
      <c r="T1755" s="46" t="s">
        <v>137</v>
      </c>
      <c r="U1755" s="47">
        <v>17.40336776009935</v>
      </c>
      <c r="V1755" s="47">
        <v>6.2439678651227464</v>
      </c>
      <c r="W1755" s="49">
        <v>0.35877928635389028</v>
      </c>
      <c r="X1755" s="35">
        <v>3</v>
      </c>
      <c r="Y1755" s="44" t="s">
        <v>179</v>
      </c>
      <c r="Z1755" s="46">
        <v>0.28252598199875351</v>
      </c>
      <c r="AA1755" s="46">
        <v>0.71747401800124655</v>
      </c>
      <c r="AB1755" s="46">
        <v>0.68284568915996613</v>
      </c>
      <c r="AC1755" s="47">
        <v>2085.6142541683744</v>
      </c>
      <c r="AD1755" s="48">
        <v>962.63325728228335</v>
      </c>
      <c r="AE1755" s="49">
        <v>0.46155862972183576</v>
      </c>
    </row>
    <row r="1756" spans="1:31" x14ac:dyDescent="0.25">
      <c r="A1756" t="s">
        <v>2004</v>
      </c>
      <c r="B1756" s="35">
        <v>4</v>
      </c>
      <c r="C1756" s="44" t="s">
        <v>2228</v>
      </c>
      <c r="D1756" s="45">
        <v>0.65981063870579304</v>
      </c>
      <c r="E1756" s="46">
        <v>0.34018936129420702</v>
      </c>
      <c r="F1756" s="45">
        <v>9.2096406443862196E-3</v>
      </c>
      <c r="G1756" s="47">
        <v>2052.6674496818268</v>
      </c>
      <c r="H1756" s="48">
        <v>460.19452333855048</v>
      </c>
      <c r="I1756" s="49">
        <v>0.22419341399401194</v>
      </c>
      <c r="J1756" s="35">
        <v>4</v>
      </c>
      <c r="K1756" s="42" t="s">
        <v>153</v>
      </c>
      <c r="L1756" s="46">
        <v>0.48633550233508344</v>
      </c>
      <c r="M1756" s="50" t="s">
        <v>137</v>
      </c>
      <c r="N1756" s="50" t="s">
        <v>137</v>
      </c>
      <c r="O1756" s="46">
        <v>0.51366449766491651</v>
      </c>
      <c r="P1756" s="46" t="s">
        <v>137</v>
      </c>
      <c r="Q1756" s="46" t="s">
        <v>137</v>
      </c>
      <c r="R1756" s="46">
        <v>3.6198095333070258E-2</v>
      </c>
      <c r="S1756" s="46" t="s">
        <v>1</v>
      </c>
      <c r="T1756" s="46" t="s">
        <v>137</v>
      </c>
      <c r="U1756" s="47">
        <v>991.19487374370601</v>
      </c>
      <c r="V1756" s="47">
        <v>327.8748253206216</v>
      </c>
      <c r="W1756" s="49">
        <v>0.33078745058703807</v>
      </c>
      <c r="X1756" s="35">
        <v>4</v>
      </c>
      <c r="Y1756" s="44" t="s">
        <v>143</v>
      </c>
      <c r="Z1756" s="46">
        <v>0.3105715223665676</v>
      </c>
      <c r="AA1756" s="46">
        <v>0.6894284776334324</v>
      </c>
      <c r="AB1756" s="46">
        <v>0.66225825610957367</v>
      </c>
      <c r="AC1756" s="47">
        <v>3485.8547587418152</v>
      </c>
      <c r="AD1756" s="48">
        <v>2945.9523558688902</v>
      </c>
      <c r="AE1756" s="49">
        <v>0.84511620814982047</v>
      </c>
    </row>
    <row r="1757" spans="1:31" x14ac:dyDescent="0.25">
      <c r="A1757" t="s">
        <v>2005</v>
      </c>
      <c r="B1757" s="35">
        <v>5</v>
      </c>
      <c r="C1757" s="44" t="s">
        <v>172</v>
      </c>
      <c r="D1757" s="45">
        <v>0.62681776158111335</v>
      </c>
      <c r="E1757" s="46">
        <v>0.37318223841888654</v>
      </c>
      <c r="F1757" s="45">
        <v>0.13064430799196414</v>
      </c>
      <c r="G1757" s="47">
        <v>938.98474233210368</v>
      </c>
      <c r="H1757" s="48">
        <v>255.33867131298126</v>
      </c>
      <c r="I1757" s="49">
        <v>0.27193058609111254</v>
      </c>
      <c r="J1757" s="35">
        <v>5</v>
      </c>
      <c r="K1757" s="42" t="s">
        <v>154</v>
      </c>
      <c r="L1757" s="46">
        <v>0.45073151889730612</v>
      </c>
      <c r="M1757" s="50" t="s">
        <v>137</v>
      </c>
      <c r="N1757" s="50" t="s">
        <v>137</v>
      </c>
      <c r="O1757" s="46">
        <v>0.54926848110269388</v>
      </c>
      <c r="P1757" s="46" t="s">
        <v>137</v>
      </c>
      <c r="Q1757" s="46" t="s">
        <v>137</v>
      </c>
      <c r="R1757" s="46">
        <v>0.1073819210920053</v>
      </c>
      <c r="S1757" s="46" t="s">
        <v>1</v>
      </c>
      <c r="T1757" s="46" t="s">
        <v>137</v>
      </c>
      <c r="U1757" s="47">
        <v>965.42192659142472</v>
      </c>
      <c r="V1757" s="47">
        <v>245.24209879778553</v>
      </c>
      <c r="W1757" s="49">
        <v>0.2540258223299855</v>
      </c>
      <c r="X1757" s="35">
        <v>5</v>
      </c>
      <c r="Y1757" s="44" t="s">
        <v>201</v>
      </c>
      <c r="Z1757" s="46">
        <v>0.11053814597841767</v>
      </c>
      <c r="AA1757" s="46">
        <v>0.88946185402158229</v>
      </c>
      <c r="AB1757" s="46">
        <v>0.87486754270742806</v>
      </c>
      <c r="AC1757" s="47">
        <v>3840.1660791024869</v>
      </c>
      <c r="AD1757" s="48">
        <v>2560.2891725161785</v>
      </c>
      <c r="AE1757" s="49">
        <v>0.666713136822083</v>
      </c>
    </row>
    <row r="1758" spans="1:31" x14ac:dyDescent="0.25">
      <c r="A1758" t="s">
        <v>2006</v>
      </c>
      <c r="B1758" s="35">
        <v>6</v>
      </c>
      <c r="C1758" s="44" t="s">
        <v>140</v>
      </c>
      <c r="D1758" s="45">
        <v>0.68600188642924265</v>
      </c>
      <c r="E1758" s="46">
        <v>0.31399811357075735</v>
      </c>
      <c r="F1758" s="45">
        <v>3.5104005074102773E-2</v>
      </c>
      <c r="G1758" s="47">
        <v>167.92257697101363</v>
      </c>
      <c r="H1758" s="48">
        <v>44.903473703962696</v>
      </c>
      <c r="I1758" s="49">
        <v>0.2674058159059447</v>
      </c>
      <c r="J1758" s="35">
        <v>6</v>
      </c>
      <c r="K1758" s="42" t="s">
        <v>156</v>
      </c>
      <c r="L1758" s="46">
        <v>0.40873918238904572</v>
      </c>
      <c r="M1758" s="50" t="s">
        <v>137</v>
      </c>
      <c r="N1758" s="50" t="s">
        <v>137</v>
      </c>
      <c r="O1758" s="46">
        <v>0.59126081761095417</v>
      </c>
      <c r="P1758" s="46" t="s">
        <v>137</v>
      </c>
      <c r="Q1758" s="46" t="s">
        <v>137</v>
      </c>
      <c r="R1758" s="46">
        <v>0.48386432453624401</v>
      </c>
      <c r="S1758" s="46" t="s">
        <v>137</v>
      </c>
      <c r="T1758" s="46" t="s">
        <v>137</v>
      </c>
      <c r="U1758" s="47">
        <v>4.1183543237454421</v>
      </c>
      <c r="V1758" s="47">
        <v>1.0628043975686754</v>
      </c>
      <c r="W1758" s="49">
        <v>0.25806531299184249</v>
      </c>
      <c r="X1758" s="35">
        <v>6</v>
      </c>
      <c r="Y1758" s="44" t="s">
        <v>144</v>
      </c>
      <c r="Z1758" s="46">
        <v>8.8354777980237817E-2</v>
      </c>
      <c r="AA1758" s="46">
        <v>0.91164522201976217</v>
      </c>
      <c r="AB1758" s="46">
        <v>0.86733231375834574</v>
      </c>
      <c r="AC1758" s="47">
        <v>3118.3912691040646</v>
      </c>
      <c r="AD1758" s="48">
        <v>2380.9409257540478</v>
      </c>
      <c r="AE1758" s="49">
        <v>0.76351577473410148</v>
      </c>
    </row>
    <row r="1759" spans="1:31" x14ac:dyDescent="0.25">
      <c r="A1759" t="s">
        <v>2007</v>
      </c>
      <c r="B1759" s="35">
        <v>7</v>
      </c>
      <c r="C1759" s="44" t="s">
        <v>178</v>
      </c>
      <c r="D1759" s="45">
        <v>0.86362485002582778</v>
      </c>
      <c r="E1759" s="46">
        <v>0.13637514997417211</v>
      </c>
      <c r="F1759" s="45">
        <v>8.8236834934715597E-2</v>
      </c>
      <c r="G1759" s="47">
        <v>390.57939901390114</v>
      </c>
      <c r="H1759" s="48">
        <v>249.22700416404612</v>
      </c>
      <c r="I1759" s="49">
        <v>0.63809562100118822</v>
      </c>
      <c r="J1759" s="35">
        <v>7</v>
      </c>
      <c r="K1759" s="42" t="s">
        <v>157</v>
      </c>
      <c r="L1759" s="46">
        <v>0.39354855345689788</v>
      </c>
      <c r="M1759" s="50" t="s">
        <v>137</v>
      </c>
      <c r="N1759" s="50" t="s">
        <v>135</v>
      </c>
      <c r="O1759" s="46">
        <v>0.60645144654310223</v>
      </c>
      <c r="P1759" s="46" t="s">
        <v>137</v>
      </c>
      <c r="Q1759" s="46" t="s">
        <v>135</v>
      </c>
      <c r="R1759" s="46">
        <v>0.11215979452971474</v>
      </c>
      <c r="S1759" s="46" t="s">
        <v>1</v>
      </c>
      <c r="T1759" s="46" t="s">
        <v>137</v>
      </c>
      <c r="U1759" s="47">
        <v>1922.8728757367378</v>
      </c>
      <c r="V1759" s="47">
        <v>538.17733907528168</v>
      </c>
      <c r="W1759" s="49">
        <v>0.27988191308231031</v>
      </c>
      <c r="X1759" s="35">
        <v>7</v>
      </c>
      <c r="Y1759" s="44" t="s">
        <v>191</v>
      </c>
      <c r="Z1759" s="46">
        <v>7.0611772570961073E-2</v>
      </c>
      <c r="AA1759" s="46">
        <v>0.92938822742903882</v>
      </c>
      <c r="AB1759" s="46">
        <v>0.91120437066437499</v>
      </c>
      <c r="AC1759" s="47">
        <v>3502.7267021823018</v>
      </c>
      <c r="AD1759" s="48">
        <v>2203.1880233217407</v>
      </c>
      <c r="AE1759" s="49">
        <v>0.62899227106388</v>
      </c>
    </row>
    <row r="1760" spans="1:31" x14ac:dyDescent="0.25">
      <c r="A1760" t="s">
        <v>2008</v>
      </c>
      <c r="B1760" s="35">
        <v>8</v>
      </c>
      <c r="C1760" s="44" t="s">
        <v>183</v>
      </c>
      <c r="D1760" s="45">
        <v>0.62927674408237755</v>
      </c>
      <c r="E1760" s="46">
        <v>0.37072325591762245</v>
      </c>
      <c r="F1760" s="45">
        <v>0.31235350467455303</v>
      </c>
      <c r="G1760" s="47">
        <v>2070.7350703079182</v>
      </c>
      <c r="H1760" s="48">
        <v>1124.5773920282172</v>
      </c>
      <c r="I1760" s="49">
        <v>0.54308125078549652</v>
      </c>
      <c r="J1760" s="35">
        <v>8</v>
      </c>
      <c r="K1760" s="42" t="s">
        <v>158</v>
      </c>
      <c r="L1760" s="46">
        <v>0.31604289306560307</v>
      </c>
      <c r="M1760" s="50" t="s">
        <v>137</v>
      </c>
      <c r="N1760" s="50" t="s">
        <v>135</v>
      </c>
      <c r="O1760" s="46">
        <v>0.68395710693439693</v>
      </c>
      <c r="P1760" s="46" t="s">
        <v>137</v>
      </c>
      <c r="Q1760" s="46" t="s">
        <v>135</v>
      </c>
      <c r="R1760" s="46">
        <v>0.26655612680089469</v>
      </c>
      <c r="S1760" s="46" t="s">
        <v>1</v>
      </c>
      <c r="T1760" s="46" t="s">
        <v>137</v>
      </c>
      <c r="U1760" s="47">
        <v>2604.9254456419631</v>
      </c>
      <c r="V1760" s="47">
        <v>1219.5656944727818</v>
      </c>
      <c r="W1760" s="49">
        <v>0.46817681347199924</v>
      </c>
      <c r="X1760" s="35">
        <v>8</v>
      </c>
      <c r="Y1760" s="44" t="s">
        <v>193</v>
      </c>
      <c r="Z1760" s="46">
        <v>2.7140769805769471E-2</v>
      </c>
      <c r="AA1760" s="46">
        <v>0.97285923019423048</v>
      </c>
      <c r="AB1760" s="46">
        <v>0.97282436221572743</v>
      </c>
      <c r="AC1760" s="47">
        <v>38.463738753573949</v>
      </c>
      <c r="AD1760" s="48">
        <v>37.463738753573949</v>
      </c>
      <c r="AE1760" s="49">
        <v>0.97400148731233038</v>
      </c>
    </row>
    <row r="1761" spans="1:31" x14ac:dyDescent="0.25">
      <c r="A1761" t="s">
        <v>2009</v>
      </c>
      <c r="B1761" s="35">
        <v>9</v>
      </c>
      <c r="C1761" s="44" t="s">
        <v>185</v>
      </c>
      <c r="D1761" s="45">
        <v>0.81101215791201609</v>
      </c>
      <c r="E1761" s="46">
        <v>0.18898784208798389</v>
      </c>
      <c r="F1761" s="45">
        <v>0.17456841926132499</v>
      </c>
      <c r="G1761" s="47">
        <v>191.56990083085114</v>
      </c>
      <c r="H1761" s="48">
        <v>108.53864830286248</v>
      </c>
      <c r="I1761" s="49">
        <v>0.56657464367900856</v>
      </c>
      <c r="J1761" s="35">
        <v>9</v>
      </c>
      <c r="K1761" s="42" t="s">
        <v>159</v>
      </c>
      <c r="L1761" s="46">
        <v>0.40209301242813861</v>
      </c>
      <c r="M1761" s="50" t="s">
        <v>137</v>
      </c>
      <c r="N1761" s="50" t="s">
        <v>137</v>
      </c>
      <c r="O1761" s="46">
        <v>0.59790698757186134</v>
      </c>
      <c r="P1761" s="46" t="s">
        <v>137</v>
      </c>
      <c r="Q1761" s="46" t="s">
        <v>137</v>
      </c>
      <c r="R1761" s="46">
        <v>4.3152404488581174E-2</v>
      </c>
      <c r="S1761" s="46" t="s">
        <v>1</v>
      </c>
      <c r="T1761" s="46" t="s">
        <v>137</v>
      </c>
      <c r="U1761" s="47">
        <v>1980.529830101264</v>
      </c>
      <c r="V1761" s="47">
        <v>681.92109871730679</v>
      </c>
      <c r="W1761" s="49">
        <v>0.3443124604098694</v>
      </c>
      <c r="X1761" s="35" t="s">
        <v>136</v>
      </c>
      <c r="Y1761" s="44" t="s">
        <v>136</v>
      </c>
      <c r="Z1761" s="46" t="s">
        <v>136</v>
      </c>
      <c r="AA1761" s="46" t="s">
        <v>136</v>
      </c>
      <c r="AB1761" s="46" t="s">
        <v>136</v>
      </c>
      <c r="AC1761" s="47" t="s">
        <v>136</v>
      </c>
      <c r="AD1761" s="48" t="s">
        <v>136</v>
      </c>
      <c r="AE1761" s="49" t="s">
        <v>136</v>
      </c>
    </row>
    <row r="1762" spans="1:31" x14ac:dyDescent="0.25">
      <c r="A1762" t="s">
        <v>2010</v>
      </c>
      <c r="B1762" s="35">
        <v>10</v>
      </c>
      <c r="C1762" s="44" t="s">
        <v>186</v>
      </c>
      <c r="D1762" s="45">
        <v>0.78354905949996967</v>
      </c>
      <c r="E1762" s="46">
        <v>0.21645094050003041</v>
      </c>
      <c r="F1762" s="45">
        <v>9.1702374924127916E-2</v>
      </c>
      <c r="G1762" s="47">
        <v>1803.5734449181309</v>
      </c>
      <c r="H1762" s="48">
        <v>1061.4733656685105</v>
      </c>
      <c r="I1762" s="49">
        <v>0.58853902992383744</v>
      </c>
      <c r="J1762" s="35">
        <v>10</v>
      </c>
      <c r="K1762" s="42" t="s">
        <v>162</v>
      </c>
      <c r="L1762" s="46">
        <v>0.48187893964839856</v>
      </c>
      <c r="M1762" s="50" t="s">
        <v>137</v>
      </c>
      <c r="N1762" s="50" t="s">
        <v>137</v>
      </c>
      <c r="O1762" s="46">
        <v>0.51812106035160144</v>
      </c>
      <c r="P1762" s="46" t="s">
        <v>137</v>
      </c>
      <c r="Q1762" s="46" t="s">
        <v>137</v>
      </c>
      <c r="R1762" s="46">
        <v>4.7753114827513161E-2</v>
      </c>
      <c r="S1762" s="46" t="s">
        <v>1</v>
      </c>
      <c r="T1762" s="46" t="s">
        <v>137</v>
      </c>
      <c r="U1762" s="47">
        <v>4051.6634511103098</v>
      </c>
      <c r="V1762" s="47">
        <v>1362.3809411577959</v>
      </c>
      <c r="W1762" s="49">
        <v>0.33625224740333548</v>
      </c>
      <c r="X1762" s="35" t="s">
        <v>136</v>
      </c>
      <c r="Y1762" s="44" t="s">
        <v>136</v>
      </c>
      <c r="Z1762" s="46" t="s">
        <v>136</v>
      </c>
      <c r="AA1762" s="46" t="s">
        <v>136</v>
      </c>
      <c r="AB1762" s="46" t="s">
        <v>136</v>
      </c>
      <c r="AC1762" s="47" t="s">
        <v>136</v>
      </c>
      <c r="AD1762" s="48" t="s">
        <v>136</v>
      </c>
      <c r="AE1762" s="49" t="s">
        <v>136</v>
      </c>
    </row>
    <row r="1763" spans="1:31" x14ac:dyDescent="0.25">
      <c r="A1763" t="s">
        <v>2011</v>
      </c>
      <c r="B1763" s="35">
        <v>11</v>
      </c>
      <c r="C1763" s="44" t="s">
        <v>187</v>
      </c>
      <c r="D1763" s="45">
        <v>0.63771457855042901</v>
      </c>
      <c r="E1763" s="46">
        <v>0.3622854214495711</v>
      </c>
      <c r="F1763" s="45">
        <v>8.9872171388677549E-2</v>
      </c>
      <c r="G1763" s="47">
        <v>1961.5322999912937</v>
      </c>
      <c r="H1763" s="48">
        <v>731.60697906567191</v>
      </c>
      <c r="I1763" s="49">
        <v>0.37297727856376323</v>
      </c>
      <c r="J1763" s="35">
        <v>11</v>
      </c>
      <c r="K1763" s="42" t="s">
        <v>163</v>
      </c>
      <c r="L1763" s="46">
        <v>0.3698182927774688</v>
      </c>
      <c r="M1763" s="50" t="s">
        <v>137</v>
      </c>
      <c r="N1763" s="50" t="s">
        <v>135</v>
      </c>
      <c r="O1763" s="46">
        <v>0.6301817072225312</v>
      </c>
      <c r="P1763" s="46" t="s">
        <v>137</v>
      </c>
      <c r="Q1763" s="46" t="s">
        <v>135</v>
      </c>
      <c r="R1763" s="46">
        <v>0.18754149303324888</v>
      </c>
      <c r="S1763" s="46" t="s">
        <v>1</v>
      </c>
      <c r="T1763" s="46" t="s">
        <v>137</v>
      </c>
      <c r="U1763" s="47">
        <v>809.85442722893936</v>
      </c>
      <c r="V1763" s="47">
        <v>323.49058773683277</v>
      </c>
      <c r="W1763" s="49">
        <v>0.39944288363491848</v>
      </c>
      <c r="X1763" s="35" t="s">
        <v>136</v>
      </c>
      <c r="Y1763" s="44" t="s">
        <v>136</v>
      </c>
      <c r="Z1763" s="46" t="s">
        <v>136</v>
      </c>
      <c r="AA1763" s="46" t="s">
        <v>136</v>
      </c>
      <c r="AB1763" s="46" t="s">
        <v>136</v>
      </c>
      <c r="AC1763" s="47" t="s">
        <v>136</v>
      </c>
      <c r="AD1763" s="48" t="s">
        <v>136</v>
      </c>
      <c r="AE1763" s="49" t="s">
        <v>136</v>
      </c>
    </row>
    <row r="1764" spans="1:31" x14ac:dyDescent="0.25">
      <c r="A1764" t="s">
        <v>2012</v>
      </c>
      <c r="B1764" s="35">
        <v>12</v>
      </c>
      <c r="C1764" s="44" t="s">
        <v>13</v>
      </c>
      <c r="D1764" s="45">
        <v>0.78501849291288284</v>
      </c>
      <c r="E1764" s="46">
        <v>0.21498150708711722</v>
      </c>
      <c r="F1764" s="45">
        <v>1.0205012326541538E-2</v>
      </c>
      <c r="G1764" s="47">
        <v>572.4512438295227</v>
      </c>
      <c r="H1764" s="48">
        <v>162.21044216010696</v>
      </c>
      <c r="I1764" s="49">
        <v>0.28336114893378345</v>
      </c>
      <c r="J1764" s="35">
        <v>12</v>
      </c>
      <c r="K1764" s="42" t="s">
        <v>164</v>
      </c>
      <c r="L1764" s="46">
        <v>0.23044018774654773</v>
      </c>
      <c r="M1764" s="50" t="s">
        <v>137</v>
      </c>
      <c r="N1764" s="50" t="s">
        <v>135</v>
      </c>
      <c r="O1764" s="46">
        <v>0.76955981225345216</v>
      </c>
      <c r="P1764" s="46" t="s">
        <v>137</v>
      </c>
      <c r="Q1764" s="46" t="s">
        <v>135</v>
      </c>
      <c r="R1764" s="46">
        <v>9.8981416735601749E-2</v>
      </c>
      <c r="S1764" s="46" t="s">
        <v>1</v>
      </c>
      <c r="T1764" s="46" t="s">
        <v>137</v>
      </c>
      <c r="U1764" s="47">
        <v>2887.8962510478159</v>
      </c>
      <c r="V1764" s="47">
        <v>913.74528732337103</v>
      </c>
      <c r="W1764" s="49">
        <v>0.31640516413698611</v>
      </c>
      <c r="X1764" s="35" t="s">
        <v>136</v>
      </c>
      <c r="Y1764" s="44" t="s">
        <v>136</v>
      </c>
      <c r="Z1764" s="46" t="s">
        <v>136</v>
      </c>
      <c r="AA1764" s="46" t="s">
        <v>136</v>
      </c>
      <c r="AB1764" s="46" t="s">
        <v>136</v>
      </c>
      <c r="AC1764" s="47" t="s">
        <v>136</v>
      </c>
      <c r="AD1764" s="48" t="s">
        <v>136</v>
      </c>
      <c r="AE1764" s="49" t="s">
        <v>136</v>
      </c>
    </row>
    <row r="1765" spans="1:31" x14ac:dyDescent="0.25">
      <c r="A1765" t="s">
        <v>2013</v>
      </c>
      <c r="B1765" s="35">
        <v>13</v>
      </c>
      <c r="C1765" s="44" t="s">
        <v>189</v>
      </c>
      <c r="D1765" s="45">
        <v>0.61822648098777289</v>
      </c>
      <c r="E1765" s="46">
        <v>0.38177351901222706</v>
      </c>
      <c r="F1765" s="45">
        <v>5.1143449444015193E-2</v>
      </c>
      <c r="G1765" s="47">
        <v>687.10090937579082</v>
      </c>
      <c r="H1765" s="48">
        <v>509.87901075703724</v>
      </c>
      <c r="I1765" s="49">
        <v>0.74207296744847273</v>
      </c>
      <c r="J1765" s="35">
        <v>13</v>
      </c>
      <c r="K1765" s="42" t="s">
        <v>165</v>
      </c>
      <c r="L1765" s="46">
        <v>0.23491098618564243</v>
      </c>
      <c r="M1765" s="50" t="s">
        <v>137</v>
      </c>
      <c r="N1765" s="50" t="s">
        <v>135</v>
      </c>
      <c r="O1765" s="46">
        <v>0.76508901381435757</v>
      </c>
      <c r="P1765" s="46" t="s">
        <v>137</v>
      </c>
      <c r="Q1765" s="46" t="s">
        <v>135</v>
      </c>
      <c r="R1765" s="46">
        <v>3.1978427738039758E-2</v>
      </c>
      <c r="S1765" s="46" t="s">
        <v>1</v>
      </c>
      <c r="T1765" s="46" t="s">
        <v>137</v>
      </c>
      <c r="U1765" s="47">
        <v>1842.2328146494506</v>
      </c>
      <c r="V1765" s="47">
        <v>650.03695565890075</v>
      </c>
      <c r="W1765" s="49">
        <v>0.35285277218481914</v>
      </c>
      <c r="X1765" s="35" t="s">
        <v>136</v>
      </c>
      <c r="Y1765" s="44" t="s">
        <v>136</v>
      </c>
      <c r="Z1765" s="46" t="s">
        <v>136</v>
      </c>
      <c r="AA1765" s="46" t="s">
        <v>136</v>
      </c>
      <c r="AB1765" s="46" t="s">
        <v>136</v>
      </c>
      <c r="AC1765" s="47" t="s">
        <v>136</v>
      </c>
      <c r="AD1765" s="48" t="s">
        <v>136</v>
      </c>
      <c r="AE1765" s="49" t="s">
        <v>136</v>
      </c>
    </row>
    <row r="1766" spans="1:31" x14ac:dyDescent="0.25">
      <c r="A1766" t="s">
        <v>2014</v>
      </c>
      <c r="B1766" s="35">
        <v>14</v>
      </c>
      <c r="C1766" s="44" t="s">
        <v>2227</v>
      </c>
      <c r="D1766" s="45">
        <v>0.78043431285493248</v>
      </c>
      <c r="E1766" s="46">
        <v>0.21956568714506747</v>
      </c>
      <c r="F1766" s="45">
        <v>0.16358131009672242</v>
      </c>
      <c r="G1766" s="47">
        <v>2131.4476138524651</v>
      </c>
      <c r="H1766" s="48">
        <v>1248.1279548309947</v>
      </c>
      <c r="I1766" s="49">
        <v>0.58557758901476231</v>
      </c>
      <c r="J1766" s="35">
        <v>14</v>
      </c>
      <c r="K1766" s="42" t="s">
        <v>166</v>
      </c>
      <c r="L1766" s="46">
        <v>0.20068721512850501</v>
      </c>
      <c r="M1766" s="50" t="s">
        <v>137</v>
      </c>
      <c r="N1766" s="50" t="s">
        <v>135</v>
      </c>
      <c r="O1766" s="46">
        <v>0.79931278487149482</v>
      </c>
      <c r="P1766" s="46" t="s">
        <v>137</v>
      </c>
      <c r="Q1766" s="46" t="s">
        <v>135</v>
      </c>
      <c r="R1766" s="46">
        <v>0.16533310463074394</v>
      </c>
      <c r="S1766" s="46" t="s">
        <v>1</v>
      </c>
      <c r="T1766" s="46" t="s">
        <v>137</v>
      </c>
      <c r="U1766" s="47">
        <v>3489.7074532669571</v>
      </c>
      <c r="V1766" s="47">
        <v>789.53115971676255</v>
      </c>
      <c r="W1766" s="49">
        <v>0.22624565820771814</v>
      </c>
      <c r="X1766" s="35" t="s">
        <v>136</v>
      </c>
      <c r="Y1766" s="44" t="s">
        <v>136</v>
      </c>
      <c r="Z1766" s="46" t="s">
        <v>136</v>
      </c>
      <c r="AA1766" s="46" t="s">
        <v>136</v>
      </c>
      <c r="AB1766" s="46" t="s">
        <v>136</v>
      </c>
      <c r="AC1766" s="47" t="s">
        <v>136</v>
      </c>
      <c r="AD1766" s="48" t="s">
        <v>136</v>
      </c>
      <c r="AE1766" s="49" t="s">
        <v>136</v>
      </c>
    </row>
    <row r="1767" spans="1:31" x14ac:dyDescent="0.25">
      <c r="A1767" t="s">
        <v>2015</v>
      </c>
      <c r="B1767" s="35" t="s">
        <v>136</v>
      </c>
      <c r="C1767" s="44" t="s">
        <v>136</v>
      </c>
      <c r="D1767" s="45" t="s">
        <v>136</v>
      </c>
      <c r="E1767" s="46" t="s">
        <v>136</v>
      </c>
      <c r="F1767" s="45" t="s">
        <v>136</v>
      </c>
      <c r="G1767" s="47" t="s">
        <v>136</v>
      </c>
      <c r="H1767" s="48" t="s">
        <v>136</v>
      </c>
      <c r="I1767" s="49" t="s">
        <v>136</v>
      </c>
      <c r="J1767" s="35">
        <v>15</v>
      </c>
      <c r="K1767" s="42" t="s">
        <v>167</v>
      </c>
      <c r="L1767" s="46">
        <v>0.53939526229582169</v>
      </c>
      <c r="M1767" s="50" t="s">
        <v>137</v>
      </c>
      <c r="N1767" s="50" t="s">
        <v>137</v>
      </c>
      <c r="O1767" s="46">
        <v>0.46060473770417842</v>
      </c>
      <c r="P1767" s="46" t="s">
        <v>137</v>
      </c>
      <c r="Q1767" s="46" t="s">
        <v>137</v>
      </c>
      <c r="R1767" s="46">
        <v>0.33350823120391299</v>
      </c>
      <c r="S1767" s="46" t="s">
        <v>1</v>
      </c>
      <c r="T1767" s="46" t="s">
        <v>137</v>
      </c>
      <c r="U1767" s="47">
        <v>95.386399746756709</v>
      </c>
      <c r="V1767" s="47">
        <v>29.891348670447158</v>
      </c>
      <c r="W1767" s="49">
        <v>0.31337118027104816</v>
      </c>
      <c r="X1767" s="35" t="s">
        <v>136</v>
      </c>
      <c r="Y1767" s="44" t="s">
        <v>136</v>
      </c>
      <c r="Z1767" s="46" t="s">
        <v>136</v>
      </c>
      <c r="AA1767" s="46" t="s">
        <v>136</v>
      </c>
      <c r="AB1767" s="46" t="s">
        <v>136</v>
      </c>
      <c r="AC1767" s="47" t="s">
        <v>136</v>
      </c>
      <c r="AD1767" s="48" t="s">
        <v>136</v>
      </c>
      <c r="AE1767" s="49" t="s">
        <v>136</v>
      </c>
    </row>
    <row r="1768" spans="1:31" x14ac:dyDescent="0.25">
      <c r="A1768" t="s">
        <v>2016</v>
      </c>
      <c r="B1768" s="35" t="s">
        <v>136</v>
      </c>
      <c r="C1768" s="44" t="s">
        <v>136</v>
      </c>
      <c r="D1768" s="45" t="s">
        <v>136</v>
      </c>
      <c r="E1768" s="46" t="s">
        <v>136</v>
      </c>
      <c r="F1768" s="45" t="s">
        <v>136</v>
      </c>
      <c r="G1768" s="47" t="s">
        <v>136</v>
      </c>
      <c r="H1768" s="48" t="s">
        <v>136</v>
      </c>
      <c r="I1768" s="49" t="s">
        <v>136</v>
      </c>
      <c r="J1768" s="35">
        <v>16</v>
      </c>
      <c r="K1768" s="42" t="s">
        <v>168</v>
      </c>
      <c r="L1768" s="46">
        <v>0.25433530001987076</v>
      </c>
      <c r="M1768" s="50" t="s">
        <v>137</v>
      </c>
      <c r="N1768" s="50" t="s">
        <v>135</v>
      </c>
      <c r="O1768" s="46">
        <v>0.74566469998012919</v>
      </c>
      <c r="P1768" s="46" t="s">
        <v>137</v>
      </c>
      <c r="Q1768" s="46" t="s">
        <v>135</v>
      </c>
      <c r="R1768" s="46">
        <v>0.48651081016307002</v>
      </c>
      <c r="S1768" s="46" t="s">
        <v>137</v>
      </c>
      <c r="T1768" s="46" t="s">
        <v>137</v>
      </c>
      <c r="U1768" s="47">
        <v>902.18527542343008</v>
      </c>
      <c r="V1768" s="47">
        <v>359.62588324652739</v>
      </c>
      <c r="W1768" s="49">
        <v>0.3986164405950221</v>
      </c>
      <c r="X1768" s="35" t="s">
        <v>136</v>
      </c>
      <c r="Y1768" s="44" t="s">
        <v>136</v>
      </c>
      <c r="Z1768" s="46" t="s">
        <v>136</v>
      </c>
      <c r="AA1768" s="46" t="s">
        <v>136</v>
      </c>
      <c r="AB1768" s="46" t="s">
        <v>136</v>
      </c>
      <c r="AC1768" s="47" t="s">
        <v>136</v>
      </c>
      <c r="AD1768" s="48" t="s">
        <v>136</v>
      </c>
      <c r="AE1768" s="49" t="s">
        <v>136</v>
      </c>
    </row>
    <row r="1769" spans="1:31" x14ac:dyDescent="0.25">
      <c r="A1769" t="s">
        <v>2017</v>
      </c>
      <c r="B1769" s="35" t="s">
        <v>136</v>
      </c>
      <c r="C1769" s="44" t="s">
        <v>136</v>
      </c>
      <c r="D1769" s="45" t="s">
        <v>136</v>
      </c>
      <c r="E1769" s="46" t="s">
        <v>136</v>
      </c>
      <c r="F1769" s="45" t="s">
        <v>136</v>
      </c>
      <c r="G1769" s="47" t="s">
        <v>136</v>
      </c>
      <c r="H1769" s="48" t="s">
        <v>136</v>
      </c>
      <c r="I1769" s="49" t="s">
        <v>136</v>
      </c>
      <c r="J1769" s="35">
        <v>17</v>
      </c>
      <c r="K1769" s="42" t="s">
        <v>169</v>
      </c>
      <c r="L1769" s="46">
        <v>0.58021795114011743</v>
      </c>
      <c r="M1769" s="50" t="s">
        <v>137</v>
      </c>
      <c r="N1769" s="50" t="s">
        <v>137</v>
      </c>
      <c r="O1769" s="46">
        <v>0.41978204885988257</v>
      </c>
      <c r="P1769" s="46" t="s">
        <v>137</v>
      </c>
      <c r="Q1769" s="46" t="s">
        <v>137</v>
      </c>
      <c r="R1769" s="46">
        <v>2.9641530600786236E-2</v>
      </c>
      <c r="S1769" s="46" t="s">
        <v>1</v>
      </c>
      <c r="T1769" s="46" t="s">
        <v>137</v>
      </c>
      <c r="U1769" s="47">
        <v>895.5427692001831</v>
      </c>
      <c r="V1769" s="47">
        <v>424.85522637532637</v>
      </c>
      <c r="W1769" s="49">
        <v>0.47441087236377133</v>
      </c>
      <c r="X1769" s="35" t="s">
        <v>136</v>
      </c>
      <c r="Y1769" s="44" t="s">
        <v>136</v>
      </c>
      <c r="Z1769" s="46" t="s">
        <v>136</v>
      </c>
      <c r="AA1769" s="46" t="s">
        <v>136</v>
      </c>
      <c r="AB1769" s="46" t="s">
        <v>136</v>
      </c>
      <c r="AC1769" s="47" t="s">
        <v>136</v>
      </c>
      <c r="AD1769" s="48" t="s">
        <v>136</v>
      </c>
      <c r="AE1769" s="49" t="s">
        <v>136</v>
      </c>
    </row>
    <row r="1770" spans="1:31" x14ac:dyDescent="0.25">
      <c r="A1770" t="s">
        <v>2018</v>
      </c>
      <c r="B1770" s="35" t="s">
        <v>136</v>
      </c>
      <c r="C1770" s="44" t="s">
        <v>136</v>
      </c>
      <c r="D1770" s="45" t="s">
        <v>136</v>
      </c>
      <c r="E1770" s="46" t="s">
        <v>136</v>
      </c>
      <c r="F1770" s="45" t="s">
        <v>136</v>
      </c>
      <c r="G1770" s="47" t="s">
        <v>136</v>
      </c>
      <c r="H1770" s="48" t="s">
        <v>136</v>
      </c>
      <c r="I1770" s="49" t="s">
        <v>136</v>
      </c>
      <c r="J1770" s="35">
        <v>18</v>
      </c>
      <c r="K1770" s="42" t="s">
        <v>170</v>
      </c>
      <c r="L1770" s="46">
        <v>0.52667956302831709</v>
      </c>
      <c r="M1770" s="50" t="s">
        <v>137</v>
      </c>
      <c r="N1770" s="50" t="s">
        <v>137</v>
      </c>
      <c r="O1770" s="46">
        <v>0.4733204369716828</v>
      </c>
      <c r="P1770" s="46" t="s">
        <v>137</v>
      </c>
      <c r="Q1770" s="46" t="s">
        <v>137</v>
      </c>
      <c r="R1770" s="46">
        <v>0.23477585003689833</v>
      </c>
      <c r="S1770" s="46" t="s">
        <v>1</v>
      </c>
      <c r="T1770" s="46" t="s">
        <v>137</v>
      </c>
      <c r="U1770" s="47">
        <v>2672.4133128381045</v>
      </c>
      <c r="V1770" s="47">
        <v>1216.7759142841846</v>
      </c>
      <c r="W1770" s="49">
        <v>0.45530977878267187</v>
      </c>
      <c r="X1770" s="35" t="s">
        <v>136</v>
      </c>
      <c r="Y1770" s="44" t="s">
        <v>136</v>
      </c>
      <c r="Z1770" s="46" t="s">
        <v>136</v>
      </c>
      <c r="AA1770" s="46" t="s">
        <v>136</v>
      </c>
      <c r="AB1770" s="46" t="s">
        <v>136</v>
      </c>
      <c r="AC1770" s="47" t="s">
        <v>136</v>
      </c>
      <c r="AD1770" s="48" t="s">
        <v>136</v>
      </c>
      <c r="AE1770" s="49" t="s">
        <v>136</v>
      </c>
    </row>
    <row r="1771" spans="1:31" x14ac:dyDescent="0.25">
      <c r="A1771" t="s">
        <v>2019</v>
      </c>
      <c r="B1771" s="35" t="s">
        <v>136</v>
      </c>
      <c r="C1771" s="44" t="s">
        <v>136</v>
      </c>
      <c r="D1771" s="45" t="s">
        <v>136</v>
      </c>
      <c r="E1771" s="46" t="s">
        <v>136</v>
      </c>
      <c r="F1771" s="45" t="s">
        <v>136</v>
      </c>
      <c r="G1771" s="47" t="s">
        <v>136</v>
      </c>
      <c r="H1771" s="48" t="s">
        <v>136</v>
      </c>
      <c r="I1771" s="49" t="s">
        <v>136</v>
      </c>
      <c r="J1771" s="35">
        <v>19</v>
      </c>
      <c r="K1771" s="42" t="s">
        <v>171</v>
      </c>
      <c r="L1771" s="46">
        <v>0.42653486563901932</v>
      </c>
      <c r="M1771" s="50" t="s">
        <v>137</v>
      </c>
      <c r="N1771" s="50" t="s">
        <v>137</v>
      </c>
      <c r="O1771" s="46">
        <v>0.57346513436098068</v>
      </c>
      <c r="P1771" s="46" t="s">
        <v>137</v>
      </c>
      <c r="Q1771" s="46" t="s">
        <v>137</v>
      </c>
      <c r="R1771" s="46">
        <v>0.37483752537175441</v>
      </c>
      <c r="S1771" s="46" t="s">
        <v>1</v>
      </c>
      <c r="T1771" s="46" t="s">
        <v>137</v>
      </c>
      <c r="U1771" s="47">
        <v>510.8087787836705</v>
      </c>
      <c r="V1771" s="47">
        <v>189.97602839536117</v>
      </c>
      <c r="W1771" s="49">
        <v>0.3719122229021376</v>
      </c>
      <c r="X1771" s="35" t="s">
        <v>136</v>
      </c>
      <c r="Y1771" s="44" t="s">
        <v>136</v>
      </c>
      <c r="Z1771" s="46" t="s">
        <v>136</v>
      </c>
      <c r="AA1771" s="46" t="s">
        <v>136</v>
      </c>
      <c r="AB1771" s="46" t="s">
        <v>136</v>
      </c>
      <c r="AC1771" s="47" t="s">
        <v>136</v>
      </c>
      <c r="AD1771" s="48" t="s">
        <v>136</v>
      </c>
      <c r="AE1771" s="49" t="s">
        <v>136</v>
      </c>
    </row>
    <row r="1772" spans="1:31" x14ac:dyDescent="0.25">
      <c r="A1772" t="s">
        <v>2020</v>
      </c>
      <c r="B1772" s="35" t="s">
        <v>136</v>
      </c>
      <c r="C1772" s="44" t="s">
        <v>136</v>
      </c>
      <c r="D1772" s="45" t="s">
        <v>136</v>
      </c>
      <c r="E1772" s="46" t="s">
        <v>136</v>
      </c>
      <c r="F1772" s="45" t="s">
        <v>136</v>
      </c>
      <c r="G1772" s="47" t="s">
        <v>136</v>
      </c>
      <c r="H1772" s="48" t="s">
        <v>136</v>
      </c>
      <c r="I1772" s="49" t="s">
        <v>136</v>
      </c>
      <c r="J1772" s="35">
        <v>20</v>
      </c>
      <c r="K1772" s="42" t="s">
        <v>139</v>
      </c>
      <c r="L1772" s="46">
        <v>0.44548357344287265</v>
      </c>
      <c r="M1772" s="50" t="s">
        <v>137</v>
      </c>
      <c r="N1772" s="50" t="s">
        <v>137</v>
      </c>
      <c r="O1772" s="46">
        <v>0.5545164265571273</v>
      </c>
      <c r="P1772" s="46" t="s">
        <v>137</v>
      </c>
      <c r="Q1772" s="46" t="s">
        <v>137</v>
      </c>
      <c r="R1772" s="46">
        <v>1.0169034236567669E-2</v>
      </c>
      <c r="S1772" s="46" t="s">
        <v>1</v>
      </c>
      <c r="T1772" s="46" t="s">
        <v>137</v>
      </c>
      <c r="U1772" s="47">
        <v>7353.6538375677956</v>
      </c>
      <c r="V1772" s="47">
        <v>2440.9935068318414</v>
      </c>
      <c r="W1772" s="49">
        <v>0.33194294438520844</v>
      </c>
      <c r="X1772" s="35" t="s">
        <v>136</v>
      </c>
      <c r="Y1772" s="44" t="s">
        <v>136</v>
      </c>
      <c r="Z1772" s="46" t="s">
        <v>136</v>
      </c>
      <c r="AA1772" s="46" t="s">
        <v>136</v>
      </c>
      <c r="AB1772" s="46" t="s">
        <v>136</v>
      </c>
      <c r="AC1772" s="47" t="s">
        <v>136</v>
      </c>
      <c r="AD1772" s="48" t="s">
        <v>136</v>
      </c>
      <c r="AE1772" s="49" t="s">
        <v>136</v>
      </c>
    </row>
    <row r="1773" spans="1:31" x14ac:dyDescent="0.25">
      <c r="A1773" t="s">
        <v>2021</v>
      </c>
      <c r="B1773" s="35" t="s">
        <v>136</v>
      </c>
      <c r="C1773" s="44" t="s">
        <v>136</v>
      </c>
      <c r="D1773" s="45" t="s">
        <v>136</v>
      </c>
      <c r="E1773" s="46" t="s">
        <v>136</v>
      </c>
      <c r="F1773" s="45" t="s">
        <v>136</v>
      </c>
      <c r="G1773" s="47" t="s">
        <v>136</v>
      </c>
      <c r="H1773" s="48" t="s">
        <v>136</v>
      </c>
      <c r="I1773" s="49" t="s">
        <v>136</v>
      </c>
      <c r="J1773" s="35">
        <v>21</v>
      </c>
      <c r="K1773" s="42" t="s">
        <v>2230</v>
      </c>
      <c r="L1773" s="46">
        <v>0.41443794959951769</v>
      </c>
      <c r="M1773" s="50" t="s">
        <v>137</v>
      </c>
      <c r="N1773" s="50" t="s">
        <v>137</v>
      </c>
      <c r="O1773" s="46">
        <v>0.58556205040048226</v>
      </c>
      <c r="P1773" s="46" t="s">
        <v>137</v>
      </c>
      <c r="Q1773" s="46" t="s">
        <v>137</v>
      </c>
      <c r="R1773" s="46">
        <v>0.55409739518810708</v>
      </c>
      <c r="S1773" s="46" t="s">
        <v>137</v>
      </c>
      <c r="T1773" s="46" t="s">
        <v>137</v>
      </c>
      <c r="U1773" s="47">
        <v>1202.4265853486631</v>
      </c>
      <c r="V1773" s="47">
        <v>616.8237938248152</v>
      </c>
      <c r="W1773" s="49">
        <v>0.5129824983418485</v>
      </c>
      <c r="X1773" s="35" t="s">
        <v>136</v>
      </c>
      <c r="Y1773" s="44" t="s">
        <v>136</v>
      </c>
      <c r="Z1773" s="46" t="s">
        <v>136</v>
      </c>
      <c r="AA1773" s="46" t="s">
        <v>136</v>
      </c>
      <c r="AB1773" s="46" t="s">
        <v>136</v>
      </c>
      <c r="AC1773" s="47" t="s">
        <v>136</v>
      </c>
      <c r="AD1773" s="48" t="s">
        <v>136</v>
      </c>
      <c r="AE1773" s="49" t="s">
        <v>136</v>
      </c>
    </row>
    <row r="1774" spans="1:31" x14ac:dyDescent="0.25">
      <c r="A1774" t="s">
        <v>2022</v>
      </c>
      <c r="B1774" s="35" t="s">
        <v>136</v>
      </c>
      <c r="C1774" s="44" t="s">
        <v>136</v>
      </c>
      <c r="D1774" s="45" t="s">
        <v>136</v>
      </c>
      <c r="E1774" s="46" t="s">
        <v>136</v>
      </c>
      <c r="F1774" s="45" t="s">
        <v>136</v>
      </c>
      <c r="G1774" s="47" t="s">
        <v>136</v>
      </c>
      <c r="H1774" s="48" t="s">
        <v>136</v>
      </c>
      <c r="I1774" s="49" t="s">
        <v>136</v>
      </c>
      <c r="J1774" s="35">
        <v>22</v>
      </c>
      <c r="K1774" s="42" t="s">
        <v>174</v>
      </c>
      <c r="L1774" s="46">
        <v>0.54122484275336313</v>
      </c>
      <c r="M1774" s="50" t="s">
        <v>137</v>
      </c>
      <c r="N1774" s="50" t="s">
        <v>137</v>
      </c>
      <c r="O1774" s="46">
        <v>0.45877515724663692</v>
      </c>
      <c r="P1774" s="46" t="s">
        <v>137</v>
      </c>
      <c r="Q1774" s="46" t="s">
        <v>137</v>
      </c>
      <c r="R1774" s="46">
        <v>0.10661163839641191</v>
      </c>
      <c r="S1774" s="46" t="s">
        <v>1</v>
      </c>
      <c r="T1774" s="46" t="s">
        <v>137</v>
      </c>
      <c r="U1774" s="47">
        <v>4573.498785203109</v>
      </c>
      <c r="V1774" s="47">
        <v>2293.5271309593509</v>
      </c>
      <c r="W1774" s="49">
        <v>0.50148195914684068</v>
      </c>
      <c r="X1774" s="35" t="s">
        <v>136</v>
      </c>
      <c r="Y1774" s="44" t="s">
        <v>136</v>
      </c>
      <c r="Z1774" s="46" t="s">
        <v>136</v>
      </c>
      <c r="AA1774" s="46" t="s">
        <v>136</v>
      </c>
      <c r="AB1774" s="46" t="s">
        <v>136</v>
      </c>
      <c r="AC1774" s="47" t="s">
        <v>136</v>
      </c>
      <c r="AD1774" s="48" t="s">
        <v>136</v>
      </c>
      <c r="AE1774" s="49" t="s">
        <v>136</v>
      </c>
    </row>
    <row r="1775" spans="1:31" x14ac:dyDescent="0.25">
      <c r="A1775" t="s">
        <v>2023</v>
      </c>
      <c r="B1775" s="35" t="s">
        <v>136</v>
      </c>
      <c r="C1775" s="44" t="s">
        <v>136</v>
      </c>
      <c r="D1775" s="45" t="s">
        <v>136</v>
      </c>
      <c r="E1775" s="46" t="s">
        <v>136</v>
      </c>
      <c r="F1775" s="45" t="s">
        <v>136</v>
      </c>
      <c r="G1775" s="47" t="s">
        <v>136</v>
      </c>
      <c r="H1775" s="48" t="s">
        <v>136</v>
      </c>
      <c r="I1775" s="49" t="s">
        <v>136</v>
      </c>
      <c r="J1775" s="35">
        <v>23</v>
      </c>
      <c r="K1775" s="42" t="s">
        <v>175</v>
      </c>
      <c r="L1775" s="46">
        <v>0.18619193442484205</v>
      </c>
      <c r="M1775" s="50" t="s">
        <v>137</v>
      </c>
      <c r="N1775" s="50" t="s">
        <v>135</v>
      </c>
      <c r="O1775" s="46">
        <v>0.81380806557515795</v>
      </c>
      <c r="P1775" s="46" t="s">
        <v>137</v>
      </c>
      <c r="Q1775" s="46" t="s">
        <v>135</v>
      </c>
      <c r="R1775" s="46">
        <v>0.11462759849170603</v>
      </c>
      <c r="S1775" s="46" t="s">
        <v>1</v>
      </c>
      <c r="T1775" s="46" t="s">
        <v>137</v>
      </c>
      <c r="U1775" s="47">
        <v>3888.7891805179829</v>
      </c>
      <c r="V1775" s="47">
        <v>2175.2899226759459</v>
      </c>
      <c r="W1775" s="49">
        <v>0.55937460780175274</v>
      </c>
      <c r="X1775" s="35" t="s">
        <v>136</v>
      </c>
      <c r="Y1775" s="44" t="s">
        <v>136</v>
      </c>
      <c r="Z1775" s="46" t="s">
        <v>136</v>
      </c>
      <c r="AA1775" s="46" t="s">
        <v>136</v>
      </c>
      <c r="AB1775" s="46" t="s">
        <v>136</v>
      </c>
      <c r="AC1775" s="47" t="s">
        <v>136</v>
      </c>
      <c r="AD1775" s="48" t="s">
        <v>136</v>
      </c>
      <c r="AE1775" s="49" t="s">
        <v>136</v>
      </c>
    </row>
    <row r="1776" spans="1:31" x14ac:dyDescent="0.25">
      <c r="A1776" t="s">
        <v>2024</v>
      </c>
      <c r="B1776" s="35" t="s">
        <v>136</v>
      </c>
      <c r="C1776" s="44" t="s">
        <v>136</v>
      </c>
      <c r="D1776" s="45" t="s">
        <v>136</v>
      </c>
      <c r="E1776" s="46" t="s">
        <v>136</v>
      </c>
      <c r="F1776" s="45" t="s">
        <v>136</v>
      </c>
      <c r="G1776" s="47" t="s">
        <v>136</v>
      </c>
      <c r="H1776" s="48" t="s">
        <v>136</v>
      </c>
      <c r="I1776" s="49" t="s">
        <v>136</v>
      </c>
      <c r="J1776" s="35">
        <v>24</v>
      </c>
      <c r="K1776" s="42" t="s">
        <v>2229</v>
      </c>
      <c r="L1776" s="46">
        <v>0.45309054833393997</v>
      </c>
      <c r="M1776" s="50" t="s">
        <v>137</v>
      </c>
      <c r="N1776" s="50" t="s">
        <v>137</v>
      </c>
      <c r="O1776" s="46">
        <v>0.54690945166605986</v>
      </c>
      <c r="P1776" s="46" t="s">
        <v>137</v>
      </c>
      <c r="Q1776" s="46" t="s">
        <v>137</v>
      </c>
      <c r="R1776" s="46">
        <v>9.5680547228554291E-2</v>
      </c>
      <c r="S1776" s="46" t="s">
        <v>1</v>
      </c>
      <c r="T1776" s="46" t="s">
        <v>137</v>
      </c>
      <c r="U1776" s="47">
        <v>3932.2311196810169</v>
      </c>
      <c r="V1776" s="47">
        <v>1361.3180176136009</v>
      </c>
      <c r="W1776" s="49">
        <v>0.34619481311770689</v>
      </c>
      <c r="X1776" s="35" t="s">
        <v>136</v>
      </c>
      <c r="Y1776" s="44" t="s">
        <v>136</v>
      </c>
      <c r="Z1776" s="46" t="s">
        <v>136</v>
      </c>
      <c r="AA1776" s="46" t="s">
        <v>136</v>
      </c>
      <c r="AB1776" s="46" t="s">
        <v>136</v>
      </c>
      <c r="AC1776" s="47" t="s">
        <v>136</v>
      </c>
      <c r="AD1776" s="48" t="s">
        <v>136</v>
      </c>
      <c r="AE1776" s="49" t="s">
        <v>136</v>
      </c>
    </row>
    <row r="1777" spans="1:31" x14ac:dyDescent="0.25">
      <c r="A1777" t="s">
        <v>2025</v>
      </c>
      <c r="B1777" s="35" t="s">
        <v>136</v>
      </c>
      <c r="C1777" s="44" t="s">
        <v>136</v>
      </c>
      <c r="D1777" s="45" t="s">
        <v>136</v>
      </c>
      <c r="E1777" s="46" t="s">
        <v>136</v>
      </c>
      <c r="F1777" s="45" t="s">
        <v>136</v>
      </c>
      <c r="G1777" s="47" t="s">
        <v>136</v>
      </c>
      <c r="H1777" s="48" t="s">
        <v>136</v>
      </c>
      <c r="I1777" s="49" t="s">
        <v>136</v>
      </c>
      <c r="J1777" s="35">
        <v>25</v>
      </c>
      <c r="K1777" s="42" t="s">
        <v>141</v>
      </c>
      <c r="L1777" s="46">
        <v>0.40021593244126197</v>
      </c>
      <c r="M1777" s="50" t="s">
        <v>137</v>
      </c>
      <c r="N1777" s="50" t="s">
        <v>137</v>
      </c>
      <c r="O1777" s="46">
        <v>0.59978406755873803</v>
      </c>
      <c r="P1777" s="46" t="s">
        <v>137</v>
      </c>
      <c r="Q1777" s="46" t="s">
        <v>137</v>
      </c>
      <c r="R1777" s="46">
        <v>0.15782487674951107</v>
      </c>
      <c r="S1777" s="46" t="s">
        <v>1</v>
      </c>
      <c r="T1777" s="46" t="s">
        <v>137</v>
      </c>
      <c r="U1777" s="47">
        <v>276.85967299832589</v>
      </c>
      <c r="V1777" s="47">
        <v>44.77073625423602</v>
      </c>
      <c r="W1777" s="49">
        <v>0.16170912783858823</v>
      </c>
      <c r="X1777" s="35" t="s">
        <v>136</v>
      </c>
      <c r="Y1777" s="44" t="s">
        <v>136</v>
      </c>
      <c r="Z1777" s="46" t="s">
        <v>136</v>
      </c>
      <c r="AA1777" s="46" t="s">
        <v>136</v>
      </c>
      <c r="AB1777" s="46" t="s">
        <v>136</v>
      </c>
      <c r="AC1777" s="47" t="s">
        <v>136</v>
      </c>
      <c r="AD1777" s="48" t="s">
        <v>136</v>
      </c>
      <c r="AE1777" s="49" t="s">
        <v>136</v>
      </c>
    </row>
    <row r="1778" spans="1:31" x14ac:dyDescent="0.25">
      <c r="A1778" t="s">
        <v>2026</v>
      </c>
      <c r="B1778" s="35" t="s">
        <v>136</v>
      </c>
      <c r="C1778" s="44" t="s">
        <v>136</v>
      </c>
      <c r="D1778" s="45" t="s">
        <v>136</v>
      </c>
      <c r="E1778" s="46" t="s">
        <v>136</v>
      </c>
      <c r="F1778" s="45" t="s">
        <v>136</v>
      </c>
      <c r="G1778" s="47" t="s">
        <v>136</v>
      </c>
      <c r="H1778" s="48" t="s">
        <v>136</v>
      </c>
      <c r="I1778" s="49" t="s">
        <v>136</v>
      </c>
      <c r="J1778" s="35">
        <v>26</v>
      </c>
      <c r="K1778" s="42" t="s">
        <v>177</v>
      </c>
      <c r="L1778" s="46">
        <v>0.41392257928084186</v>
      </c>
      <c r="M1778" s="50" t="s">
        <v>137</v>
      </c>
      <c r="N1778" s="50" t="s">
        <v>137</v>
      </c>
      <c r="O1778" s="46">
        <v>0.58607742071915814</v>
      </c>
      <c r="P1778" s="46" t="s">
        <v>137</v>
      </c>
      <c r="Q1778" s="46" t="s">
        <v>137</v>
      </c>
      <c r="R1778" s="46">
        <v>0.23400764764535467</v>
      </c>
      <c r="S1778" s="46" t="s">
        <v>1</v>
      </c>
      <c r="T1778" s="46" t="s">
        <v>137</v>
      </c>
      <c r="U1778" s="47">
        <v>1945.3245091109225</v>
      </c>
      <c r="V1778" s="47">
        <v>894.08251229994119</v>
      </c>
      <c r="W1778" s="49">
        <v>0.4596058437101409</v>
      </c>
      <c r="X1778" s="35" t="s">
        <v>136</v>
      </c>
      <c r="Y1778" s="44" t="s">
        <v>136</v>
      </c>
      <c r="Z1778" s="46" t="s">
        <v>136</v>
      </c>
      <c r="AA1778" s="46" t="s">
        <v>136</v>
      </c>
      <c r="AB1778" s="46" t="s">
        <v>136</v>
      </c>
      <c r="AC1778" s="47" t="s">
        <v>136</v>
      </c>
      <c r="AD1778" s="48" t="s">
        <v>136</v>
      </c>
      <c r="AE1778" s="49" t="s">
        <v>136</v>
      </c>
    </row>
    <row r="1779" spans="1:31" x14ac:dyDescent="0.25">
      <c r="A1779" t="s">
        <v>2027</v>
      </c>
      <c r="B1779" s="35" t="s">
        <v>136</v>
      </c>
      <c r="C1779" s="44" t="s">
        <v>136</v>
      </c>
      <c r="D1779" s="45" t="s">
        <v>136</v>
      </c>
      <c r="E1779" s="46" t="s">
        <v>136</v>
      </c>
      <c r="F1779" s="45" t="s">
        <v>136</v>
      </c>
      <c r="G1779" s="47" t="s">
        <v>136</v>
      </c>
      <c r="H1779" s="48" t="s">
        <v>136</v>
      </c>
      <c r="I1779" s="49" t="s">
        <v>136</v>
      </c>
      <c r="J1779" s="35">
        <v>27</v>
      </c>
      <c r="K1779" s="42" t="s">
        <v>180</v>
      </c>
      <c r="L1779" s="46">
        <v>0.39265055206963589</v>
      </c>
      <c r="M1779" s="50" t="s">
        <v>137</v>
      </c>
      <c r="N1779" s="50" t="s">
        <v>135</v>
      </c>
      <c r="O1779" s="46">
        <v>0.60734944793036394</v>
      </c>
      <c r="P1779" s="46" t="s">
        <v>137</v>
      </c>
      <c r="Q1779" s="46" t="s">
        <v>135</v>
      </c>
      <c r="R1779" s="46">
        <v>0.28535670271361041</v>
      </c>
      <c r="S1779" s="46" t="s">
        <v>1</v>
      </c>
      <c r="T1779" s="46" t="s">
        <v>137</v>
      </c>
      <c r="U1779" s="47">
        <v>356.03835644613258</v>
      </c>
      <c r="V1779" s="47">
        <v>144.40831829637662</v>
      </c>
      <c r="W1779" s="49">
        <v>0.40559764329275327</v>
      </c>
      <c r="X1779" s="35" t="s">
        <v>136</v>
      </c>
      <c r="Y1779" s="44" t="s">
        <v>136</v>
      </c>
      <c r="Z1779" s="46" t="s">
        <v>136</v>
      </c>
      <c r="AA1779" s="46" t="s">
        <v>136</v>
      </c>
      <c r="AB1779" s="46" t="s">
        <v>136</v>
      </c>
      <c r="AC1779" s="47" t="s">
        <v>136</v>
      </c>
      <c r="AD1779" s="48" t="s">
        <v>136</v>
      </c>
      <c r="AE1779" s="49" t="s">
        <v>136</v>
      </c>
    </row>
    <row r="1780" spans="1:31" x14ac:dyDescent="0.25">
      <c r="A1780" t="s">
        <v>2028</v>
      </c>
      <c r="B1780" s="35" t="s">
        <v>136</v>
      </c>
      <c r="C1780" s="44" t="s">
        <v>136</v>
      </c>
      <c r="D1780" s="45" t="s">
        <v>136</v>
      </c>
      <c r="E1780" s="46" t="s">
        <v>136</v>
      </c>
      <c r="F1780" s="45" t="s">
        <v>136</v>
      </c>
      <c r="G1780" s="47" t="s">
        <v>136</v>
      </c>
      <c r="H1780" s="48" t="s">
        <v>136</v>
      </c>
      <c r="I1780" s="49" t="s">
        <v>136</v>
      </c>
      <c r="J1780" s="35">
        <v>28</v>
      </c>
      <c r="K1780" s="42" t="s">
        <v>181</v>
      </c>
      <c r="L1780" s="46">
        <v>0.4928513215638482</v>
      </c>
      <c r="M1780" s="50" t="s">
        <v>137</v>
      </c>
      <c r="N1780" s="50" t="s">
        <v>137</v>
      </c>
      <c r="O1780" s="46">
        <v>0.50714867843615175</v>
      </c>
      <c r="P1780" s="46" t="s">
        <v>137</v>
      </c>
      <c r="Q1780" s="46" t="s">
        <v>137</v>
      </c>
      <c r="R1780" s="46">
        <v>0.4114160716081442</v>
      </c>
      <c r="S1780" s="46" t="s">
        <v>137</v>
      </c>
      <c r="T1780" s="46" t="s">
        <v>137</v>
      </c>
      <c r="U1780" s="47">
        <v>431.49723956100064</v>
      </c>
      <c r="V1780" s="47">
        <v>156.89629635322058</v>
      </c>
      <c r="W1780" s="49">
        <v>0.36360903840971198</v>
      </c>
      <c r="X1780" s="35" t="s">
        <v>136</v>
      </c>
      <c r="Y1780" s="44" t="s">
        <v>136</v>
      </c>
      <c r="Z1780" s="46" t="s">
        <v>136</v>
      </c>
      <c r="AA1780" s="46" t="s">
        <v>136</v>
      </c>
      <c r="AB1780" s="46" t="s">
        <v>136</v>
      </c>
      <c r="AC1780" s="47" t="s">
        <v>136</v>
      </c>
      <c r="AD1780" s="48" t="s">
        <v>136</v>
      </c>
      <c r="AE1780" s="49" t="s">
        <v>136</v>
      </c>
    </row>
    <row r="1781" spans="1:31" x14ac:dyDescent="0.25">
      <c r="A1781" t="s">
        <v>2029</v>
      </c>
      <c r="B1781" s="35" t="s">
        <v>136</v>
      </c>
      <c r="C1781" s="44" t="s">
        <v>136</v>
      </c>
      <c r="D1781" s="45" t="s">
        <v>136</v>
      </c>
      <c r="E1781" s="46" t="s">
        <v>136</v>
      </c>
      <c r="F1781" s="45" t="s">
        <v>136</v>
      </c>
      <c r="G1781" s="47" t="s">
        <v>136</v>
      </c>
      <c r="H1781" s="48" t="s">
        <v>136</v>
      </c>
      <c r="I1781" s="49" t="s">
        <v>136</v>
      </c>
      <c r="J1781" s="35">
        <v>29</v>
      </c>
      <c r="K1781" s="42" t="s">
        <v>142</v>
      </c>
      <c r="L1781" s="46">
        <v>0.42415996887621982</v>
      </c>
      <c r="M1781" s="50" t="s">
        <v>137</v>
      </c>
      <c r="N1781" s="50" t="s">
        <v>137</v>
      </c>
      <c r="O1781" s="46">
        <v>0.57584003112378024</v>
      </c>
      <c r="P1781" s="46" t="s">
        <v>137</v>
      </c>
      <c r="Q1781" s="46" t="s">
        <v>137</v>
      </c>
      <c r="R1781" s="46">
        <v>0.3845694531678519</v>
      </c>
      <c r="S1781" s="46" t="s">
        <v>1</v>
      </c>
      <c r="T1781" s="46" t="s">
        <v>137</v>
      </c>
      <c r="U1781" s="47">
        <v>1676.9672722123648</v>
      </c>
      <c r="V1781" s="47">
        <v>697.99563470341855</v>
      </c>
      <c r="W1781" s="49">
        <v>0.41622495934734438</v>
      </c>
      <c r="X1781" s="35" t="s">
        <v>136</v>
      </c>
      <c r="Y1781" s="44" t="s">
        <v>136</v>
      </c>
      <c r="Z1781" s="46" t="s">
        <v>136</v>
      </c>
      <c r="AA1781" s="46" t="s">
        <v>136</v>
      </c>
      <c r="AB1781" s="46" t="s">
        <v>136</v>
      </c>
      <c r="AC1781" s="47" t="s">
        <v>136</v>
      </c>
      <c r="AD1781" s="48" t="s">
        <v>136</v>
      </c>
      <c r="AE1781" s="49" t="s">
        <v>136</v>
      </c>
    </row>
    <row r="1782" spans="1:31" x14ac:dyDescent="0.25">
      <c r="A1782" t="s">
        <v>2030</v>
      </c>
      <c r="B1782" s="35" t="s">
        <v>136</v>
      </c>
      <c r="C1782" s="44" t="s">
        <v>136</v>
      </c>
      <c r="D1782" s="45" t="s">
        <v>136</v>
      </c>
      <c r="E1782" s="46" t="s">
        <v>136</v>
      </c>
      <c r="F1782" s="45" t="s">
        <v>136</v>
      </c>
      <c r="G1782" s="47" t="s">
        <v>136</v>
      </c>
      <c r="H1782" s="48" t="s">
        <v>136</v>
      </c>
      <c r="I1782" s="49" t="s">
        <v>136</v>
      </c>
      <c r="J1782" s="35">
        <v>30</v>
      </c>
      <c r="K1782" s="42" t="s">
        <v>182</v>
      </c>
      <c r="L1782" s="46">
        <v>0.58024416443309224</v>
      </c>
      <c r="M1782" s="50" t="s">
        <v>137</v>
      </c>
      <c r="N1782" s="50" t="s">
        <v>137</v>
      </c>
      <c r="O1782" s="46">
        <v>0.41975583556690782</v>
      </c>
      <c r="P1782" s="46" t="s">
        <v>137</v>
      </c>
      <c r="Q1782" s="46" t="s">
        <v>137</v>
      </c>
      <c r="R1782" s="46">
        <v>2.5136228186120393E-2</v>
      </c>
      <c r="S1782" s="46" t="s">
        <v>1</v>
      </c>
      <c r="T1782" s="46" t="s">
        <v>137</v>
      </c>
      <c r="U1782" s="47">
        <v>1348.8274233896991</v>
      </c>
      <c r="V1782" s="47">
        <v>796.17144526608627</v>
      </c>
      <c r="W1782" s="49">
        <v>0.59026931945470895</v>
      </c>
      <c r="X1782" s="35" t="s">
        <v>136</v>
      </c>
      <c r="Y1782" s="44" t="s">
        <v>136</v>
      </c>
      <c r="Z1782" s="46" t="s">
        <v>136</v>
      </c>
      <c r="AA1782" s="46" t="s">
        <v>136</v>
      </c>
      <c r="AB1782" s="46" t="s">
        <v>136</v>
      </c>
      <c r="AC1782" s="47" t="s">
        <v>136</v>
      </c>
      <c r="AD1782" s="48" t="s">
        <v>136</v>
      </c>
      <c r="AE1782" s="49" t="s">
        <v>136</v>
      </c>
    </row>
    <row r="1783" spans="1:31" x14ac:dyDescent="0.25">
      <c r="A1783" t="s">
        <v>2031</v>
      </c>
      <c r="B1783" s="35" t="s">
        <v>136</v>
      </c>
      <c r="C1783" s="44" t="s">
        <v>136</v>
      </c>
      <c r="D1783" s="45" t="s">
        <v>136</v>
      </c>
      <c r="E1783" s="46" t="s">
        <v>136</v>
      </c>
      <c r="F1783" s="45" t="s">
        <v>136</v>
      </c>
      <c r="G1783" s="47" t="s">
        <v>136</v>
      </c>
      <c r="H1783" s="48" t="s">
        <v>136</v>
      </c>
      <c r="I1783" s="49" t="s">
        <v>136</v>
      </c>
      <c r="J1783" s="35">
        <v>31</v>
      </c>
      <c r="K1783" s="42" t="s">
        <v>184</v>
      </c>
      <c r="L1783" s="46">
        <v>0.30348285721658408</v>
      </c>
      <c r="M1783" s="50" t="s">
        <v>137</v>
      </c>
      <c r="N1783" s="50" t="s">
        <v>135</v>
      </c>
      <c r="O1783" s="46">
        <v>0.69651714278341592</v>
      </c>
      <c r="P1783" s="46" t="s">
        <v>137</v>
      </c>
      <c r="Q1783" s="46" t="s">
        <v>135</v>
      </c>
      <c r="R1783" s="46">
        <v>0.53237048504545703</v>
      </c>
      <c r="S1783" s="46" t="s">
        <v>137</v>
      </c>
      <c r="T1783" s="46" t="s">
        <v>137</v>
      </c>
      <c r="U1783" s="47">
        <v>997.1731325888436</v>
      </c>
      <c r="V1783" s="47">
        <v>489.95183136727854</v>
      </c>
      <c r="W1783" s="49">
        <v>0.49134078662476005</v>
      </c>
      <c r="X1783" s="35" t="s">
        <v>136</v>
      </c>
      <c r="Y1783" s="44" t="s">
        <v>136</v>
      </c>
      <c r="Z1783" s="46" t="s">
        <v>136</v>
      </c>
      <c r="AA1783" s="46" t="s">
        <v>136</v>
      </c>
      <c r="AB1783" s="46" t="s">
        <v>136</v>
      </c>
      <c r="AC1783" s="47" t="s">
        <v>136</v>
      </c>
      <c r="AD1783" s="48" t="s">
        <v>136</v>
      </c>
      <c r="AE1783" s="49" t="s">
        <v>136</v>
      </c>
    </row>
    <row r="1784" spans="1:31" x14ac:dyDescent="0.25">
      <c r="A1784" t="s">
        <v>2032</v>
      </c>
      <c r="B1784" s="35" t="s">
        <v>136</v>
      </c>
      <c r="C1784" s="44" t="s">
        <v>136</v>
      </c>
      <c r="D1784" s="45" t="s">
        <v>136</v>
      </c>
      <c r="E1784" s="46" t="s">
        <v>136</v>
      </c>
      <c r="F1784" s="45" t="s">
        <v>136</v>
      </c>
      <c r="G1784" s="47" t="s">
        <v>136</v>
      </c>
      <c r="H1784" s="48" t="s">
        <v>136</v>
      </c>
      <c r="I1784" s="49" t="s">
        <v>136</v>
      </c>
      <c r="J1784" s="35">
        <v>32</v>
      </c>
      <c r="K1784" s="42" t="s">
        <v>188</v>
      </c>
      <c r="L1784" s="46">
        <v>0.36850678920125712</v>
      </c>
      <c r="M1784" s="50" t="s">
        <v>137</v>
      </c>
      <c r="N1784" s="50" t="s">
        <v>135</v>
      </c>
      <c r="O1784" s="46">
        <v>0.63149321079874277</v>
      </c>
      <c r="P1784" s="46" t="s">
        <v>137</v>
      </c>
      <c r="Q1784" s="46" t="s">
        <v>135</v>
      </c>
      <c r="R1784" s="46">
        <v>0.11382455557938365</v>
      </c>
      <c r="S1784" s="46" t="s">
        <v>1</v>
      </c>
      <c r="T1784" s="46" t="s">
        <v>137</v>
      </c>
      <c r="U1784" s="47">
        <v>752.19747756083348</v>
      </c>
      <c r="V1784" s="47">
        <v>525.68822809480753</v>
      </c>
      <c r="W1784" s="49">
        <v>0.69886996935893453</v>
      </c>
      <c r="X1784" s="35" t="s">
        <v>136</v>
      </c>
      <c r="Y1784" s="44" t="s">
        <v>136</v>
      </c>
      <c r="Z1784" s="46" t="s">
        <v>136</v>
      </c>
      <c r="AA1784" s="46" t="s">
        <v>136</v>
      </c>
      <c r="AB1784" s="46" t="s">
        <v>136</v>
      </c>
      <c r="AC1784" s="47" t="s">
        <v>136</v>
      </c>
      <c r="AD1784" s="48" t="s">
        <v>136</v>
      </c>
      <c r="AE1784" s="49" t="s">
        <v>136</v>
      </c>
    </row>
    <row r="1785" spans="1:31" x14ac:dyDescent="0.25">
      <c r="A1785" t="s">
        <v>2033</v>
      </c>
      <c r="B1785" s="35" t="s">
        <v>136</v>
      </c>
      <c r="C1785" s="44" t="s">
        <v>136</v>
      </c>
      <c r="D1785" s="45" t="s">
        <v>136</v>
      </c>
      <c r="E1785" s="46" t="s">
        <v>136</v>
      </c>
      <c r="F1785" s="45" t="s">
        <v>136</v>
      </c>
      <c r="G1785" s="47" t="s">
        <v>136</v>
      </c>
      <c r="H1785" s="48" t="s">
        <v>136</v>
      </c>
      <c r="I1785" s="49" t="s">
        <v>136</v>
      </c>
      <c r="J1785" s="35">
        <v>33</v>
      </c>
      <c r="K1785" s="42" t="s">
        <v>192</v>
      </c>
      <c r="L1785" s="46">
        <v>0.29046653752973139</v>
      </c>
      <c r="M1785" s="50" t="s">
        <v>137</v>
      </c>
      <c r="N1785" s="50" t="s">
        <v>135</v>
      </c>
      <c r="O1785" s="46">
        <v>0.70953346247026849</v>
      </c>
      <c r="P1785" s="46" t="s">
        <v>137</v>
      </c>
      <c r="Q1785" s="46" t="s">
        <v>135</v>
      </c>
      <c r="R1785" s="46">
        <v>0.59308294396394523</v>
      </c>
      <c r="S1785" s="46" t="s">
        <v>137</v>
      </c>
      <c r="T1785" s="46" t="s">
        <v>137</v>
      </c>
      <c r="U1785" s="47">
        <v>2215.5417289213119</v>
      </c>
      <c r="V1785" s="47">
        <v>1111.2925419578241</v>
      </c>
      <c r="W1785" s="49">
        <v>0.50158953336387069</v>
      </c>
      <c r="X1785" s="35" t="s">
        <v>136</v>
      </c>
      <c r="Y1785" s="44" t="s">
        <v>136</v>
      </c>
      <c r="Z1785" s="46" t="s">
        <v>136</v>
      </c>
      <c r="AA1785" s="46" t="s">
        <v>136</v>
      </c>
      <c r="AB1785" s="46" t="s">
        <v>136</v>
      </c>
      <c r="AC1785" s="47" t="s">
        <v>136</v>
      </c>
      <c r="AD1785" s="48" t="s">
        <v>136</v>
      </c>
      <c r="AE1785" s="49" t="s">
        <v>136</v>
      </c>
    </row>
    <row r="1786" spans="1:31" x14ac:dyDescent="0.25">
      <c r="A1786" t="s">
        <v>2034</v>
      </c>
      <c r="B1786" s="35" t="s">
        <v>136</v>
      </c>
      <c r="C1786" s="44" t="s">
        <v>136</v>
      </c>
      <c r="D1786" s="45" t="s">
        <v>136</v>
      </c>
      <c r="E1786" s="46" t="s">
        <v>136</v>
      </c>
      <c r="F1786" s="45" t="s">
        <v>136</v>
      </c>
      <c r="G1786" s="47" t="s">
        <v>136</v>
      </c>
      <c r="H1786" s="48" t="s">
        <v>136</v>
      </c>
      <c r="I1786" s="49" t="s">
        <v>136</v>
      </c>
      <c r="J1786" s="35" t="s">
        <v>136</v>
      </c>
      <c r="K1786" s="42" t="s">
        <v>136</v>
      </c>
      <c r="L1786" s="46" t="s">
        <v>136</v>
      </c>
      <c r="M1786" s="50" t="s">
        <v>136</v>
      </c>
      <c r="N1786" s="50" t="s">
        <v>136</v>
      </c>
      <c r="O1786" s="46" t="s">
        <v>136</v>
      </c>
      <c r="P1786" s="46" t="s">
        <v>136</v>
      </c>
      <c r="Q1786" s="46" t="s">
        <v>136</v>
      </c>
      <c r="R1786" s="46" t="s">
        <v>136</v>
      </c>
      <c r="S1786" s="46" t="s">
        <v>136</v>
      </c>
      <c r="T1786" s="46" t="s">
        <v>136</v>
      </c>
      <c r="U1786" s="47" t="s">
        <v>136</v>
      </c>
      <c r="V1786" s="47" t="s">
        <v>136</v>
      </c>
      <c r="W1786" s="49" t="s">
        <v>136</v>
      </c>
      <c r="X1786" s="35" t="s">
        <v>136</v>
      </c>
      <c r="Y1786" s="44" t="s">
        <v>136</v>
      </c>
      <c r="Z1786" s="46" t="s">
        <v>136</v>
      </c>
      <c r="AA1786" s="46" t="s">
        <v>136</v>
      </c>
      <c r="AB1786" s="46" t="s">
        <v>136</v>
      </c>
      <c r="AC1786" s="47" t="s">
        <v>136</v>
      </c>
      <c r="AD1786" s="48" t="s">
        <v>136</v>
      </c>
      <c r="AE1786" s="49" t="s">
        <v>136</v>
      </c>
    </row>
    <row r="1787" spans="1:31" x14ac:dyDescent="0.25">
      <c r="A1787" t="s">
        <v>2035</v>
      </c>
      <c r="B1787" s="35" t="s">
        <v>136</v>
      </c>
      <c r="C1787" s="44" t="s">
        <v>136</v>
      </c>
      <c r="D1787" s="45" t="s">
        <v>136</v>
      </c>
      <c r="E1787" s="46" t="s">
        <v>136</v>
      </c>
      <c r="F1787" s="45" t="s">
        <v>136</v>
      </c>
      <c r="G1787" s="47" t="s">
        <v>136</v>
      </c>
      <c r="H1787" s="48" t="s">
        <v>136</v>
      </c>
      <c r="I1787" s="49" t="s">
        <v>136</v>
      </c>
      <c r="J1787" s="35" t="s">
        <v>136</v>
      </c>
      <c r="K1787" s="42" t="s">
        <v>136</v>
      </c>
      <c r="L1787" s="46" t="s">
        <v>136</v>
      </c>
      <c r="M1787" s="50" t="s">
        <v>136</v>
      </c>
      <c r="N1787" s="50" t="s">
        <v>136</v>
      </c>
      <c r="O1787" s="46" t="s">
        <v>136</v>
      </c>
      <c r="P1787" s="46" t="s">
        <v>136</v>
      </c>
      <c r="Q1787" s="46" t="s">
        <v>136</v>
      </c>
      <c r="R1787" s="46" t="s">
        <v>136</v>
      </c>
      <c r="S1787" s="46" t="s">
        <v>136</v>
      </c>
      <c r="T1787" s="46" t="s">
        <v>136</v>
      </c>
      <c r="U1787" s="47" t="s">
        <v>136</v>
      </c>
      <c r="V1787" s="47" t="s">
        <v>136</v>
      </c>
      <c r="W1787" s="49" t="s">
        <v>136</v>
      </c>
      <c r="X1787" s="35" t="s">
        <v>136</v>
      </c>
      <c r="Y1787" s="44" t="s">
        <v>136</v>
      </c>
      <c r="Z1787" s="46" t="s">
        <v>136</v>
      </c>
      <c r="AA1787" s="46" t="s">
        <v>136</v>
      </c>
      <c r="AB1787" s="46" t="s">
        <v>136</v>
      </c>
      <c r="AC1787" s="47" t="s">
        <v>136</v>
      </c>
      <c r="AD1787" s="48" t="s">
        <v>136</v>
      </c>
      <c r="AE1787" s="49" t="s">
        <v>136</v>
      </c>
    </row>
    <row r="1788" spans="1:31" x14ac:dyDescent="0.25">
      <c r="A1788" t="s">
        <v>2036</v>
      </c>
      <c r="B1788" s="35" t="s">
        <v>136</v>
      </c>
      <c r="C1788" s="44" t="s">
        <v>136</v>
      </c>
      <c r="D1788" s="45" t="s">
        <v>136</v>
      </c>
      <c r="E1788" s="46" t="s">
        <v>136</v>
      </c>
      <c r="F1788" s="45" t="s">
        <v>136</v>
      </c>
      <c r="G1788" s="47" t="s">
        <v>136</v>
      </c>
      <c r="H1788" s="48" t="s">
        <v>136</v>
      </c>
      <c r="I1788" s="49" t="s">
        <v>136</v>
      </c>
      <c r="J1788" s="35" t="s">
        <v>136</v>
      </c>
      <c r="K1788" s="42" t="s">
        <v>136</v>
      </c>
      <c r="L1788" s="46" t="s">
        <v>136</v>
      </c>
      <c r="M1788" s="50" t="s">
        <v>136</v>
      </c>
      <c r="N1788" s="50" t="s">
        <v>136</v>
      </c>
      <c r="O1788" s="46" t="s">
        <v>136</v>
      </c>
      <c r="P1788" s="46" t="s">
        <v>136</v>
      </c>
      <c r="Q1788" s="46" t="s">
        <v>136</v>
      </c>
      <c r="R1788" s="46" t="s">
        <v>136</v>
      </c>
      <c r="S1788" s="46" t="s">
        <v>136</v>
      </c>
      <c r="T1788" s="46" t="s">
        <v>136</v>
      </c>
      <c r="U1788" s="47" t="s">
        <v>136</v>
      </c>
      <c r="V1788" s="47" t="s">
        <v>136</v>
      </c>
      <c r="W1788" s="49" t="s">
        <v>136</v>
      </c>
      <c r="X1788" s="35" t="s">
        <v>136</v>
      </c>
      <c r="Y1788" s="44" t="s">
        <v>136</v>
      </c>
      <c r="Z1788" s="46" t="s">
        <v>136</v>
      </c>
      <c r="AA1788" s="46" t="s">
        <v>136</v>
      </c>
      <c r="AB1788" s="46" t="s">
        <v>136</v>
      </c>
      <c r="AC1788" s="47" t="s">
        <v>136</v>
      </c>
      <c r="AD1788" s="48" t="s">
        <v>136</v>
      </c>
      <c r="AE1788" s="49" t="s">
        <v>136</v>
      </c>
    </row>
    <row r="1789" spans="1:31" x14ac:dyDescent="0.25">
      <c r="A1789" t="s">
        <v>2037</v>
      </c>
      <c r="B1789" s="35" t="s">
        <v>136</v>
      </c>
      <c r="C1789" s="44" t="s">
        <v>136</v>
      </c>
      <c r="D1789" s="45" t="s">
        <v>136</v>
      </c>
      <c r="E1789" s="46" t="s">
        <v>136</v>
      </c>
      <c r="F1789" s="45" t="s">
        <v>136</v>
      </c>
      <c r="G1789" s="47" t="s">
        <v>136</v>
      </c>
      <c r="H1789" s="48" t="s">
        <v>136</v>
      </c>
      <c r="I1789" s="49" t="s">
        <v>136</v>
      </c>
      <c r="J1789" s="35" t="s">
        <v>136</v>
      </c>
      <c r="K1789" s="42" t="s">
        <v>136</v>
      </c>
      <c r="L1789" s="46" t="s">
        <v>136</v>
      </c>
      <c r="M1789" s="50" t="s">
        <v>136</v>
      </c>
      <c r="N1789" s="50" t="s">
        <v>136</v>
      </c>
      <c r="O1789" s="46" t="s">
        <v>136</v>
      </c>
      <c r="P1789" s="46" t="s">
        <v>136</v>
      </c>
      <c r="Q1789" s="46" t="s">
        <v>136</v>
      </c>
      <c r="R1789" s="46" t="s">
        <v>136</v>
      </c>
      <c r="S1789" s="46" t="s">
        <v>136</v>
      </c>
      <c r="T1789" s="46" t="s">
        <v>136</v>
      </c>
      <c r="U1789" s="47" t="s">
        <v>136</v>
      </c>
      <c r="V1789" s="47" t="s">
        <v>136</v>
      </c>
      <c r="W1789" s="49" t="s">
        <v>136</v>
      </c>
      <c r="X1789" s="35" t="s">
        <v>136</v>
      </c>
      <c r="Y1789" s="44" t="s">
        <v>136</v>
      </c>
      <c r="Z1789" s="46" t="s">
        <v>136</v>
      </c>
      <c r="AA1789" s="46" t="s">
        <v>136</v>
      </c>
      <c r="AB1789" s="46" t="s">
        <v>136</v>
      </c>
      <c r="AC1789" s="47" t="s">
        <v>136</v>
      </c>
      <c r="AD1789" s="48" t="s">
        <v>136</v>
      </c>
      <c r="AE1789" s="49" t="s">
        <v>136</v>
      </c>
    </row>
    <row r="1790" spans="1:31" x14ac:dyDescent="0.25">
      <c r="A1790" t="s">
        <v>2038</v>
      </c>
      <c r="B1790" s="35" t="s">
        <v>136</v>
      </c>
      <c r="C1790" s="44" t="s">
        <v>136</v>
      </c>
      <c r="D1790" s="45" t="s">
        <v>136</v>
      </c>
      <c r="E1790" s="46" t="s">
        <v>136</v>
      </c>
      <c r="F1790" s="45" t="s">
        <v>136</v>
      </c>
      <c r="G1790" s="47" t="s">
        <v>136</v>
      </c>
      <c r="H1790" s="48" t="s">
        <v>136</v>
      </c>
      <c r="I1790" s="49" t="s">
        <v>136</v>
      </c>
      <c r="J1790" s="35" t="s">
        <v>136</v>
      </c>
      <c r="K1790" s="42" t="s">
        <v>136</v>
      </c>
      <c r="L1790" s="46" t="s">
        <v>136</v>
      </c>
      <c r="M1790" s="50" t="s">
        <v>136</v>
      </c>
      <c r="N1790" s="50" t="s">
        <v>136</v>
      </c>
      <c r="O1790" s="46" t="s">
        <v>136</v>
      </c>
      <c r="P1790" s="46" t="s">
        <v>136</v>
      </c>
      <c r="Q1790" s="46" t="s">
        <v>136</v>
      </c>
      <c r="R1790" s="46" t="s">
        <v>136</v>
      </c>
      <c r="S1790" s="46" t="s">
        <v>136</v>
      </c>
      <c r="T1790" s="46" t="s">
        <v>136</v>
      </c>
      <c r="U1790" s="47" t="s">
        <v>136</v>
      </c>
      <c r="V1790" s="47" t="s">
        <v>136</v>
      </c>
      <c r="W1790" s="49" t="s">
        <v>136</v>
      </c>
      <c r="X1790" s="35" t="s">
        <v>136</v>
      </c>
      <c r="Y1790" s="44" t="s">
        <v>136</v>
      </c>
      <c r="Z1790" s="46" t="s">
        <v>136</v>
      </c>
      <c r="AA1790" s="46" t="s">
        <v>136</v>
      </c>
      <c r="AB1790" s="46" t="s">
        <v>136</v>
      </c>
      <c r="AC1790" s="47" t="s">
        <v>136</v>
      </c>
      <c r="AD1790" s="48" t="s">
        <v>136</v>
      </c>
      <c r="AE1790" s="49" t="s">
        <v>136</v>
      </c>
    </row>
    <row r="1791" spans="1:31" ht="15.75" thickBot="1" x14ac:dyDescent="0.3">
      <c r="A1791" t="s">
        <v>2039</v>
      </c>
      <c r="B1791" s="35" t="s">
        <v>136</v>
      </c>
      <c r="C1791" s="51" t="s">
        <v>136</v>
      </c>
      <c r="D1791" s="52" t="s">
        <v>136</v>
      </c>
      <c r="E1791" s="53" t="s">
        <v>136</v>
      </c>
      <c r="F1791" s="52" t="s">
        <v>136</v>
      </c>
      <c r="G1791" s="54" t="s">
        <v>136</v>
      </c>
      <c r="H1791" s="55" t="s">
        <v>136</v>
      </c>
      <c r="I1791" s="56" t="s">
        <v>136</v>
      </c>
      <c r="J1791" s="35" t="s">
        <v>136</v>
      </c>
      <c r="K1791" s="42" t="s">
        <v>136</v>
      </c>
      <c r="L1791" s="25" t="s">
        <v>136</v>
      </c>
      <c r="M1791" s="57" t="s">
        <v>136</v>
      </c>
      <c r="N1791" s="57" t="s">
        <v>136</v>
      </c>
      <c r="O1791" s="53" t="s">
        <v>136</v>
      </c>
      <c r="P1791" s="25" t="s">
        <v>136</v>
      </c>
      <c r="Q1791" s="25" t="s">
        <v>136</v>
      </c>
      <c r="R1791" s="53" t="s">
        <v>136</v>
      </c>
      <c r="S1791" s="46" t="s">
        <v>136</v>
      </c>
      <c r="T1791" s="25" t="s">
        <v>136</v>
      </c>
      <c r="U1791" s="54" t="s">
        <v>136</v>
      </c>
      <c r="V1791" s="54" t="s">
        <v>136</v>
      </c>
      <c r="W1791" s="56" t="s">
        <v>136</v>
      </c>
      <c r="X1791" s="35" t="s">
        <v>136</v>
      </c>
      <c r="Y1791" s="51" t="s">
        <v>136</v>
      </c>
      <c r="Z1791" s="53" t="s">
        <v>136</v>
      </c>
      <c r="AA1791" s="53" t="s">
        <v>136</v>
      </c>
      <c r="AB1791" s="53" t="s">
        <v>136</v>
      </c>
      <c r="AC1791" s="54" t="s">
        <v>136</v>
      </c>
      <c r="AD1791" s="55" t="s">
        <v>136</v>
      </c>
      <c r="AE1791" s="56" t="s">
        <v>136</v>
      </c>
    </row>
    <row r="1792" spans="1:31" x14ac:dyDescent="0.25">
      <c r="A1792" t="s">
        <v>2040</v>
      </c>
      <c r="B1792" s="293" t="s">
        <v>2237</v>
      </c>
      <c r="C1792" s="294"/>
      <c r="D1792" s="58">
        <v>0.61631352486614444</v>
      </c>
      <c r="E1792" s="58">
        <v>0.38368647513385551</v>
      </c>
      <c r="F1792" s="58">
        <v>0.31235350467455303</v>
      </c>
      <c r="G1792" s="59"/>
      <c r="H1792" s="60"/>
      <c r="I1792" s="61"/>
      <c r="J1792" s="62"/>
      <c r="K1792" s="37"/>
      <c r="L1792" s="37"/>
      <c r="M1792" s="37"/>
      <c r="N1792" s="37"/>
      <c r="O1792" s="37"/>
      <c r="P1792" s="37"/>
      <c r="Q1792" s="37"/>
      <c r="R1792" s="37"/>
      <c r="S1792" s="37"/>
      <c r="T1792" s="37"/>
      <c r="U1792" s="37" t="s">
        <v>136</v>
      </c>
      <c r="V1792" s="37" t="s">
        <v>136</v>
      </c>
      <c r="W1792" s="63" t="s">
        <v>136</v>
      </c>
      <c r="X1792" s="293" t="s">
        <v>2237</v>
      </c>
      <c r="Y1792" s="294">
        <v>0</v>
      </c>
      <c r="Z1792" s="58">
        <v>0.3105715223665676</v>
      </c>
      <c r="AA1792" s="58">
        <v>0.6894284776334324</v>
      </c>
      <c r="AB1792" s="58">
        <v>0.66202532036123263</v>
      </c>
      <c r="AC1792" s="59"/>
      <c r="AD1792" s="60"/>
      <c r="AE1792" s="61"/>
    </row>
    <row r="1793" spans="1:31" ht="15.75" thickBot="1" x14ac:dyDescent="0.3">
      <c r="A1793" t="s">
        <v>2041</v>
      </c>
      <c r="B1793" s="295" t="s">
        <v>5</v>
      </c>
      <c r="C1793" s="296"/>
      <c r="D1793" s="25"/>
      <c r="E1793" s="25"/>
      <c r="F1793" s="25"/>
      <c r="G1793" s="26">
        <v>14909.903700399729</v>
      </c>
      <c r="H1793" s="26">
        <v>6679.4477235101622</v>
      </c>
      <c r="I1793" s="27">
        <v>0.44798731485643928</v>
      </c>
      <c r="J1793" s="33" t="s">
        <v>5</v>
      </c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6">
        <v>59842.343991281326</v>
      </c>
      <c r="V1793" s="26">
        <v>24058.001252100617</v>
      </c>
      <c r="W1793" s="27">
        <v>0.40202304334211447</v>
      </c>
      <c r="X1793" s="295" t="s">
        <v>5</v>
      </c>
      <c r="Y1793" s="296">
        <v>0</v>
      </c>
      <c r="Z1793" s="25"/>
      <c r="AA1793" s="25"/>
      <c r="AB1793" s="25"/>
      <c r="AC1793" s="26">
        <v>19486.660902286781</v>
      </c>
      <c r="AD1793" s="26">
        <v>12081.664856530875</v>
      </c>
      <c r="AE1793" s="27">
        <v>0.61999666936848463</v>
      </c>
    </row>
    <row r="1794" spans="1:31" ht="15.75" thickBot="1" x14ac:dyDescent="0.3">
      <c r="A1794" t="s">
        <v>2042</v>
      </c>
      <c r="B1794" s="29" t="s">
        <v>2238</v>
      </c>
      <c r="C1794" s="30"/>
      <c r="D1794" s="30"/>
      <c r="E1794" s="30"/>
      <c r="F1794" s="30"/>
      <c r="G1794" s="31">
        <v>2.637316510001575</v>
      </c>
      <c r="H1794" s="32">
        <v>2.4896718248032608</v>
      </c>
      <c r="I1794" s="64"/>
      <c r="J1794" s="29" t="s">
        <v>2240</v>
      </c>
      <c r="K1794" s="30"/>
      <c r="L1794" s="30"/>
      <c r="M1794" s="30"/>
      <c r="N1794" s="30"/>
      <c r="O1794" s="30"/>
      <c r="P1794" s="30"/>
      <c r="Q1794" s="30"/>
      <c r="R1794" s="30"/>
      <c r="S1794" s="30"/>
      <c r="T1794" s="30"/>
      <c r="U1794" s="31">
        <v>2.5383086183547845</v>
      </c>
      <c r="V1794" s="32">
        <v>2.5517683144802086</v>
      </c>
      <c r="W1794" s="64"/>
      <c r="X1794" s="29" t="s">
        <v>2239</v>
      </c>
      <c r="Y1794" s="30"/>
      <c r="Z1794" s="30"/>
      <c r="AA1794" s="30"/>
      <c r="AB1794" s="30"/>
      <c r="AC1794" s="31">
        <v>2.083901500334044</v>
      </c>
      <c r="AD1794" s="32">
        <v>2.1657089475338678</v>
      </c>
      <c r="AE1794" s="64"/>
    </row>
    <row r="1795" spans="1:31" ht="15.75" thickBot="1" x14ac:dyDescent="0.3">
      <c r="A1795" t="s">
        <v>2043</v>
      </c>
      <c r="B1795" s="358" t="s">
        <v>2231</v>
      </c>
      <c r="C1795" s="358"/>
      <c r="D1795" s="358"/>
      <c r="E1795" s="358"/>
      <c r="F1795" s="358"/>
      <c r="G1795" s="358"/>
      <c r="H1795" s="358"/>
      <c r="I1795" s="20"/>
      <c r="J1795" s="20"/>
      <c r="K1795" s="20"/>
      <c r="L1795" s="20" t="s">
        <v>2280</v>
      </c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</row>
    <row r="1796" spans="1:31" x14ac:dyDescent="0.25">
      <c r="A1796" t="s">
        <v>2044</v>
      </c>
      <c r="B1796" s="301" t="s">
        <v>6</v>
      </c>
      <c r="C1796" s="302"/>
      <c r="D1796" s="302"/>
      <c r="E1796" s="302"/>
      <c r="F1796" s="302"/>
      <c r="G1796" s="302"/>
      <c r="H1796" s="302"/>
      <c r="I1796" s="303"/>
      <c r="J1796" s="301" t="s">
        <v>73</v>
      </c>
      <c r="K1796" s="302"/>
      <c r="L1796" s="302"/>
      <c r="M1796" s="302"/>
      <c r="N1796" s="302"/>
      <c r="O1796" s="302"/>
      <c r="P1796" s="302"/>
      <c r="Q1796" s="302"/>
      <c r="R1796" s="302"/>
      <c r="S1796" s="302"/>
      <c r="T1796" s="302"/>
      <c r="U1796" s="302"/>
      <c r="V1796" s="302"/>
      <c r="W1796" s="303"/>
      <c r="X1796" s="301" t="s">
        <v>7</v>
      </c>
      <c r="Y1796" s="302"/>
      <c r="Z1796" s="302"/>
      <c r="AA1796" s="302"/>
      <c r="AB1796" s="302"/>
      <c r="AC1796" s="302"/>
      <c r="AD1796" s="302"/>
      <c r="AE1796" s="303"/>
    </row>
    <row r="1797" spans="1:31" ht="75" x14ac:dyDescent="0.25">
      <c r="A1797" t="s">
        <v>2045</v>
      </c>
      <c r="B1797" s="305"/>
      <c r="C1797" s="306"/>
      <c r="D1797" s="34" t="s">
        <v>2232</v>
      </c>
      <c r="E1797" s="34" t="s">
        <v>2233</v>
      </c>
      <c r="F1797" s="34" t="s">
        <v>2234</v>
      </c>
      <c r="G1797" s="269" t="s">
        <v>196</v>
      </c>
      <c r="H1797" s="34" t="s">
        <v>197</v>
      </c>
      <c r="I1797" s="21" t="s">
        <v>5</v>
      </c>
      <c r="J1797" s="305"/>
      <c r="K1797" s="306"/>
      <c r="L1797" s="307" t="s">
        <v>2232</v>
      </c>
      <c r="M1797" s="308"/>
      <c r="N1797" s="309"/>
      <c r="O1797" s="307" t="s">
        <v>2233</v>
      </c>
      <c r="P1797" s="308"/>
      <c r="Q1797" s="309"/>
      <c r="R1797" s="307" t="s">
        <v>2234</v>
      </c>
      <c r="S1797" s="308"/>
      <c r="T1797" s="309"/>
      <c r="U1797" s="269" t="s">
        <v>196</v>
      </c>
      <c r="V1797" s="34" t="s">
        <v>197</v>
      </c>
      <c r="W1797" s="21" t="s">
        <v>5</v>
      </c>
      <c r="X1797" s="305"/>
      <c r="Y1797" s="306"/>
      <c r="Z1797" s="34" t="s">
        <v>2232</v>
      </c>
      <c r="AA1797" s="34" t="s">
        <v>2233</v>
      </c>
      <c r="AB1797" s="34" t="s">
        <v>2234</v>
      </c>
      <c r="AC1797" s="269" t="s">
        <v>196</v>
      </c>
      <c r="AD1797" s="34" t="s">
        <v>197</v>
      </c>
      <c r="AE1797" s="21" t="s">
        <v>5</v>
      </c>
    </row>
    <row r="1798" spans="1:31" ht="15.75" thickBot="1" x14ac:dyDescent="0.3">
      <c r="A1798" t="s">
        <v>2046</v>
      </c>
      <c r="B1798" s="291" t="s">
        <v>2236</v>
      </c>
      <c r="C1798" s="292"/>
      <c r="D1798" s="22" t="s">
        <v>11</v>
      </c>
      <c r="E1798" s="22" t="s">
        <v>12</v>
      </c>
      <c r="F1798" s="22" t="s">
        <v>12</v>
      </c>
      <c r="G1798" s="23"/>
      <c r="H1798" s="23"/>
      <c r="I1798" s="24"/>
      <c r="J1798" s="297"/>
      <c r="K1798" s="298"/>
      <c r="L1798" s="298"/>
      <c r="M1798" s="298"/>
      <c r="N1798" s="298"/>
      <c r="O1798" s="298"/>
      <c r="P1798" s="298"/>
      <c r="Q1798" s="298"/>
      <c r="R1798" s="298"/>
      <c r="S1798" s="298"/>
      <c r="T1798" s="298"/>
      <c r="U1798" s="298"/>
      <c r="V1798" s="298"/>
      <c r="W1798" s="299"/>
      <c r="X1798" s="291" t="s">
        <v>2236</v>
      </c>
      <c r="Y1798" s="292"/>
      <c r="Z1798" s="22" t="s">
        <v>12</v>
      </c>
      <c r="AA1798" s="22" t="s">
        <v>11</v>
      </c>
      <c r="AB1798" s="22" t="s">
        <v>11</v>
      </c>
      <c r="AC1798" s="23"/>
      <c r="AD1798" s="23"/>
      <c r="AE1798" s="24"/>
    </row>
    <row r="1799" spans="1:31" x14ac:dyDescent="0.25">
      <c r="A1799" t="s">
        <v>2047</v>
      </c>
      <c r="B1799" s="35">
        <v>1</v>
      </c>
      <c r="C1799" s="36" t="s">
        <v>147</v>
      </c>
      <c r="D1799" s="37">
        <v>0.64231568714581788</v>
      </c>
      <c r="E1799" s="38">
        <v>0.35768431285418212</v>
      </c>
      <c r="F1799" s="37">
        <v>0.24294947142468173</v>
      </c>
      <c r="G1799" s="39">
        <v>7815.716572765914</v>
      </c>
      <c r="H1799" s="40">
        <v>1795.9602270170913</v>
      </c>
      <c r="I1799" s="41">
        <v>0.22978830031723074</v>
      </c>
      <c r="J1799" s="35">
        <v>1</v>
      </c>
      <c r="K1799" s="42" t="s">
        <v>149</v>
      </c>
      <c r="L1799" s="38">
        <v>0.53846704711398397</v>
      </c>
      <c r="M1799" s="43" t="s">
        <v>137</v>
      </c>
      <c r="N1799" s="43" t="s">
        <v>137</v>
      </c>
      <c r="O1799" s="38">
        <v>0.46153295288601603</v>
      </c>
      <c r="P1799" s="38" t="s">
        <v>137</v>
      </c>
      <c r="Q1799" s="38" t="s">
        <v>137</v>
      </c>
      <c r="R1799" s="38">
        <v>0.11057439606909482</v>
      </c>
      <c r="S1799" s="38" t="s">
        <v>1</v>
      </c>
      <c r="T1799" s="38" t="s">
        <v>137</v>
      </c>
      <c r="U1799" s="39">
        <v>265.12153570028124</v>
      </c>
      <c r="V1799" s="39">
        <v>121.89843730322305</v>
      </c>
      <c r="W1799" s="41">
        <v>0.45978323481434835</v>
      </c>
      <c r="X1799" s="35">
        <v>1</v>
      </c>
      <c r="Y1799" s="36" t="s">
        <v>184</v>
      </c>
      <c r="Z1799" s="38">
        <v>0.29474492538615954</v>
      </c>
      <c r="AA1799" s="38">
        <v>0.7052550746138404</v>
      </c>
      <c r="AB1799" s="38">
        <v>0.63580145878661132</v>
      </c>
      <c r="AC1799" s="39">
        <v>8161.4983277055508</v>
      </c>
      <c r="AD1799" s="40">
        <v>5449.1960946180616</v>
      </c>
      <c r="AE1799" s="41">
        <v>0.66767104223006057</v>
      </c>
    </row>
    <row r="1800" spans="1:31" x14ac:dyDescent="0.25">
      <c r="A1800" t="s">
        <v>2048</v>
      </c>
      <c r="B1800" s="35">
        <v>2</v>
      </c>
      <c r="C1800" s="44" t="s">
        <v>148</v>
      </c>
      <c r="D1800" s="45">
        <v>0.77752030115470772</v>
      </c>
      <c r="E1800" s="46">
        <v>0.22247969884529217</v>
      </c>
      <c r="F1800" s="45">
        <v>3.339026929876325E-2</v>
      </c>
      <c r="G1800" s="47">
        <v>6165.3991118651402</v>
      </c>
      <c r="H1800" s="48">
        <v>5073.9090236796883</v>
      </c>
      <c r="I1800" s="49">
        <v>0.82296521792321453</v>
      </c>
      <c r="J1800" s="35">
        <v>2</v>
      </c>
      <c r="K1800" s="42" t="s">
        <v>151</v>
      </c>
      <c r="L1800" s="46">
        <v>0.33269891046651145</v>
      </c>
      <c r="M1800" s="50" t="s">
        <v>137</v>
      </c>
      <c r="N1800" s="50" t="s">
        <v>135</v>
      </c>
      <c r="O1800" s="46">
        <v>0.66730108953348843</v>
      </c>
      <c r="P1800" s="46" t="s">
        <v>137</v>
      </c>
      <c r="Q1800" s="46" t="s">
        <v>135</v>
      </c>
      <c r="R1800" s="46">
        <v>0.4809515625259842</v>
      </c>
      <c r="S1800" s="46" t="s">
        <v>137</v>
      </c>
      <c r="T1800" s="46" t="s">
        <v>137</v>
      </c>
      <c r="U1800" s="47">
        <v>23193.497156069556</v>
      </c>
      <c r="V1800" s="47">
        <v>6127.1654937680341</v>
      </c>
      <c r="W1800" s="49">
        <v>0.26417600815169018</v>
      </c>
      <c r="X1800" s="35">
        <v>2</v>
      </c>
      <c r="Y1800" s="44" t="s">
        <v>201</v>
      </c>
      <c r="Z1800" s="46">
        <v>0.19899904153809034</v>
      </c>
      <c r="AA1800" s="46">
        <v>0.80100095846190966</v>
      </c>
      <c r="AB1800" s="46">
        <v>0.76778932684859635</v>
      </c>
      <c r="AC1800" s="47">
        <v>43686.373181050294</v>
      </c>
      <c r="AD1800" s="48">
        <v>25164.047663999998</v>
      </c>
      <c r="AE1800" s="49">
        <v>0.57601594803286005</v>
      </c>
    </row>
    <row r="1801" spans="1:31" x14ac:dyDescent="0.25">
      <c r="A1801" t="s">
        <v>2049</v>
      </c>
      <c r="B1801" s="35">
        <v>3</v>
      </c>
      <c r="C1801" s="44" t="s">
        <v>150</v>
      </c>
      <c r="D1801" s="45">
        <v>0.81595031472987933</v>
      </c>
      <c r="E1801" s="46">
        <v>0.18404968527012056</v>
      </c>
      <c r="F1801" s="45">
        <v>9.8431191626975698E-3</v>
      </c>
      <c r="G1801" s="47">
        <v>5871.3056232867784</v>
      </c>
      <c r="H1801" s="48">
        <v>2656.9652919999994</v>
      </c>
      <c r="I1801" s="49">
        <v>0.45253397838156151</v>
      </c>
      <c r="J1801" s="35">
        <v>3</v>
      </c>
      <c r="K1801" s="42" t="s">
        <v>152</v>
      </c>
      <c r="L1801" s="46">
        <v>0.21084640538207711</v>
      </c>
      <c r="M1801" s="50" t="s">
        <v>137</v>
      </c>
      <c r="N1801" s="50" t="s">
        <v>135</v>
      </c>
      <c r="O1801" s="46">
        <v>0.78915359461792289</v>
      </c>
      <c r="P1801" s="46" t="s">
        <v>137</v>
      </c>
      <c r="Q1801" s="46" t="s">
        <v>135</v>
      </c>
      <c r="R1801" s="46">
        <v>0.5577365555983067</v>
      </c>
      <c r="S1801" s="46" t="s">
        <v>137</v>
      </c>
      <c r="T1801" s="46" t="s">
        <v>137</v>
      </c>
      <c r="U1801" s="47">
        <v>1581.5767984151814</v>
      </c>
      <c r="V1801" s="47">
        <v>593.42469052381909</v>
      </c>
      <c r="W1801" s="49">
        <v>0.37521079666726276</v>
      </c>
      <c r="X1801" s="35">
        <v>3</v>
      </c>
      <c r="Y1801" s="44" t="s">
        <v>144</v>
      </c>
      <c r="Z1801" s="46">
        <v>7.1510399668016589E-2</v>
      </c>
      <c r="AA1801" s="46">
        <v>0.92848960033198324</v>
      </c>
      <c r="AB1801" s="46">
        <v>0.8964450501412955</v>
      </c>
      <c r="AC1801" s="47">
        <v>41434.559986365115</v>
      </c>
      <c r="AD1801" s="48">
        <v>28507.440736000008</v>
      </c>
      <c r="AE1801" s="49">
        <v>0.68801118547852236</v>
      </c>
    </row>
    <row r="1802" spans="1:31" x14ac:dyDescent="0.25">
      <c r="A1802" t="s">
        <v>2050</v>
      </c>
      <c r="B1802" s="35">
        <v>4</v>
      </c>
      <c r="C1802" s="44" t="s">
        <v>155</v>
      </c>
      <c r="D1802" s="45">
        <v>0.94586701195259981</v>
      </c>
      <c r="E1802" s="46">
        <v>5.4132988047400354E-2</v>
      </c>
      <c r="F1802" s="45">
        <v>1.6928812930761403E-2</v>
      </c>
      <c r="G1802" s="47">
        <v>3033.8004459993072</v>
      </c>
      <c r="H1802" s="48">
        <v>993.33810868206922</v>
      </c>
      <c r="I1802" s="49">
        <v>0.32742368074735795</v>
      </c>
      <c r="J1802" s="35">
        <v>4</v>
      </c>
      <c r="K1802" s="42" t="s">
        <v>153</v>
      </c>
      <c r="L1802" s="46">
        <v>0.57896460826806762</v>
      </c>
      <c r="M1802" s="50" t="s">
        <v>137</v>
      </c>
      <c r="N1802" s="50" t="s">
        <v>137</v>
      </c>
      <c r="O1802" s="46">
        <v>0.42103539173193238</v>
      </c>
      <c r="P1802" s="46" t="s">
        <v>137</v>
      </c>
      <c r="Q1802" s="46" t="s">
        <v>137</v>
      </c>
      <c r="R1802" s="46">
        <v>4.7301985079071802E-2</v>
      </c>
      <c r="S1802" s="46" t="s">
        <v>1</v>
      </c>
      <c r="T1802" s="46" t="s">
        <v>137</v>
      </c>
      <c r="U1802" s="47">
        <v>11172.386576277224</v>
      </c>
      <c r="V1802" s="47">
        <v>2600.5485002206151</v>
      </c>
      <c r="W1802" s="49">
        <v>0.23276571057274942</v>
      </c>
      <c r="X1802" s="35">
        <v>4</v>
      </c>
      <c r="Y1802" s="44" t="s">
        <v>191</v>
      </c>
      <c r="Z1802" s="46">
        <v>4.0785232905536206E-2</v>
      </c>
      <c r="AA1802" s="46">
        <v>0.95921476709446385</v>
      </c>
      <c r="AB1802" s="46">
        <v>0.94930562159973131</v>
      </c>
      <c r="AC1802" s="47">
        <v>78261.075065386482</v>
      </c>
      <c r="AD1802" s="48">
        <v>56370.121832000004</v>
      </c>
      <c r="AE1802" s="49">
        <v>0.72028299873089185</v>
      </c>
    </row>
    <row r="1803" spans="1:31" x14ac:dyDescent="0.25">
      <c r="A1803" t="s">
        <v>2051</v>
      </c>
      <c r="B1803" s="35">
        <v>5</v>
      </c>
      <c r="C1803" s="44" t="s">
        <v>160</v>
      </c>
      <c r="D1803" s="45">
        <v>0.71447710295897282</v>
      </c>
      <c r="E1803" s="46">
        <v>0.28552289704102707</v>
      </c>
      <c r="F1803" s="45">
        <v>6.437560437977273E-2</v>
      </c>
      <c r="G1803" s="47">
        <v>6290.0054241901471</v>
      </c>
      <c r="H1803" s="48">
        <v>1949.781648589998</v>
      </c>
      <c r="I1803" s="49">
        <v>0.30998091688307833</v>
      </c>
      <c r="J1803" s="35">
        <v>5</v>
      </c>
      <c r="K1803" s="42" t="s">
        <v>154</v>
      </c>
      <c r="L1803" s="46">
        <v>0.31277916588843563</v>
      </c>
      <c r="M1803" s="50" t="s">
        <v>137</v>
      </c>
      <c r="N1803" s="50" t="s">
        <v>135</v>
      </c>
      <c r="O1803" s="46">
        <v>0.68722083411156432</v>
      </c>
      <c r="P1803" s="46" t="s">
        <v>137</v>
      </c>
      <c r="Q1803" s="46" t="s">
        <v>135</v>
      </c>
      <c r="R1803" s="46">
        <v>4.1192095736575077E-2</v>
      </c>
      <c r="S1803" s="46" t="s">
        <v>1</v>
      </c>
      <c r="T1803" s="46" t="s">
        <v>137</v>
      </c>
      <c r="U1803" s="47">
        <v>18048.852900172067</v>
      </c>
      <c r="V1803" s="47">
        <v>4616.8589093712071</v>
      </c>
      <c r="W1803" s="49">
        <v>0.25579791330268931</v>
      </c>
      <c r="X1803" s="35">
        <v>5</v>
      </c>
      <c r="Y1803" s="44" t="s">
        <v>192</v>
      </c>
      <c r="Z1803" s="46">
        <v>0.26786971069892174</v>
      </c>
      <c r="AA1803" s="46">
        <v>0.73213028930107837</v>
      </c>
      <c r="AB1803" s="46">
        <v>0.70387576078709335</v>
      </c>
      <c r="AC1803" s="47">
        <v>28197.890100538076</v>
      </c>
      <c r="AD1803" s="48">
        <v>15380.660800000003</v>
      </c>
      <c r="AE1803" s="49">
        <v>0.54545431396324606</v>
      </c>
    </row>
    <row r="1804" spans="1:31" x14ac:dyDescent="0.25">
      <c r="A1804" t="s">
        <v>2052</v>
      </c>
      <c r="B1804" s="35">
        <v>6</v>
      </c>
      <c r="C1804" s="44" t="s">
        <v>169</v>
      </c>
      <c r="D1804" s="45">
        <v>0.72702707925730825</v>
      </c>
      <c r="E1804" s="46">
        <v>0.2729729207426918</v>
      </c>
      <c r="F1804" s="45">
        <v>3.9571233717652116E-2</v>
      </c>
      <c r="G1804" s="47">
        <v>3822.5143871749142</v>
      </c>
      <c r="H1804" s="48">
        <v>1605.1359981134926</v>
      </c>
      <c r="I1804" s="49">
        <v>0.41991627382723656</v>
      </c>
      <c r="J1804" s="35">
        <v>6</v>
      </c>
      <c r="K1804" s="42" t="s">
        <v>156</v>
      </c>
      <c r="L1804" s="46">
        <v>0.40861781960080878</v>
      </c>
      <c r="M1804" s="50" t="s">
        <v>137</v>
      </c>
      <c r="N1804" s="50" t="s">
        <v>137</v>
      </c>
      <c r="O1804" s="46">
        <v>0.59138218039919133</v>
      </c>
      <c r="P1804" s="46" t="s">
        <v>137</v>
      </c>
      <c r="Q1804" s="46" t="s">
        <v>137</v>
      </c>
      <c r="R1804" s="46">
        <v>0.10293561447426355</v>
      </c>
      <c r="S1804" s="46" t="s">
        <v>1</v>
      </c>
      <c r="T1804" s="46" t="s">
        <v>137</v>
      </c>
      <c r="U1804" s="47">
        <v>15975.940769383014</v>
      </c>
      <c r="V1804" s="47">
        <v>1253.2299706493077</v>
      </c>
      <c r="W1804" s="49">
        <v>7.8444830807776394E-2</v>
      </c>
      <c r="X1804" s="35">
        <v>6</v>
      </c>
      <c r="Y1804" s="44" t="s">
        <v>193</v>
      </c>
      <c r="Z1804" s="46">
        <v>4.5197353724752915E-3</v>
      </c>
      <c r="AA1804" s="46">
        <v>0.9954802646275247</v>
      </c>
      <c r="AB1804" s="46">
        <v>0.99525484752733717</v>
      </c>
      <c r="AC1804" s="47">
        <v>262.55895600000002</v>
      </c>
      <c r="AD1804" s="48">
        <v>261.55895600000002</v>
      </c>
      <c r="AE1804" s="49">
        <v>0.996191331595636</v>
      </c>
    </row>
    <row r="1805" spans="1:31" x14ac:dyDescent="0.25">
      <c r="A1805" t="s">
        <v>2053</v>
      </c>
      <c r="B1805" s="35">
        <v>7</v>
      </c>
      <c r="C1805" s="44" t="s">
        <v>171</v>
      </c>
      <c r="D1805" s="45">
        <v>0.97055710863382105</v>
      </c>
      <c r="E1805" s="46">
        <v>2.944289136617901E-2</v>
      </c>
      <c r="F1805" s="45">
        <v>8.7850253088060538E-3</v>
      </c>
      <c r="G1805" s="47">
        <v>2916.2191483173856</v>
      </c>
      <c r="H1805" s="48">
        <v>1324.9620380252197</v>
      </c>
      <c r="I1805" s="49">
        <v>0.45434241071687043</v>
      </c>
      <c r="J1805" s="35">
        <v>7</v>
      </c>
      <c r="K1805" s="42" t="s">
        <v>157</v>
      </c>
      <c r="L1805" s="46">
        <v>0.50362725435481959</v>
      </c>
      <c r="M1805" s="50" t="s">
        <v>137</v>
      </c>
      <c r="N1805" s="50" t="s">
        <v>137</v>
      </c>
      <c r="O1805" s="46">
        <v>0.49637274564518036</v>
      </c>
      <c r="P1805" s="46" t="s">
        <v>137</v>
      </c>
      <c r="Q1805" s="46" t="s">
        <v>137</v>
      </c>
      <c r="R1805" s="46">
        <v>6.2915311200759508E-2</v>
      </c>
      <c r="S1805" s="46" t="s">
        <v>1</v>
      </c>
      <c r="T1805" s="46" t="s">
        <v>137</v>
      </c>
      <c r="U1805" s="47">
        <v>11394.658532604617</v>
      </c>
      <c r="V1805" s="47">
        <v>7396.7138117169234</v>
      </c>
      <c r="W1805" s="49">
        <v>0.64913869867640217</v>
      </c>
      <c r="X1805" s="35" t="s">
        <v>136</v>
      </c>
      <c r="Y1805" s="44" t="s">
        <v>136</v>
      </c>
      <c r="Z1805" s="46" t="s">
        <v>136</v>
      </c>
      <c r="AA1805" s="46" t="s">
        <v>136</v>
      </c>
      <c r="AB1805" s="46" t="s">
        <v>136</v>
      </c>
      <c r="AC1805" s="47" t="s">
        <v>136</v>
      </c>
      <c r="AD1805" s="48" t="s">
        <v>136</v>
      </c>
      <c r="AE1805" s="49" t="s">
        <v>136</v>
      </c>
    </row>
    <row r="1806" spans="1:31" x14ac:dyDescent="0.25">
      <c r="A1806" t="s">
        <v>2054</v>
      </c>
      <c r="B1806" s="35">
        <v>8</v>
      </c>
      <c r="C1806" s="44" t="s">
        <v>172</v>
      </c>
      <c r="D1806" s="45">
        <v>0.87109392112424144</v>
      </c>
      <c r="E1806" s="46">
        <v>0.12890607887575847</v>
      </c>
      <c r="F1806" s="45">
        <v>2.7697312380046264E-2</v>
      </c>
      <c r="G1806" s="47">
        <v>6240.3636364161985</v>
      </c>
      <c r="H1806" s="48">
        <v>2098.5508259747794</v>
      </c>
      <c r="I1806" s="49">
        <v>0.336286624985842</v>
      </c>
      <c r="J1806" s="35">
        <v>8</v>
      </c>
      <c r="K1806" s="42" t="s">
        <v>158</v>
      </c>
      <c r="L1806" s="46">
        <v>0.15761023320613038</v>
      </c>
      <c r="M1806" s="50" t="s">
        <v>137</v>
      </c>
      <c r="N1806" s="50" t="s">
        <v>135</v>
      </c>
      <c r="O1806" s="46">
        <v>0.84238976679386957</v>
      </c>
      <c r="P1806" s="46" t="s">
        <v>137</v>
      </c>
      <c r="Q1806" s="46" t="s">
        <v>135</v>
      </c>
      <c r="R1806" s="46">
        <v>0.23188962605601462</v>
      </c>
      <c r="S1806" s="46" t="s">
        <v>1</v>
      </c>
      <c r="T1806" s="46" t="s">
        <v>137</v>
      </c>
      <c r="U1806" s="47">
        <v>10778.532818931839</v>
      </c>
      <c r="V1806" s="47">
        <v>3963.1090967449209</v>
      </c>
      <c r="W1806" s="49">
        <v>0.36768539497174979</v>
      </c>
      <c r="X1806" s="35" t="s">
        <v>136</v>
      </c>
      <c r="Y1806" s="44" t="s">
        <v>136</v>
      </c>
      <c r="Z1806" s="46" t="s">
        <v>136</v>
      </c>
      <c r="AA1806" s="46" t="s">
        <v>136</v>
      </c>
      <c r="AB1806" s="46" t="s">
        <v>136</v>
      </c>
      <c r="AC1806" s="47" t="s">
        <v>136</v>
      </c>
      <c r="AD1806" s="48" t="s">
        <v>136</v>
      </c>
      <c r="AE1806" s="49" t="s">
        <v>136</v>
      </c>
    </row>
    <row r="1807" spans="1:31" x14ac:dyDescent="0.25">
      <c r="A1807" t="s">
        <v>2055</v>
      </c>
      <c r="B1807" s="35">
        <v>9</v>
      </c>
      <c r="C1807" s="44" t="s">
        <v>2229</v>
      </c>
      <c r="D1807" s="45">
        <v>0.71682145043767809</v>
      </c>
      <c r="E1807" s="46">
        <v>0.28317854956232191</v>
      </c>
      <c r="F1807" s="45">
        <v>0.24010334607430464</v>
      </c>
      <c r="G1807" s="47">
        <v>28331.040861436537</v>
      </c>
      <c r="H1807" s="48">
        <v>12129.890172169091</v>
      </c>
      <c r="I1807" s="49">
        <v>0.4281484126013872</v>
      </c>
      <c r="J1807" s="35">
        <v>9</v>
      </c>
      <c r="K1807" s="42" t="s">
        <v>159</v>
      </c>
      <c r="L1807" s="46">
        <v>0.52473254871375707</v>
      </c>
      <c r="M1807" s="50" t="s">
        <v>137</v>
      </c>
      <c r="N1807" s="50" t="s">
        <v>137</v>
      </c>
      <c r="O1807" s="46">
        <v>0.47526745128624304</v>
      </c>
      <c r="P1807" s="46" t="s">
        <v>137</v>
      </c>
      <c r="Q1807" s="46" t="s">
        <v>137</v>
      </c>
      <c r="R1807" s="46">
        <v>7.7890108413028111E-2</v>
      </c>
      <c r="S1807" s="46" t="s">
        <v>1</v>
      </c>
      <c r="T1807" s="46" t="s">
        <v>137</v>
      </c>
      <c r="U1807" s="47">
        <v>6012.6293131160382</v>
      </c>
      <c r="V1807" s="47">
        <v>2087.8769823148932</v>
      </c>
      <c r="W1807" s="49">
        <v>0.34724857854788543</v>
      </c>
      <c r="X1807" s="35" t="s">
        <v>136</v>
      </c>
      <c r="Y1807" s="44" t="s">
        <v>136</v>
      </c>
      <c r="Z1807" s="46" t="s">
        <v>136</v>
      </c>
      <c r="AA1807" s="46" t="s">
        <v>136</v>
      </c>
      <c r="AB1807" s="46" t="s">
        <v>136</v>
      </c>
      <c r="AC1807" s="47" t="s">
        <v>136</v>
      </c>
      <c r="AD1807" s="48" t="s">
        <v>136</v>
      </c>
      <c r="AE1807" s="49" t="s">
        <v>136</v>
      </c>
    </row>
    <row r="1808" spans="1:31" x14ac:dyDescent="0.25">
      <c r="A1808" t="s">
        <v>2056</v>
      </c>
      <c r="B1808" s="35">
        <v>10</v>
      </c>
      <c r="C1808" s="44" t="s">
        <v>178</v>
      </c>
      <c r="D1808" s="45">
        <v>0.64471403086263113</v>
      </c>
      <c r="E1808" s="46">
        <v>0.35528596913736876</v>
      </c>
      <c r="F1808" s="45">
        <v>0.27480871480202429</v>
      </c>
      <c r="G1808" s="47">
        <v>2</v>
      </c>
      <c r="H1808" s="48">
        <v>1</v>
      </c>
      <c r="I1808" s="49">
        <v>0.5</v>
      </c>
      <c r="J1808" s="35">
        <v>10</v>
      </c>
      <c r="K1808" s="42" t="s">
        <v>2228</v>
      </c>
      <c r="L1808" s="46">
        <v>0.50383313225486537</v>
      </c>
      <c r="M1808" s="50" t="s">
        <v>137</v>
      </c>
      <c r="N1808" s="50" t="s">
        <v>137</v>
      </c>
      <c r="O1808" s="46">
        <v>0.49616686774513458</v>
      </c>
      <c r="P1808" s="46" t="s">
        <v>137</v>
      </c>
      <c r="Q1808" s="46" t="s">
        <v>137</v>
      </c>
      <c r="R1808" s="46">
        <v>9.1344397067978332E-3</v>
      </c>
      <c r="S1808" s="46" t="s">
        <v>1</v>
      </c>
      <c r="T1808" s="46" t="s">
        <v>137</v>
      </c>
      <c r="U1808" s="47">
        <v>18187.392301727679</v>
      </c>
      <c r="V1808" s="47">
        <v>3769.1728533195815</v>
      </c>
      <c r="W1808" s="49">
        <v>0.20724097170112371</v>
      </c>
      <c r="X1808" s="35" t="s">
        <v>136</v>
      </c>
      <c r="Y1808" s="44" t="s">
        <v>136</v>
      </c>
      <c r="Z1808" s="46" t="s">
        <v>136</v>
      </c>
      <c r="AA1808" s="46" t="s">
        <v>136</v>
      </c>
      <c r="AB1808" s="46" t="s">
        <v>136</v>
      </c>
      <c r="AC1808" s="47" t="s">
        <v>136</v>
      </c>
      <c r="AD1808" s="48" t="s">
        <v>136</v>
      </c>
      <c r="AE1808" s="49" t="s">
        <v>136</v>
      </c>
    </row>
    <row r="1809" spans="1:31" x14ac:dyDescent="0.25">
      <c r="A1809" t="s">
        <v>2057</v>
      </c>
      <c r="B1809" s="35">
        <v>11</v>
      </c>
      <c r="C1809" s="44" t="s">
        <v>180</v>
      </c>
      <c r="D1809" s="45">
        <v>0.6273305915949472</v>
      </c>
      <c r="E1809" s="46">
        <v>0.3726694084050528</v>
      </c>
      <c r="F1809" s="45">
        <v>0.1656330148926225</v>
      </c>
      <c r="G1809" s="47">
        <v>9686.8437999627313</v>
      </c>
      <c r="H1809" s="48">
        <v>4554.9901947205844</v>
      </c>
      <c r="I1809" s="49">
        <v>0.4702243877142015</v>
      </c>
      <c r="J1809" s="35">
        <v>11</v>
      </c>
      <c r="K1809" s="42" t="s">
        <v>162</v>
      </c>
      <c r="L1809" s="46">
        <v>0.54047588872053676</v>
      </c>
      <c r="M1809" s="50" t="s">
        <v>137</v>
      </c>
      <c r="N1809" s="50" t="s">
        <v>137</v>
      </c>
      <c r="O1809" s="46">
        <v>0.45952411127946319</v>
      </c>
      <c r="P1809" s="46" t="s">
        <v>137</v>
      </c>
      <c r="Q1809" s="46" t="s">
        <v>137</v>
      </c>
      <c r="R1809" s="46">
        <v>3.8305775994534393E-2</v>
      </c>
      <c r="S1809" s="46" t="s">
        <v>1</v>
      </c>
      <c r="T1809" s="46" t="s">
        <v>137</v>
      </c>
      <c r="U1809" s="47">
        <v>18282.814364395268</v>
      </c>
      <c r="V1809" s="47">
        <v>7367.3564200313003</v>
      </c>
      <c r="W1809" s="49">
        <v>0.40296621040898412</v>
      </c>
      <c r="X1809" s="35" t="s">
        <v>136</v>
      </c>
      <c r="Y1809" s="44" t="s">
        <v>136</v>
      </c>
      <c r="Z1809" s="46" t="s">
        <v>136</v>
      </c>
      <c r="AA1809" s="46" t="s">
        <v>136</v>
      </c>
      <c r="AB1809" s="46" t="s">
        <v>136</v>
      </c>
      <c r="AC1809" s="47" t="s">
        <v>136</v>
      </c>
      <c r="AD1809" s="48" t="s">
        <v>136</v>
      </c>
      <c r="AE1809" s="49" t="s">
        <v>136</v>
      </c>
    </row>
    <row r="1810" spans="1:31" x14ac:dyDescent="0.25">
      <c r="A1810" t="s">
        <v>2058</v>
      </c>
      <c r="B1810" s="35">
        <v>12</v>
      </c>
      <c r="C1810" s="44" t="s">
        <v>181</v>
      </c>
      <c r="D1810" s="45">
        <v>0.6334546257146727</v>
      </c>
      <c r="E1810" s="46">
        <v>0.36654537428532746</v>
      </c>
      <c r="F1810" s="45">
        <v>0.25044846495763501</v>
      </c>
      <c r="G1810" s="47">
        <v>6815.0601422331965</v>
      </c>
      <c r="H1810" s="48">
        <v>2514.2628762737909</v>
      </c>
      <c r="I1810" s="49">
        <v>0.36892746708026897</v>
      </c>
      <c r="J1810" s="35">
        <v>12</v>
      </c>
      <c r="K1810" s="42" t="s">
        <v>163</v>
      </c>
      <c r="L1810" s="46">
        <v>0.26655546507989314</v>
      </c>
      <c r="M1810" s="50" t="s">
        <v>137</v>
      </c>
      <c r="N1810" s="50" t="s">
        <v>135</v>
      </c>
      <c r="O1810" s="46">
        <v>0.73344453492010686</v>
      </c>
      <c r="P1810" s="46" t="s">
        <v>137</v>
      </c>
      <c r="Q1810" s="46" t="s">
        <v>135</v>
      </c>
      <c r="R1810" s="46">
        <v>7.2571960155838999E-2</v>
      </c>
      <c r="S1810" s="46" t="s">
        <v>1</v>
      </c>
      <c r="T1810" s="46" t="s">
        <v>137</v>
      </c>
      <c r="U1810" s="47">
        <v>20817.279082302099</v>
      </c>
      <c r="V1810" s="47">
        <v>11821.67178745379</v>
      </c>
      <c r="W1810" s="49">
        <v>0.56787785477229036</v>
      </c>
      <c r="X1810" s="35" t="s">
        <v>136</v>
      </c>
      <c r="Y1810" s="44" t="s">
        <v>136</v>
      </c>
      <c r="Z1810" s="46" t="s">
        <v>136</v>
      </c>
      <c r="AA1810" s="46" t="s">
        <v>136</v>
      </c>
      <c r="AB1810" s="46" t="s">
        <v>136</v>
      </c>
      <c r="AC1810" s="47" t="s">
        <v>136</v>
      </c>
      <c r="AD1810" s="48" t="s">
        <v>136</v>
      </c>
      <c r="AE1810" s="49" t="s">
        <v>136</v>
      </c>
    </row>
    <row r="1811" spans="1:31" x14ac:dyDescent="0.25">
      <c r="A1811" t="s">
        <v>2059</v>
      </c>
      <c r="B1811" s="35">
        <v>13</v>
      </c>
      <c r="C1811" s="44" t="s">
        <v>185</v>
      </c>
      <c r="D1811" s="45">
        <v>0.83144729078534529</v>
      </c>
      <c r="E1811" s="46">
        <v>0.16855270921465465</v>
      </c>
      <c r="F1811" s="45">
        <v>6.7219820454548218E-2</v>
      </c>
      <c r="G1811" s="47">
        <v>2108.4242316187797</v>
      </c>
      <c r="H1811" s="48">
        <v>1285.9881458698403</v>
      </c>
      <c r="I1811" s="49">
        <v>0.60992855545133839</v>
      </c>
      <c r="J1811" s="35">
        <v>13</v>
      </c>
      <c r="K1811" s="42" t="s">
        <v>164</v>
      </c>
      <c r="L1811" s="46">
        <v>0.26956886710798889</v>
      </c>
      <c r="M1811" s="50" t="s">
        <v>137</v>
      </c>
      <c r="N1811" s="50" t="s">
        <v>135</v>
      </c>
      <c r="O1811" s="46">
        <v>0.730431132892011</v>
      </c>
      <c r="P1811" s="46" t="s">
        <v>137</v>
      </c>
      <c r="Q1811" s="46" t="s">
        <v>135</v>
      </c>
      <c r="R1811" s="46">
        <v>6.1262264768564084E-2</v>
      </c>
      <c r="S1811" s="46" t="s">
        <v>1</v>
      </c>
      <c r="T1811" s="46" t="s">
        <v>137</v>
      </c>
      <c r="U1811" s="47">
        <v>9331.2142911245828</v>
      </c>
      <c r="V1811" s="47">
        <v>2909.7812915123036</v>
      </c>
      <c r="W1811" s="49">
        <v>0.31183307988971515</v>
      </c>
      <c r="X1811" s="35" t="s">
        <v>136</v>
      </c>
      <c r="Y1811" s="44" t="s">
        <v>136</v>
      </c>
      <c r="Z1811" s="46" t="s">
        <v>136</v>
      </c>
      <c r="AA1811" s="46" t="s">
        <v>136</v>
      </c>
      <c r="AB1811" s="46" t="s">
        <v>136</v>
      </c>
      <c r="AC1811" s="47" t="s">
        <v>136</v>
      </c>
      <c r="AD1811" s="48" t="s">
        <v>136</v>
      </c>
      <c r="AE1811" s="49" t="s">
        <v>136</v>
      </c>
    </row>
    <row r="1812" spans="1:31" x14ac:dyDescent="0.25">
      <c r="A1812" t="s">
        <v>2060</v>
      </c>
      <c r="B1812" s="35">
        <v>14</v>
      </c>
      <c r="C1812" s="44" t="s">
        <v>186</v>
      </c>
      <c r="D1812" s="45">
        <v>0.76463874295678225</v>
      </c>
      <c r="E1812" s="46">
        <v>0.23536125704321775</v>
      </c>
      <c r="F1812" s="45">
        <v>1.9786415712546926E-2</v>
      </c>
      <c r="G1812" s="47">
        <v>21807.455825770678</v>
      </c>
      <c r="H1812" s="48">
        <v>12958.591134046681</v>
      </c>
      <c r="I1812" s="49">
        <v>0.5942275539878904</v>
      </c>
      <c r="J1812" s="35">
        <v>14</v>
      </c>
      <c r="K1812" s="42" t="s">
        <v>165</v>
      </c>
      <c r="L1812" s="46">
        <v>0.20784869355295482</v>
      </c>
      <c r="M1812" s="50" t="s">
        <v>137</v>
      </c>
      <c r="N1812" s="50" t="s">
        <v>135</v>
      </c>
      <c r="O1812" s="46">
        <v>0.79215130644704501</v>
      </c>
      <c r="P1812" s="46" t="s">
        <v>137</v>
      </c>
      <c r="Q1812" s="46" t="s">
        <v>135</v>
      </c>
      <c r="R1812" s="46">
        <v>3.1869238126264895E-2</v>
      </c>
      <c r="S1812" s="46" t="s">
        <v>1</v>
      </c>
      <c r="T1812" s="46" t="s">
        <v>137</v>
      </c>
      <c r="U1812" s="47">
        <v>26308.93913711307</v>
      </c>
      <c r="V1812" s="47">
        <v>9888.0407733874108</v>
      </c>
      <c r="W1812" s="49">
        <v>0.37584338622908248</v>
      </c>
      <c r="X1812" s="35" t="s">
        <v>136</v>
      </c>
      <c r="Y1812" s="44" t="s">
        <v>136</v>
      </c>
      <c r="Z1812" s="46" t="s">
        <v>136</v>
      </c>
      <c r="AA1812" s="46" t="s">
        <v>136</v>
      </c>
      <c r="AB1812" s="46" t="s">
        <v>136</v>
      </c>
      <c r="AC1812" s="47" t="s">
        <v>136</v>
      </c>
      <c r="AD1812" s="48" t="s">
        <v>136</v>
      </c>
      <c r="AE1812" s="49" t="s">
        <v>136</v>
      </c>
    </row>
    <row r="1813" spans="1:31" x14ac:dyDescent="0.25">
      <c r="A1813" t="s">
        <v>2061</v>
      </c>
      <c r="B1813" s="35">
        <v>15</v>
      </c>
      <c r="C1813" s="44" t="s">
        <v>187</v>
      </c>
      <c r="D1813" s="45">
        <v>0.80535773264372446</v>
      </c>
      <c r="E1813" s="46">
        <v>0.1946422673562756</v>
      </c>
      <c r="F1813" s="45">
        <v>2.4264453995465785E-2</v>
      </c>
      <c r="G1813" s="47">
        <v>18233.491900352961</v>
      </c>
      <c r="H1813" s="48">
        <v>10341.601932262543</v>
      </c>
      <c r="I1813" s="49">
        <v>0.56717616070360899</v>
      </c>
      <c r="J1813" s="35">
        <v>15</v>
      </c>
      <c r="K1813" s="42" t="s">
        <v>166</v>
      </c>
      <c r="L1813" s="46">
        <v>0.28669349760489088</v>
      </c>
      <c r="M1813" s="50" t="s">
        <v>137</v>
      </c>
      <c r="N1813" s="50" t="s">
        <v>135</v>
      </c>
      <c r="O1813" s="46">
        <v>0.71330650239510907</v>
      </c>
      <c r="P1813" s="46" t="s">
        <v>137</v>
      </c>
      <c r="Q1813" s="46" t="s">
        <v>135</v>
      </c>
      <c r="R1813" s="46">
        <v>0.14685123466377101</v>
      </c>
      <c r="S1813" s="46" t="s">
        <v>1</v>
      </c>
      <c r="T1813" s="46" t="s">
        <v>137</v>
      </c>
      <c r="U1813" s="47">
        <v>33017.676499607471</v>
      </c>
      <c r="V1813" s="47">
        <v>8321.429224596317</v>
      </c>
      <c r="W1813" s="49">
        <v>0.25202952196515843</v>
      </c>
      <c r="X1813" s="35" t="s">
        <v>136</v>
      </c>
      <c r="Y1813" s="44" t="s">
        <v>136</v>
      </c>
      <c r="Z1813" s="46" t="s">
        <v>136</v>
      </c>
      <c r="AA1813" s="46" t="s">
        <v>136</v>
      </c>
      <c r="AB1813" s="46" t="s">
        <v>136</v>
      </c>
      <c r="AC1813" s="47" t="s">
        <v>136</v>
      </c>
      <c r="AD1813" s="48" t="s">
        <v>136</v>
      </c>
      <c r="AE1813" s="49" t="s">
        <v>136</v>
      </c>
    </row>
    <row r="1814" spans="1:31" x14ac:dyDescent="0.25">
      <c r="A1814" t="s">
        <v>2062</v>
      </c>
      <c r="B1814" s="35">
        <v>16</v>
      </c>
      <c r="C1814" s="44" t="s">
        <v>13</v>
      </c>
      <c r="D1814" s="45">
        <v>0.86137830251612768</v>
      </c>
      <c r="E1814" s="46">
        <v>0.1386216974838721</v>
      </c>
      <c r="F1814" s="45">
        <v>4.5397678376949959E-3</v>
      </c>
      <c r="G1814" s="47">
        <v>8251.3158074847597</v>
      </c>
      <c r="H1814" s="48">
        <v>2763.9329865172613</v>
      </c>
      <c r="I1814" s="49">
        <v>0.33496875540869503</v>
      </c>
      <c r="J1814" s="35">
        <v>16</v>
      </c>
      <c r="K1814" s="42" t="s">
        <v>167</v>
      </c>
      <c r="L1814" s="46">
        <v>0.45707335012036832</v>
      </c>
      <c r="M1814" s="50" t="s">
        <v>137</v>
      </c>
      <c r="N1814" s="50" t="s">
        <v>137</v>
      </c>
      <c r="O1814" s="46">
        <v>0.54292664987963157</v>
      </c>
      <c r="P1814" s="46" t="s">
        <v>137</v>
      </c>
      <c r="Q1814" s="46" t="s">
        <v>137</v>
      </c>
      <c r="R1814" s="46">
        <v>0.18968603947525034</v>
      </c>
      <c r="S1814" s="46" t="s">
        <v>1</v>
      </c>
      <c r="T1814" s="46" t="s">
        <v>137</v>
      </c>
      <c r="U1814" s="47">
        <v>5978.4017998882991</v>
      </c>
      <c r="V1814" s="47">
        <v>2940.7490219291485</v>
      </c>
      <c r="W1814" s="49">
        <v>0.49189551327649034</v>
      </c>
      <c r="X1814" s="35" t="s">
        <v>136</v>
      </c>
      <c r="Y1814" s="44" t="s">
        <v>136</v>
      </c>
      <c r="Z1814" s="46" t="s">
        <v>136</v>
      </c>
      <c r="AA1814" s="46" t="s">
        <v>136</v>
      </c>
      <c r="AB1814" s="46" t="s">
        <v>136</v>
      </c>
      <c r="AC1814" s="47" t="s">
        <v>136</v>
      </c>
      <c r="AD1814" s="48" t="s">
        <v>136</v>
      </c>
      <c r="AE1814" s="49" t="s">
        <v>136</v>
      </c>
    </row>
    <row r="1815" spans="1:31" x14ac:dyDescent="0.25">
      <c r="A1815" t="s">
        <v>2063</v>
      </c>
      <c r="B1815" s="35">
        <v>17</v>
      </c>
      <c r="C1815" s="44" t="s">
        <v>189</v>
      </c>
      <c r="D1815" s="45">
        <v>0.80401192108504749</v>
      </c>
      <c r="E1815" s="46">
        <v>0.19598807891495243</v>
      </c>
      <c r="F1815" s="45">
        <v>9.1095832924884032E-2</v>
      </c>
      <c r="G1815" s="47">
        <v>6163.1272284381412</v>
      </c>
      <c r="H1815" s="48">
        <v>2741.4594837309219</v>
      </c>
      <c r="I1815" s="49">
        <v>0.44481630544331019</v>
      </c>
      <c r="J1815" s="35">
        <v>17</v>
      </c>
      <c r="K1815" s="42" t="s">
        <v>168</v>
      </c>
      <c r="L1815" s="46">
        <v>0.43352814497865882</v>
      </c>
      <c r="M1815" s="50" t="s">
        <v>137</v>
      </c>
      <c r="N1815" s="50" t="s">
        <v>137</v>
      </c>
      <c r="O1815" s="46">
        <v>0.56647185502134112</v>
      </c>
      <c r="P1815" s="46" t="s">
        <v>137</v>
      </c>
      <c r="Q1815" s="46" t="s">
        <v>137</v>
      </c>
      <c r="R1815" s="46">
        <v>0.21533514106316665</v>
      </c>
      <c r="S1815" s="46" t="s">
        <v>1</v>
      </c>
      <c r="T1815" s="46" t="s">
        <v>137</v>
      </c>
      <c r="U1815" s="47">
        <v>6954.4038881461383</v>
      </c>
      <c r="V1815" s="47">
        <v>2770.64876107488</v>
      </c>
      <c r="W1815" s="49">
        <v>0.3984020493542923</v>
      </c>
      <c r="X1815" s="35" t="s">
        <v>136</v>
      </c>
      <c r="Y1815" s="44" t="s">
        <v>136</v>
      </c>
      <c r="Z1815" s="46" t="s">
        <v>136</v>
      </c>
      <c r="AA1815" s="46" t="s">
        <v>136</v>
      </c>
      <c r="AB1815" s="46" t="s">
        <v>136</v>
      </c>
      <c r="AC1815" s="47" t="s">
        <v>136</v>
      </c>
      <c r="AD1815" s="48" t="s">
        <v>136</v>
      </c>
      <c r="AE1815" s="49" t="s">
        <v>136</v>
      </c>
    </row>
    <row r="1816" spans="1:31" x14ac:dyDescent="0.25">
      <c r="A1816" t="s">
        <v>2064</v>
      </c>
      <c r="B1816" s="35">
        <v>18</v>
      </c>
      <c r="C1816" s="44" t="s">
        <v>2227</v>
      </c>
      <c r="D1816" s="45">
        <v>0.65857734618247887</v>
      </c>
      <c r="E1816" s="46">
        <v>0.34142265381752118</v>
      </c>
      <c r="F1816" s="45">
        <v>0.13890481791124787</v>
      </c>
      <c r="G1816" s="47">
        <v>32339.482096315289</v>
      </c>
      <c r="H1816" s="48">
        <v>17452.079072</v>
      </c>
      <c r="I1816" s="49">
        <v>0.53965239826733225</v>
      </c>
      <c r="J1816" s="35">
        <v>18</v>
      </c>
      <c r="K1816" s="42" t="s">
        <v>170</v>
      </c>
      <c r="L1816" s="46">
        <v>0.52303838330409758</v>
      </c>
      <c r="M1816" s="50" t="s">
        <v>137</v>
      </c>
      <c r="N1816" s="50" t="s">
        <v>137</v>
      </c>
      <c r="O1816" s="46">
        <v>0.47696161669590237</v>
      </c>
      <c r="P1816" s="46" t="s">
        <v>137</v>
      </c>
      <c r="Q1816" s="46" t="s">
        <v>137</v>
      </c>
      <c r="R1816" s="46">
        <v>0.40339242979969492</v>
      </c>
      <c r="S1816" s="46" t="s">
        <v>137</v>
      </c>
      <c r="T1816" s="46" t="s">
        <v>137</v>
      </c>
      <c r="U1816" s="47">
        <v>19589.192300184382</v>
      </c>
      <c r="V1816" s="47">
        <v>12202.624452000005</v>
      </c>
      <c r="W1816" s="49">
        <v>0.62292637006198304</v>
      </c>
      <c r="X1816" s="35" t="s">
        <v>136</v>
      </c>
      <c r="Y1816" s="44" t="s">
        <v>136</v>
      </c>
      <c r="Z1816" s="46" t="s">
        <v>136</v>
      </c>
      <c r="AA1816" s="46" t="s">
        <v>136</v>
      </c>
      <c r="AB1816" s="46" t="s">
        <v>136</v>
      </c>
      <c r="AC1816" s="47" t="s">
        <v>136</v>
      </c>
      <c r="AD1816" s="48" t="s">
        <v>136</v>
      </c>
      <c r="AE1816" s="49" t="s">
        <v>136</v>
      </c>
    </row>
    <row r="1817" spans="1:31" x14ac:dyDescent="0.25">
      <c r="A1817" t="s">
        <v>2065</v>
      </c>
      <c r="B1817" s="35" t="s">
        <v>136</v>
      </c>
      <c r="C1817" s="44" t="s">
        <v>136</v>
      </c>
      <c r="D1817" s="45" t="s">
        <v>136</v>
      </c>
      <c r="E1817" s="46" t="s">
        <v>136</v>
      </c>
      <c r="F1817" s="45" t="s">
        <v>136</v>
      </c>
      <c r="G1817" s="47" t="s">
        <v>136</v>
      </c>
      <c r="H1817" s="48" t="s">
        <v>136</v>
      </c>
      <c r="I1817" s="49" t="s">
        <v>136</v>
      </c>
      <c r="J1817" s="35">
        <v>19</v>
      </c>
      <c r="K1817" s="42" t="s">
        <v>139</v>
      </c>
      <c r="L1817" s="46">
        <v>0.30101879965685735</v>
      </c>
      <c r="M1817" s="50" t="s">
        <v>137</v>
      </c>
      <c r="N1817" s="50" t="s">
        <v>135</v>
      </c>
      <c r="O1817" s="46">
        <v>0.69898120034314271</v>
      </c>
      <c r="P1817" s="46" t="s">
        <v>137</v>
      </c>
      <c r="Q1817" s="46" t="s">
        <v>135</v>
      </c>
      <c r="R1817" s="46">
        <v>5.4292654563594224E-3</v>
      </c>
      <c r="S1817" s="46" t="s">
        <v>1</v>
      </c>
      <c r="T1817" s="46" t="s">
        <v>137</v>
      </c>
      <c r="U1817" s="47">
        <v>66041.045664831167</v>
      </c>
      <c r="V1817" s="47">
        <v>30572.133624000002</v>
      </c>
      <c r="W1817" s="49">
        <v>0.46292625012569383</v>
      </c>
      <c r="X1817" s="35" t="s">
        <v>136</v>
      </c>
      <c r="Y1817" s="44" t="s">
        <v>136</v>
      </c>
      <c r="Z1817" s="46" t="s">
        <v>136</v>
      </c>
      <c r="AA1817" s="46" t="s">
        <v>136</v>
      </c>
      <c r="AB1817" s="46" t="s">
        <v>136</v>
      </c>
      <c r="AC1817" s="47" t="s">
        <v>136</v>
      </c>
      <c r="AD1817" s="48" t="s">
        <v>136</v>
      </c>
      <c r="AE1817" s="49" t="s">
        <v>136</v>
      </c>
    </row>
    <row r="1818" spans="1:31" x14ac:dyDescent="0.25">
      <c r="A1818" t="s">
        <v>2066</v>
      </c>
      <c r="B1818" s="35" t="s">
        <v>136</v>
      </c>
      <c r="C1818" s="44" t="s">
        <v>136</v>
      </c>
      <c r="D1818" s="45" t="s">
        <v>136</v>
      </c>
      <c r="E1818" s="46" t="s">
        <v>136</v>
      </c>
      <c r="F1818" s="45" t="s">
        <v>136</v>
      </c>
      <c r="G1818" s="47" t="s">
        <v>136</v>
      </c>
      <c r="H1818" s="48" t="s">
        <v>136</v>
      </c>
      <c r="I1818" s="49" t="s">
        <v>136</v>
      </c>
      <c r="J1818" s="35">
        <v>20</v>
      </c>
      <c r="K1818" s="42" t="s">
        <v>2230</v>
      </c>
      <c r="L1818" s="46">
        <v>0.30737244840410921</v>
      </c>
      <c r="M1818" s="50" t="s">
        <v>137</v>
      </c>
      <c r="N1818" s="50" t="s">
        <v>135</v>
      </c>
      <c r="O1818" s="46">
        <v>0.69262755159589084</v>
      </c>
      <c r="P1818" s="46" t="s">
        <v>137</v>
      </c>
      <c r="Q1818" s="46" t="s">
        <v>135</v>
      </c>
      <c r="R1818" s="46">
        <v>0.40389797184037202</v>
      </c>
      <c r="S1818" s="46" t="s">
        <v>137</v>
      </c>
      <c r="T1818" s="46" t="s">
        <v>137</v>
      </c>
      <c r="U1818" s="47">
        <v>12569.612839507095</v>
      </c>
      <c r="V1818" s="47">
        <v>7784.5650324200169</v>
      </c>
      <c r="W1818" s="49">
        <v>0.61931621377809121</v>
      </c>
      <c r="X1818" s="35" t="s">
        <v>136</v>
      </c>
      <c r="Y1818" s="44" t="s">
        <v>136</v>
      </c>
      <c r="Z1818" s="46" t="s">
        <v>136</v>
      </c>
      <c r="AA1818" s="46" t="s">
        <v>136</v>
      </c>
      <c r="AB1818" s="46" t="s">
        <v>136</v>
      </c>
      <c r="AC1818" s="47" t="s">
        <v>136</v>
      </c>
      <c r="AD1818" s="48" t="s">
        <v>136</v>
      </c>
      <c r="AE1818" s="49" t="s">
        <v>136</v>
      </c>
    </row>
    <row r="1819" spans="1:31" x14ac:dyDescent="0.25">
      <c r="A1819" t="s">
        <v>2067</v>
      </c>
      <c r="B1819" s="35" t="s">
        <v>136</v>
      </c>
      <c r="C1819" s="44" t="s">
        <v>136</v>
      </c>
      <c r="D1819" s="45" t="s">
        <v>136</v>
      </c>
      <c r="E1819" s="46" t="s">
        <v>136</v>
      </c>
      <c r="F1819" s="45" t="s">
        <v>136</v>
      </c>
      <c r="G1819" s="47" t="s">
        <v>136</v>
      </c>
      <c r="H1819" s="48" t="s">
        <v>136</v>
      </c>
      <c r="I1819" s="49" t="s">
        <v>136</v>
      </c>
      <c r="J1819" s="35">
        <v>21</v>
      </c>
      <c r="K1819" s="42" t="s">
        <v>174</v>
      </c>
      <c r="L1819" s="46">
        <v>0.3537395986692653</v>
      </c>
      <c r="M1819" s="50" t="s">
        <v>137</v>
      </c>
      <c r="N1819" s="50" t="s">
        <v>135</v>
      </c>
      <c r="O1819" s="46">
        <v>0.6462604013307347</v>
      </c>
      <c r="P1819" s="46" t="s">
        <v>137</v>
      </c>
      <c r="Q1819" s="46" t="s">
        <v>135</v>
      </c>
      <c r="R1819" s="46">
        <v>0.36028778635174563</v>
      </c>
      <c r="S1819" s="46" t="s">
        <v>1</v>
      </c>
      <c r="T1819" s="46" t="s">
        <v>137</v>
      </c>
      <c r="U1819" s="47">
        <v>46035.935434125597</v>
      </c>
      <c r="V1819" s="47">
        <v>28139.983951021532</v>
      </c>
      <c r="W1819" s="49">
        <v>0.61126126113561874</v>
      </c>
      <c r="X1819" s="35" t="s">
        <v>136</v>
      </c>
      <c r="Y1819" s="44" t="s">
        <v>136</v>
      </c>
      <c r="Z1819" s="46" t="s">
        <v>136</v>
      </c>
      <c r="AA1819" s="46" t="s">
        <v>136</v>
      </c>
      <c r="AB1819" s="46" t="s">
        <v>136</v>
      </c>
      <c r="AC1819" s="47" t="s">
        <v>136</v>
      </c>
      <c r="AD1819" s="48" t="s">
        <v>136</v>
      </c>
      <c r="AE1819" s="49" t="s">
        <v>136</v>
      </c>
    </row>
    <row r="1820" spans="1:31" x14ac:dyDescent="0.25">
      <c r="A1820" t="s">
        <v>2068</v>
      </c>
      <c r="B1820" s="35" t="s">
        <v>136</v>
      </c>
      <c r="C1820" s="44" t="s">
        <v>136</v>
      </c>
      <c r="D1820" s="45" t="s">
        <v>136</v>
      </c>
      <c r="E1820" s="46" t="s">
        <v>136</v>
      </c>
      <c r="F1820" s="45" t="s">
        <v>136</v>
      </c>
      <c r="G1820" s="47" t="s">
        <v>136</v>
      </c>
      <c r="H1820" s="48" t="s">
        <v>136</v>
      </c>
      <c r="I1820" s="49" t="s">
        <v>136</v>
      </c>
      <c r="J1820" s="35">
        <v>22</v>
      </c>
      <c r="K1820" s="42" t="s">
        <v>175</v>
      </c>
      <c r="L1820" s="46">
        <v>0.31888567447459476</v>
      </c>
      <c r="M1820" s="50" t="s">
        <v>137</v>
      </c>
      <c r="N1820" s="50" t="s">
        <v>135</v>
      </c>
      <c r="O1820" s="46">
        <v>0.68111432552540541</v>
      </c>
      <c r="P1820" s="46" t="s">
        <v>137</v>
      </c>
      <c r="Q1820" s="46" t="s">
        <v>135</v>
      </c>
      <c r="R1820" s="46">
        <v>0.39074558824483857</v>
      </c>
      <c r="S1820" s="46" t="s">
        <v>1</v>
      </c>
      <c r="T1820" s="46" t="s">
        <v>137</v>
      </c>
      <c r="U1820" s="47">
        <v>30448.343462581302</v>
      </c>
      <c r="V1820" s="47">
        <v>19268.338240558442</v>
      </c>
      <c r="W1820" s="49">
        <v>0.63282057574783213</v>
      </c>
      <c r="X1820" s="35" t="s">
        <v>136</v>
      </c>
      <c r="Y1820" s="44" t="s">
        <v>136</v>
      </c>
      <c r="Z1820" s="46" t="s">
        <v>136</v>
      </c>
      <c r="AA1820" s="46" t="s">
        <v>136</v>
      </c>
      <c r="AB1820" s="46" t="s">
        <v>136</v>
      </c>
      <c r="AC1820" s="47" t="s">
        <v>136</v>
      </c>
      <c r="AD1820" s="48" t="s">
        <v>136</v>
      </c>
      <c r="AE1820" s="49" t="s">
        <v>136</v>
      </c>
    </row>
    <row r="1821" spans="1:31" x14ac:dyDescent="0.25">
      <c r="A1821" t="s">
        <v>2069</v>
      </c>
      <c r="B1821" s="35" t="s">
        <v>136</v>
      </c>
      <c r="C1821" s="44" t="s">
        <v>136</v>
      </c>
      <c r="D1821" s="45" t="s">
        <v>136</v>
      </c>
      <c r="E1821" s="46" t="s">
        <v>136</v>
      </c>
      <c r="F1821" s="45" t="s">
        <v>136</v>
      </c>
      <c r="G1821" s="47" t="s">
        <v>136</v>
      </c>
      <c r="H1821" s="48" t="s">
        <v>136</v>
      </c>
      <c r="I1821" s="49" t="s">
        <v>136</v>
      </c>
      <c r="J1821" s="35">
        <v>23</v>
      </c>
      <c r="K1821" s="42" t="s">
        <v>140</v>
      </c>
      <c r="L1821" s="46">
        <v>0.36625563756147089</v>
      </c>
      <c r="M1821" s="50" t="s">
        <v>137</v>
      </c>
      <c r="N1821" s="50" t="s">
        <v>135</v>
      </c>
      <c r="O1821" s="46">
        <v>0.63374436243852916</v>
      </c>
      <c r="P1821" s="46" t="s">
        <v>137</v>
      </c>
      <c r="Q1821" s="46" t="s">
        <v>135</v>
      </c>
      <c r="R1821" s="46">
        <v>4.8700714181980909E-2</v>
      </c>
      <c r="S1821" s="46" t="s">
        <v>1</v>
      </c>
      <c r="T1821" s="46" t="s">
        <v>137</v>
      </c>
      <c r="U1821" s="47">
        <v>4727.8676303376305</v>
      </c>
      <c r="V1821" s="47">
        <v>927.10553809865439</v>
      </c>
      <c r="W1821" s="49">
        <v>0.19609380181239278</v>
      </c>
      <c r="X1821" s="35" t="s">
        <v>136</v>
      </c>
      <c r="Y1821" s="44" t="s">
        <v>136</v>
      </c>
      <c r="Z1821" s="46" t="s">
        <v>136</v>
      </c>
      <c r="AA1821" s="46" t="s">
        <v>136</v>
      </c>
      <c r="AB1821" s="46" t="s">
        <v>136</v>
      </c>
      <c r="AC1821" s="47" t="s">
        <v>136</v>
      </c>
      <c r="AD1821" s="48" t="s">
        <v>136</v>
      </c>
      <c r="AE1821" s="49" t="s">
        <v>136</v>
      </c>
    </row>
    <row r="1822" spans="1:31" x14ac:dyDescent="0.25">
      <c r="A1822" t="s">
        <v>2070</v>
      </c>
      <c r="B1822" s="35" t="s">
        <v>136</v>
      </c>
      <c r="C1822" s="44" t="s">
        <v>136</v>
      </c>
      <c r="D1822" s="45" t="s">
        <v>136</v>
      </c>
      <c r="E1822" s="46" t="s">
        <v>136</v>
      </c>
      <c r="F1822" s="45" t="s">
        <v>136</v>
      </c>
      <c r="G1822" s="47" t="s">
        <v>136</v>
      </c>
      <c r="H1822" s="48" t="s">
        <v>136</v>
      </c>
      <c r="I1822" s="49" t="s">
        <v>136</v>
      </c>
      <c r="J1822" s="35">
        <v>24</v>
      </c>
      <c r="K1822" s="42" t="s">
        <v>141</v>
      </c>
      <c r="L1822" s="46">
        <v>0.53128693698835405</v>
      </c>
      <c r="M1822" s="50" t="s">
        <v>137</v>
      </c>
      <c r="N1822" s="50" t="s">
        <v>137</v>
      </c>
      <c r="O1822" s="46">
        <v>0.46871306301164595</v>
      </c>
      <c r="P1822" s="46" t="s">
        <v>137</v>
      </c>
      <c r="Q1822" s="46" t="s">
        <v>137</v>
      </c>
      <c r="R1822" s="46">
        <v>0.20581269317549644</v>
      </c>
      <c r="S1822" s="46" t="s">
        <v>1</v>
      </c>
      <c r="T1822" s="46" t="s">
        <v>137</v>
      </c>
      <c r="U1822" s="47">
        <v>3939.1980341993253</v>
      </c>
      <c r="V1822" s="47">
        <v>1207.9792382900127</v>
      </c>
      <c r="W1822" s="49">
        <v>0.30665613350803383</v>
      </c>
      <c r="X1822" s="35" t="s">
        <v>136</v>
      </c>
      <c r="Y1822" s="44" t="s">
        <v>136</v>
      </c>
      <c r="Z1822" s="46" t="s">
        <v>136</v>
      </c>
      <c r="AA1822" s="46" t="s">
        <v>136</v>
      </c>
      <c r="AB1822" s="46" t="s">
        <v>136</v>
      </c>
      <c r="AC1822" s="47" t="s">
        <v>136</v>
      </c>
      <c r="AD1822" s="48" t="s">
        <v>136</v>
      </c>
      <c r="AE1822" s="49" t="s">
        <v>136</v>
      </c>
    </row>
    <row r="1823" spans="1:31" x14ac:dyDescent="0.25">
      <c r="A1823" t="s">
        <v>2071</v>
      </c>
      <c r="B1823" s="35" t="s">
        <v>136</v>
      </c>
      <c r="C1823" s="44" t="s">
        <v>136</v>
      </c>
      <c r="D1823" s="45" t="s">
        <v>136</v>
      </c>
      <c r="E1823" s="46" t="s">
        <v>136</v>
      </c>
      <c r="F1823" s="45" t="s">
        <v>136</v>
      </c>
      <c r="G1823" s="47" t="s">
        <v>136</v>
      </c>
      <c r="H1823" s="48" t="s">
        <v>136</v>
      </c>
      <c r="I1823" s="49" t="s">
        <v>136</v>
      </c>
      <c r="J1823" s="35">
        <v>25</v>
      </c>
      <c r="K1823" s="42" t="s">
        <v>177</v>
      </c>
      <c r="L1823" s="46">
        <v>0.43641943856928367</v>
      </c>
      <c r="M1823" s="50" t="s">
        <v>137</v>
      </c>
      <c r="N1823" s="50" t="s">
        <v>137</v>
      </c>
      <c r="O1823" s="46">
        <v>0.56358056143071633</v>
      </c>
      <c r="P1823" s="46" t="s">
        <v>137</v>
      </c>
      <c r="Q1823" s="46" t="s">
        <v>137</v>
      </c>
      <c r="R1823" s="46">
        <v>0.20148377767216641</v>
      </c>
      <c r="S1823" s="46" t="s">
        <v>1</v>
      </c>
      <c r="T1823" s="46" t="s">
        <v>137</v>
      </c>
      <c r="U1823" s="47">
        <v>38051.049454810913</v>
      </c>
      <c r="V1823" s="47">
        <v>13340.240903442249</v>
      </c>
      <c r="W1823" s="49">
        <v>0.35058798888805948</v>
      </c>
      <c r="X1823" s="35" t="s">
        <v>136</v>
      </c>
      <c r="Y1823" s="44" t="s">
        <v>136</v>
      </c>
      <c r="Z1823" s="46" t="s">
        <v>136</v>
      </c>
      <c r="AA1823" s="46" t="s">
        <v>136</v>
      </c>
      <c r="AB1823" s="46" t="s">
        <v>136</v>
      </c>
      <c r="AC1823" s="47" t="s">
        <v>136</v>
      </c>
      <c r="AD1823" s="48" t="s">
        <v>136</v>
      </c>
      <c r="AE1823" s="49" t="s">
        <v>136</v>
      </c>
    </row>
    <row r="1824" spans="1:31" x14ac:dyDescent="0.25">
      <c r="A1824" t="s">
        <v>2072</v>
      </c>
      <c r="B1824" s="35" t="s">
        <v>136</v>
      </c>
      <c r="C1824" s="44" t="s">
        <v>136</v>
      </c>
      <c r="D1824" s="45" t="s">
        <v>136</v>
      </c>
      <c r="E1824" s="46" t="s">
        <v>136</v>
      </c>
      <c r="F1824" s="45" t="s">
        <v>136</v>
      </c>
      <c r="G1824" s="47" t="s">
        <v>136</v>
      </c>
      <c r="H1824" s="48" t="s">
        <v>136</v>
      </c>
      <c r="I1824" s="49" t="s">
        <v>136</v>
      </c>
      <c r="J1824" s="35">
        <v>26</v>
      </c>
      <c r="K1824" s="42" t="s">
        <v>179</v>
      </c>
      <c r="L1824" s="46">
        <v>0.40579825448071971</v>
      </c>
      <c r="M1824" s="50" t="s">
        <v>137</v>
      </c>
      <c r="N1824" s="50" t="s">
        <v>137</v>
      </c>
      <c r="O1824" s="46">
        <v>0.59420174551928029</v>
      </c>
      <c r="P1824" s="46" t="s">
        <v>137</v>
      </c>
      <c r="Q1824" s="46" t="s">
        <v>137</v>
      </c>
      <c r="R1824" s="46">
        <v>0.58794342265861987</v>
      </c>
      <c r="S1824" s="46" t="s">
        <v>137</v>
      </c>
      <c r="T1824" s="46" t="s">
        <v>137</v>
      </c>
      <c r="U1824" s="47">
        <v>19884.775733728031</v>
      </c>
      <c r="V1824" s="47">
        <v>8853.8218319999996</v>
      </c>
      <c r="W1824" s="49">
        <v>0.44525630817059614</v>
      </c>
      <c r="X1824" s="35" t="s">
        <v>136</v>
      </c>
      <c r="Y1824" s="44" t="s">
        <v>136</v>
      </c>
      <c r="Z1824" s="46" t="s">
        <v>136</v>
      </c>
      <c r="AA1824" s="46" t="s">
        <v>136</v>
      </c>
      <c r="AB1824" s="46" t="s">
        <v>136</v>
      </c>
      <c r="AC1824" s="47" t="s">
        <v>136</v>
      </c>
      <c r="AD1824" s="48" t="s">
        <v>136</v>
      </c>
      <c r="AE1824" s="49" t="s">
        <v>136</v>
      </c>
    </row>
    <row r="1825" spans="1:31" x14ac:dyDescent="0.25">
      <c r="A1825" t="s">
        <v>2073</v>
      </c>
      <c r="B1825" s="35" t="s">
        <v>136</v>
      </c>
      <c r="C1825" s="44" t="s">
        <v>136</v>
      </c>
      <c r="D1825" s="45" t="s">
        <v>136</v>
      </c>
      <c r="E1825" s="46" t="s">
        <v>136</v>
      </c>
      <c r="F1825" s="45" t="s">
        <v>136</v>
      </c>
      <c r="G1825" s="47" t="s">
        <v>136</v>
      </c>
      <c r="H1825" s="48" t="s">
        <v>136</v>
      </c>
      <c r="I1825" s="49" t="s">
        <v>136</v>
      </c>
      <c r="J1825" s="35">
        <v>27</v>
      </c>
      <c r="K1825" s="42" t="s">
        <v>142</v>
      </c>
      <c r="L1825" s="46">
        <v>0.53075214800771231</v>
      </c>
      <c r="M1825" s="50" t="s">
        <v>137</v>
      </c>
      <c r="N1825" s="50" t="s">
        <v>137</v>
      </c>
      <c r="O1825" s="46">
        <v>0.46924785199228775</v>
      </c>
      <c r="P1825" s="46" t="s">
        <v>137</v>
      </c>
      <c r="Q1825" s="46" t="s">
        <v>137</v>
      </c>
      <c r="R1825" s="46">
        <v>0.3592145185244292</v>
      </c>
      <c r="S1825" s="46" t="s">
        <v>1</v>
      </c>
      <c r="T1825" s="46" t="s">
        <v>137</v>
      </c>
      <c r="U1825" s="47">
        <v>16883.422453485786</v>
      </c>
      <c r="V1825" s="47">
        <v>6216.7973556938123</v>
      </c>
      <c r="W1825" s="49">
        <v>0.36821902507155946</v>
      </c>
      <c r="X1825" s="35" t="s">
        <v>136</v>
      </c>
      <c r="Y1825" s="44" t="s">
        <v>136</v>
      </c>
      <c r="Z1825" s="46" t="s">
        <v>136</v>
      </c>
      <c r="AA1825" s="46" t="s">
        <v>136</v>
      </c>
      <c r="AB1825" s="46" t="s">
        <v>136</v>
      </c>
      <c r="AC1825" s="47" t="s">
        <v>136</v>
      </c>
      <c r="AD1825" s="48" t="s">
        <v>136</v>
      </c>
      <c r="AE1825" s="49" t="s">
        <v>136</v>
      </c>
    </row>
    <row r="1826" spans="1:31" x14ac:dyDescent="0.25">
      <c r="A1826" t="s">
        <v>2074</v>
      </c>
      <c r="B1826" s="35" t="s">
        <v>136</v>
      </c>
      <c r="C1826" s="44" t="s">
        <v>136</v>
      </c>
      <c r="D1826" s="45" t="s">
        <v>136</v>
      </c>
      <c r="E1826" s="46" t="s">
        <v>136</v>
      </c>
      <c r="F1826" s="45" t="s">
        <v>136</v>
      </c>
      <c r="G1826" s="47" t="s">
        <v>136</v>
      </c>
      <c r="H1826" s="48" t="s">
        <v>136</v>
      </c>
      <c r="I1826" s="49" t="s">
        <v>136</v>
      </c>
      <c r="J1826" s="35">
        <v>28</v>
      </c>
      <c r="K1826" s="42" t="s">
        <v>182</v>
      </c>
      <c r="L1826" s="46">
        <v>0.34964927288674141</v>
      </c>
      <c r="M1826" s="50" t="s">
        <v>137</v>
      </c>
      <c r="N1826" s="50" t="s">
        <v>135</v>
      </c>
      <c r="O1826" s="46">
        <v>0.6503507271132587</v>
      </c>
      <c r="P1826" s="46" t="s">
        <v>137</v>
      </c>
      <c r="Q1826" s="46" t="s">
        <v>135</v>
      </c>
      <c r="R1826" s="46">
        <v>3.2799081484848398E-2</v>
      </c>
      <c r="S1826" s="46" t="s">
        <v>1</v>
      </c>
      <c r="T1826" s="46" t="s">
        <v>137</v>
      </c>
      <c r="U1826" s="47">
        <v>25933.179422712157</v>
      </c>
      <c r="V1826" s="47">
        <v>15266.859753311815</v>
      </c>
      <c r="W1826" s="49">
        <v>0.58869988536543161</v>
      </c>
      <c r="X1826" s="35" t="s">
        <v>136</v>
      </c>
      <c r="Y1826" s="44" t="s">
        <v>136</v>
      </c>
      <c r="Z1826" s="46" t="s">
        <v>136</v>
      </c>
      <c r="AA1826" s="46" t="s">
        <v>136</v>
      </c>
      <c r="AB1826" s="46" t="s">
        <v>136</v>
      </c>
      <c r="AC1826" s="47" t="s">
        <v>136</v>
      </c>
      <c r="AD1826" s="48" t="s">
        <v>136</v>
      </c>
      <c r="AE1826" s="49" t="s">
        <v>136</v>
      </c>
    </row>
    <row r="1827" spans="1:31" x14ac:dyDescent="0.25">
      <c r="A1827" t="s">
        <v>2075</v>
      </c>
      <c r="B1827" s="35" t="s">
        <v>136</v>
      </c>
      <c r="C1827" s="44" t="s">
        <v>136</v>
      </c>
      <c r="D1827" s="45" t="s">
        <v>136</v>
      </c>
      <c r="E1827" s="46" t="s">
        <v>136</v>
      </c>
      <c r="F1827" s="45" t="s">
        <v>136</v>
      </c>
      <c r="G1827" s="47" t="s">
        <v>136</v>
      </c>
      <c r="H1827" s="48" t="s">
        <v>136</v>
      </c>
      <c r="I1827" s="49" t="s">
        <v>136</v>
      </c>
      <c r="J1827" s="35">
        <v>29</v>
      </c>
      <c r="K1827" s="42" t="s">
        <v>183</v>
      </c>
      <c r="L1827" s="46">
        <v>0.58934993907902455</v>
      </c>
      <c r="M1827" s="50" t="s">
        <v>137</v>
      </c>
      <c r="N1827" s="50" t="s">
        <v>137</v>
      </c>
      <c r="O1827" s="46">
        <v>0.41065006092097556</v>
      </c>
      <c r="P1827" s="46" t="s">
        <v>137</v>
      </c>
      <c r="Q1827" s="46" t="s">
        <v>137</v>
      </c>
      <c r="R1827" s="46">
        <v>0.29145632917136605</v>
      </c>
      <c r="S1827" s="46" t="s">
        <v>1</v>
      </c>
      <c r="T1827" s="46" t="s">
        <v>137</v>
      </c>
      <c r="U1827" s="47">
        <v>23270.744699600789</v>
      </c>
      <c r="V1827" s="47">
        <v>16588.739879512104</v>
      </c>
      <c r="W1827" s="49">
        <v>0.71285814414854909</v>
      </c>
      <c r="X1827" s="35" t="s">
        <v>136</v>
      </c>
      <c r="Y1827" s="44" t="s">
        <v>136</v>
      </c>
      <c r="Z1827" s="46" t="s">
        <v>136</v>
      </c>
      <c r="AA1827" s="46" t="s">
        <v>136</v>
      </c>
      <c r="AB1827" s="46" t="s">
        <v>136</v>
      </c>
      <c r="AC1827" s="47" t="s">
        <v>136</v>
      </c>
      <c r="AD1827" s="48" t="s">
        <v>136</v>
      </c>
      <c r="AE1827" s="49" t="s">
        <v>136</v>
      </c>
    </row>
    <row r="1828" spans="1:31" x14ac:dyDescent="0.25">
      <c r="A1828" t="s">
        <v>2076</v>
      </c>
      <c r="B1828" s="35" t="s">
        <v>136</v>
      </c>
      <c r="C1828" s="44" t="s">
        <v>136</v>
      </c>
      <c r="D1828" s="45" t="s">
        <v>136</v>
      </c>
      <c r="E1828" s="46" t="s">
        <v>136</v>
      </c>
      <c r="F1828" s="45" t="s">
        <v>136</v>
      </c>
      <c r="G1828" s="47" t="s">
        <v>136</v>
      </c>
      <c r="H1828" s="48" t="s">
        <v>136</v>
      </c>
      <c r="I1828" s="49" t="s">
        <v>136</v>
      </c>
      <c r="J1828" s="35">
        <v>30</v>
      </c>
      <c r="K1828" s="42" t="s">
        <v>143</v>
      </c>
      <c r="L1828" s="46">
        <v>0.41812962574103479</v>
      </c>
      <c r="M1828" s="50" t="s">
        <v>137</v>
      </c>
      <c r="N1828" s="50" t="s">
        <v>137</v>
      </c>
      <c r="O1828" s="46">
        <v>0.58187037425896515</v>
      </c>
      <c r="P1828" s="46" t="s">
        <v>137</v>
      </c>
      <c r="Q1828" s="46" t="s">
        <v>137</v>
      </c>
      <c r="R1828" s="46">
        <v>0.56791872538395771</v>
      </c>
      <c r="S1828" s="46" t="s">
        <v>137</v>
      </c>
      <c r="T1828" s="46" t="s">
        <v>137</v>
      </c>
      <c r="U1828" s="47">
        <v>81661.167312862715</v>
      </c>
      <c r="V1828" s="47">
        <v>43053.569104000002</v>
      </c>
      <c r="W1828" s="49">
        <v>0.52722206307744635</v>
      </c>
      <c r="X1828" s="35" t="s">
        <v>136</v>
      </c>
      <c r="Y1828" s="44" t="s">
        <v>136</v>
      </c>
      <c r="Z1828" s="46" t="s">
        <v>136</v>
      </c>
      <c r="AA1828" s="46" t="s">
        <v>136</v>
      </c>
      <c r="AB1828" s="46" t="s">
        <v>136</v>
      </c>
      <c r="AC1828" s="47" t="s">
        <v>136</v>
      </c>
      <c r="AD1828" s="48" t="s">
        <v>136</v>
      </c>
      <c r="AE1828" s="49" t="s">
        <v>136</v>
      </c>
    </row>
    <row r="1829" spans="1:31" x14ac:dyDescent="0.25">
      <c r="A1829" t="s">
        <v>2077</v>
      </c>
      <c r="B1829" s="35" t="s">
        <v>136</v>
      </c>
      <c r="C1829" s="44" t="s">
        <v>136</v>
      </c>
      <c r="D1829" s="45" t="s">
        <v>136</v>
      </c>
      <c r="E1829" s="46" t="s">
        <v>136</v>
      </c>
      <c r="F1829" s="45" t="s">
        <v>136</v>
      </c>
      <c r="G1829" s="47" t="s">
        <v>136</v>
      </c>
      <c r="H1829" s="48" t="s">
        <v>136</v>
      </c>
      <c r="I1829" s="49" t="s">
        <v>136</v>
      </c>
      <c r="J1829" s="35">
        <v>31</v>
      </c>
      <c r="K1829" s="42" t="s">
        <v>188</v>
      </c>
      <c r="L1829" s="46">
        <v>6.1387969813961385E-2</v>
      </c>
      <c r="M1829" s="50" t="s">
        <v>137</v>
      </c>
      <c r="N1829" s="50" t="s">
        <v>135</v>
      </c>
      <c r="O1829" s="46">
        <v>0.93861203018603856</v>
      </c>
      <c r="P1829" s="46" t="s">
        <v>137</v>
      </c>
      <c r="Q1829" s="46" t="s">
        <v>135</v>
      </c>
      <c r="R1829" s="46">
        <v>0.15800657620929587</v>
      </c>
      <c r="S1829" s="46" t="s">
        <v>1</v>
      </c>
      <c r="T1829" s="46" t="s">
        <v>137</v>
      </c>
      <c r="U1829" s="47">
        <v>15958.095526147707</v>
      </c>
      <c r="V1829" s="47">
        <v>9872.3902554425931</v>
      </c>
      <c r="W1829" s="49">
        <v>0.61864463959790528</v>
      </c>
      <c r="X1829" s="35" t="s">
        <v>136</v>
      </c>
      <c r="Y1829" s="44" t="s">
        <v>136</v>
      </c>
      <c r="Z1829" s="46" t="s">
        <v>136</v>
      </c>
      <c r="AA1829" s="46" t="s">
        <v>136</v>
      </c>
      <c r="AB1829" s="46" t="s">
        <v>136</v>
      </c>
      <c r="AC1829" s="47" t="s">
        <v>136</v>
      </c>
      <c r="AD1829" s="48" t="s">
        <v>136</v>
      </c>
      <c r="AE1829" s="49" t="s">
        <v>136</v>
      </c>
    </row>
    <row r="1830" spans="1:31" x14ac:dyDescent="0.25">
      <c r="A1830" t="s">
        <v>2078</v>
      </c>
      <c r="B1830" s="35" t="s">
        <v>136</v>
      </c>
      <c r="C1830" s="44" t="s">
        <v>136</v>
      </c>
      <c r="D1830" s="45" t="s">
        <v>136</v>
      </c>
      <c r="E1830" s="46" t="s">
        <v>136</v>
      </c>
      <c r="F1830" s="45" t="s">
        <v>136</v>
      </c>
      <c r="G1830" s="47" t="s">
        <v>136</v>
      </c>
      <c r="H1830" s="48" t="s">
        <v>136</v>
      </c>
      <c r="I1830" s="49" t="s">
        <v>136</v>
      </c>
      <c r="J1830" s="35" t="s">
        <v>136</v>
      </c>
      <c r="K1830" s="42" t="s">
        <v>136</v>
      </c>
      <c r="L1830" s="46" t="s">
        <v>136</v>
      </c>
      <c r="M1830" s="50" t="s">
        <v>136</v>
      </c>
      <c r="N1830" s="50" t="s">
        <v>136</v>
      </c>
      <c r="O1830" s="46" t="s">
        <v>136</v>
      </c>
      <c r="P1830" s="46" t="s">
        <v>136</v>
      </c>
      <c r="Q1830" s="46" t="s">
        <v>136</v>
      </c>
      <c r="R1830" s="46" t="s">
        <v>136</v>
      </c>
      <c r="S1830" s="46" t="s">
        <v>136</v>
      </c>
      <c r="T1830" s="46" t="s">
        <v>136</v>
      </c>
      <c r="U1830" s="47" t="s">
        <v>136</v>
      </c>
      <c r="V1830" s="47" t="s">
        <v>136</v>
      </c>
      <c r="W1830" s="49" t="s">
        <v>136</v>
      </c>
      <c r="X1830" s="35" t="s">
        <v>136</v>
      </c>
      <c r="Y1830" s="44" t="s">
        <v>136</v>
      </c>
      <c r="Z1830" s="46" t="s">
        <v>136</v>
      </c>
      <c r="AA1830" s="46" t="s">
        <v>136</v>
      </c>
      <c r="AB1830" s="46" t="s">
        <v>136</v>
      </c>
      <c r="AC1830" s="47" t="s">
        <v>136</v>
      </c>
      <c r="AD1830" s="48" t="s">
        <v>136</v>
      </c>
      <c r="AE1830" s="49" t="s">
        <v>136</v>
      </c>
    </row>
    <row r="1831" spans="1:31" x14ac:dyDescent="0.25">
      <c r="A1831" t="s">
        <v>2079</v>
      </c>
      <c r="B1831" s="35" t="s">
        <v>136</v>
      </c>
      <c r="C1831" s="44" t="s">
        <v>136</v>
      </c>
      <c r="D1831" s="45" t="s">
        <v>136</v>
      </c>
      <c r="E1831" s="46" t="s">
        <v>136</v>
      </c>
      <c r="F1831" s="45" t="s">
        <v>136</v>
      </c>
      <c r="G1831" s="47" t="s">
        <v>136</v>
      </c>
      <c r="H1831" s="48" t="s">
        <v>136</v>
      </c>
      <c r="I1831" s="49" t="s">
        <v>136</v>
      </c>
      <c r="J1831" s="35" t="s">
        <v>136</v>
      </c>
      <c r="K1831" s="42" t="s">
        <v>136</v>
      </c>
      <c r="L1831" s="46" t="s">
        <v>136</v>
      </c>
      <c r="M1831" s="50" t="s">
        <v>136</v>
      </c>
      <c r="N1831" s="50" t="s">
        <v>136</v>
      </c>
      <c r="O1831" s="46" t="s">
        <v>136</v>
      </c>
      <c r="P1831" s="46" t="s">
        <v>136</v>
      </c>
      <c r="Q1831" s="46" t="s">
        <v>136</v>
      </c>
      <c r="R1831" s="46" t="s">
        <v>136</v>
      </c>
      <c r="S1831" s="46" t="s">
        <v>136</v>
      </c>
      <c r="T1831" s="46" t="s">
        <v>136</v>
      </c>
      <c r="U1831" s="47" t="s">
        <v>136</v>
      </c>
      <c r="V1831" s="47" t="s">
        <v>136</v>
      </c>
      <c r="W1831" s="49" t="s">
        <v>136</v>
      </c>
      <c r="X1831" s="35" t="s">
        <v>136</v>
      </c>
      <c r="Y1831" s="44" t="s">
        <v>136</v>
      </c>
      <c r="Z1831" s="46" t="s">
        <v>136</v>
      </c>
      <c r="AA1831" s="46" t="s">
        <v>136</v>
      </c>
      <c r="AB1831" s="46" t="s">
        <v>136</v>
      </c>
      <c r="AC1831" s="47" t="s">
        <v>136</v>
      </c>
      <c r="AD1831" s="48" t="s">
        <v>136</v>
      </c>
      <c r="AE1831" s="49" t="s">
        <v>136</v>
      </c>
    </row>
    <row r="1832" spans="1:31" x14ac:dyDescent="0.25">
      <c r="A1832" t="s">
        <v>2080</v>
      </c>
      <c r="B1832" s="35" t="s">
        <v>136</v>
      </c>
      <c r="C1832" s="44" t="s">
        <v>136</v>
      </c>
      <c r="D1832" s="45" t="s">
        <v>136</v>
      </c>
      <c r="E1832" s="46" t="s">
        <v>136</v>
      </c>
      <c r="F1832" s="45" t="s">
        <v>136</v>
      </c>
      <c r="G1832" s="47" t="s">
        <v>136</v>
      </c>
      <c r="H1832" s="48" t="s">
        <v>136</v>
      </c>
      <c r="I1832" s="49" t="s">
        <v>136</v>
      </c>
      <c r="J1832" s="35" t="s">
        <v>136</v>
      </c>
      <c r="K1832" s="42" t="s">
        <v>136</v>
      </c>
      <c r="L1832" s="46" t="s">
        <v>136</v>
      </c>
      <c r="M1832" s="50" t="s">
        <v>136</v>
      </c>
      <c r="N1832" s="50" t="s">
        <v>136</v>
      </c>
      <c r="O1832" s="46" t="s">
        <v>136</v>
      </c>
      <c r="P1832" s="46" t="s">
        <v>136</v>
      </c>
      <c r="Q1832" s="46" t="s">
        <v>136</v>
      </c>
      <c r="R1832" s="46" t="s">
        <v>136</v>
      </c>
      <c r="S1832" s="46" t="s">
        <v>136</v>
      </c>
      <c r="T1832" s="46" t="s">
        <v>136</v>
      </c>
      <c r="U1832" s="47" t="s">
        <v>136</v>
      </c>
      <c r="V1832" s="47" t="s">
        <v>136</v>
      </c>
      <c r="W1832" s="49" t="s">
        <v>136</v>
      </c>
      <c r="X1832" s="35" t="s">
        <v>136</v>
      </c>
      <c r="Y1832" s="44" t="s">
        <v>136</v>
      </c>
      <c r="Z1832" s="46" t="s">
        <v>136</v>
      </c>
      <c r="AA1832" s="46" t="s">
        <v>136</v>
      </c>
      <c r="AB1832" s="46" t="s">
        <v>136</v>
      </c>
      <c r="AC1832" s="47" t="s">
        <v>136</v>
      </c>
      <c r="AD1832" s="48" t="s">
        <v>136</v>
      </c>
      <c r="AE1832" s="49" t="s">
        <v>136</v>
      </c>
    </row>
    <row r="1833" spans="1:31" x14ac:dyDescent="0.25">
      <c r="A1833" t="s">
        <v>2081</v>
      </c>
      <c r="B1833" s="35" t="s">
        <v>136</v>
      </c>
      <c r="C1833" s="44" t="s">
        <v>136</v>
      </c>
      <c r="D1833" s="45" t="s">
        <v>136</v>
      </c>
      <c r="E1833" s="46" t="s">
        <v>136</v>
      </c>
      <c r="F1833" s="45" t="s">
        <v>136</v>
      </c>
      <c r="G1833" s="47" t="s">
        <v>136</v>
      </c>
      <c r="H1833" s="48" t="s">
        <v>136</v>
      </c>
      <c r="I1833" s="49" t="s">
        <v>136</v>
      </c>
      <c r="J1833" s="35" t="s">
        <v>136</v>
      </c>
      <c r="K1833" s="42" t="s">
        <v>136</v>
      </c>
      <c r="L1833" s="46" t="s">
        <v>136</v>
      </c>
      <c r="M1833" s="50" t="s">
        <v>136</v>
      </c>
      <c r="N1833" s="50" t="s">
        <v>136</v>
      </c>
      <c r="O1833" s="46" t="s">
        <v>136</v>
      </c>
      <c r="P1833" s="46" t="s">
        <v>136</v>
      </c>
      <c r="Q1833" s="46" t="s">
        <v>136</v>
      </c>
      <c r="R1833" s="46" t="s">
        <v>136</v>
      </c>
      <c r="S1833" s="46" t="s">
        <v>136</v>
      </c>
      <c r="T1833" s="46" t="s">
        <v>136</v>
      </c>
      <c r="U1833" s="47" t="s">
        <v>136</v>
      </c>
      <c r="V1833" s="47" t="s">
        <v>136</v>
      </c>
      <c r="W1833" s="49" t="s">
        <v>136</v>
      </c>
      <c r="X1833" s="35" t="s">
        <v>136</v>
      </c>
      <c r="Y1833" s="44" t="s">
        <v>136</v>
      </c>
      <c r="Z1833" s="46" t="s">
        <v>136</v>
      </c>
      <c r="AA1833" s="46" t="s">
        <v>136</v>
      </c>
      <c r="AB1833" s="46" t="s">
        <v>136</v>
      </c>
      <c r="AC1833" s="47" t="s">
        <v>136</v>
      </c>
      <c r="AD1833" s="48" t="s">
        <v>136</v>
      </c>
      <c r="AE1833" s="49" t="s">
        <v>136</v>
      </c>
    </row>
    <row r="1834" spans="1:31" x14ac:dyDescent="0.25">
      <c r="A1834" t="s">
        <v>2082</v>
      </c>
      <c r="B1834" s="35" t="s">
        <v>136</v>
      </c>
      <c r="C1834" s="44" t="s">
        <v>136</v>
      </c>
      <c r="D1834" s="45" t="s">
        <v>136</v>
      </c>
      <c r="E1834" s="46" t="s">
        <v>136</v>
      </c>
      <c r="F1834" s="45" t="s">
        <v>136</v>
      </c>
      <c r="G1834" s="47" t="s">
        <v>136</v>
      </c>
      <c r="H1834" s="48" t="s">
        <v>136</v>
      </c>
      <c r="I1834" s="49" t="s">
        <v>136</v>
      </c>
      <c r="J1834" s="35" t="s">
        <v>136</v>
      </c>
      <c r="K1834" s="42" t="s">
        <v>136</v>
      </c>
      <c r="L1834" s="46" t="s">
        <v>136</v>
      </c>
      <c r="M1834" s="50" t="s">
        <v>136</v>
      </c>
      <c r="N1834" s="50" t="s">
        <v>136</v>
      </c>
      <c r="O1834" s="46" t="s">
        <v>136</v>
      </c>
      <c r="P1834" s="46" t="s">
        <v>136</v>
      </c>
      <c r="Q1834" s="46" t="s">
        <v>136</v>
      </c>
      <c r="R1834" s="46" t="s">
        <v>136</v>
      </c>
      <c r="S1834" s="46" t="s">
        <v>136</v>
      </c>
      <c r="T1834" s="46" t="s">
        <v>136</v>
      </c>
      <c r="U1834" s="47" t="s">
        <v>136</v>
      </c>
      <c r="V1834" s="47" t="s">
        <v>136</v>
      </c>
      <c r="W1834" s="49" t="s">
        <v>136</v>
      </c>
      <c r="X1834" s="35" t="s">
        <v>136</v>
      </c>
      <c r="Y1834" s="44" t="s">
        <v>136</v>
      </c>
      <c r="Z1834" s="46" t="s">
        <v>136</v>
      </c>
      <c r="AA1834" s="46" t="s">
        <v>136</v>
      </c>
      <c r="AB1834" s="46" t="s">
        <v>136</v>
      </c>
      <c r="AC1834" s="47" t="s">
        <v>136</v>
      </c>
      <c r="AD1834" s="48" t="s">
        <v>136</v>
      </c>
      <c r="AE1834" s="49" t="s">
        <v>136</v>
      </c>
    </row>
    <row r="1835" spans="1:31" x14ac:dyDescent="0.25">
      <c r="A1835" t="s">
        <v>2083</v>
      </c>
      <c r="B1835" s="35" t="s">
        <v>136</v>
      </c>
      <c r="C1835" s="44" t="s">
        <v>136</v>
      </c>
      <c r="D1835" s="45" t="s">
        <v>136</v>
      </c>
      <c r="E1835" s="46" t="s">
        <v>136</v>
      </c>
      <c r="F1835" s="45" t="s">
        <v>136</v>
      </c>
      <c r="G1835" s="47" t="s">
        <v>136</v>
      </c>
      <c r="H1835" s="48" t="s">
        <v>136</v>
      </c>
      <c r="I1835" s="49" t="s">
        <v>136</v>
      </c>
      <c r="J1835" s="35" t="s">
        <v>136</v>
      </c>
      <c r="K1835" s="42" t="s">
        <v>136</v>
      </c>
      <c r="L1835" s="46" t="s">
        <v>136</v>
      </c>
      <c r="M1835" s="50" t="s">
        <v>136</v>
      </c>
      <c r="N1835" s="50" t="s">
        <v>136</v>
      </c>
      <c r="O1835" s="46" t="s">
        <v>136</v>
      </c>
      <c r="P1835" s="46" t="s">
        <v>136</v>
      </c>
      <c r="Q1835" s="46" t="s">
        <v>136</v>
      </c>
      <c r="R1835" s="46" t="s">
        <v>136</v>
      </c>
      <c r="S1835" s="46" t="s">
        <v>136</v>
      </c>
      <c r="T1835" s="46" t="s">
        <v>136</v>
      </c>
      <c r="U1835" s="47" t="s">
        <v>136</v>
      </c>
      <c r="V1835" s="47" t="s">
        <v>136</v>
      </c>
      <c r="W1835" s="49" t="s">
        <v>136</v>
      </c>
      <c r="X1835" s="35" t="s">
        <v>136</v>
      </c>
      <c r="Y1835" s="44" t="s">
        <v>136</v>
      </c>
      <c r="Z1835" s="46" t="s">
        <v>136</v>
      </c>
      <c r="AA1835" s="46" t="s">
        <v>136</v>
      </c>
      <c r="AB1835" s="46" t="s">
        <v>136</v>
      </c>
      <c r="AC1835" s="47" t="s">
        <v>136</v>
      </c>
      <c r="AD1835" s="48" t="s">
        <v>136</v>
      </c>
      <c r="AE1835" s="49" t="s">
        <v>136</v>
      </c>
    </row>
    <row r="1836" spans="1:31" x14ac:dyDescent="0.25">
      <c r="A1836" t="s">
        <v>2084</v>
      </c>
      <c r="B1836" s="35" t="s">
        <v>136</v>
      </c>
      <c r="C1836" s="44" t="s">
        <v>136</v>
      </c>
      <c r="D1836" s="45" t="s">
        <v>136</v>
      </c>
      <c r="E1836" s="46" t="s">
        <v>136</v>
      </c>
      <c r="F1836" s="45" t="s">
        <v>136</v>
      </c>
      <c r="G1836" s="47" t="s">
        <v>136</v>
      </c>
      <c r="H1836" s="48" t="s">
        <v>136</v>
      </c>
      <c r="I1836" s="49" t="s">
        <v>136</v>
      </c>
      <c r="J1836" s="35" t="s">
        <v>136</v>
      </c>
      <c r="K1836" s="42" t="s">
        <v>136</v>
      </c>
      <c r="L1836" s="46" t="s">
        <v>136</v>
      </c>
      <c r="M1836" s="50" t="s">
        <v>136</v>
      </c>
      <c r="N1836" s="50" t="s">
        <v>136</v>
      </c>
      <c r="O1836" s="46" t="s">
        <v>136</v>
      </c>
      <c r="P1836" s="46" t="s">
        <v>136</v>
      </c>
      <c r="Q1836" s="46" t="s">
        <v>136</v>
      </c>
      <c r="R1836" s="46" t="s">
        <v>136</v>
      </c>
      <c r="S1836" s="46" t="s">
        <v>136</v>
      </c>
      <c r="T1836" s="46" t="s">
        <v>136</v>
      </c>
      <c r="U1836" s="47" t="s">
        <v>136</v>
      </c>
      <c r="V1836" s="47" t="s">
        <v>136</v>
      </c>
      <c r="W1836" s="49" t="s">
        <v>136</v>
      </c>
      <c r="X1836" s="35" t="s">
        <v>136</v>
      </c>
      <c r="Y1836" s="44" t="s">
        <v>136</v>
      </c>
      <c r="Z1836" s="46" t="s">
        <v>136</v>
      </c>
      <c r="AA1836" s="46" t="s">
        <v>136</v>
      </c>
      <c r="AB1836" s="46" t="s">
        <v>136</v>
      </c>
      <c r="AC1836" s="47" t="s">
        <v>136</v>
      </c>
      <c r="AD1836" s="48" t="s">
        <v>136</v>
      </c>
      <c r="AE1836" s="49" t="s">
        <v>136</v>
      </c>
    </row>
    <row r="1837" spans="1:31" ht="15.75" thickBot="1" x14ac:dyDescent="0.3">
      <c r="A1837" t="s">
        <v>2085</v>
      </c>
      <c r="B1837" s="35" t="s">
        <v>136</v>
      </c>
      <c r="C1837" s="51" t="s">
        <v>136</v>
      </c>
      <c r="D1837" s="52" t="s">
        <v>136</v>
      </c>
      <c r="E1837" s="53" t="s">
        <v>136</v>
      </c>
      <c r="F1837" s="52" t="s">
        <v>136</v>
      </c>
      <c r="G1837" s="54" t="s">
        <v>136</v>
      </c>
      <c r="H1837" s="55" t="s">
        <v>136</v>
      </c>
      <c r="I1837" s="56" t="s">
        <v>136</v>
      </c>
      <c r="J1837" s="35" t="s">
        <v>136</v>
      </c>
      <c r="K1837" s="42" t="s">
        <v>136</v>
      </c>
      <c r="L1837" s="25" t="s">
        <v>136</v>
      </c>
      <c r="M1837" s="57" t="s">
        <v>136</v>
      </c>
      <c r="N1837" s="57" t="s">
        <v>136</v>
      </c>
      <c r="O1837" s="53" t="s">
        <v>136</v>
      </c>
      <c r="P1837" s="25" t="s">
        <v>136</v>
      </c>
      <c r="Q1837" s="25" t="s">
        <v>136</v>
      </c>
      <c r="R1837" s="53" t="s">
        <v>136</v>
      </c>
      <c r="S1837" s="46" t="s">
        <v>136</v>
      </c>
      <c r="T1837" s="25" t="s">
        <v>136</v>
      </c>
      <c r="U1837" s="54" t="s">
        <v>136</v>
      </c>
      <c r="V1837" s="54" t="s">
        <v>136</v>
      </c>
      <c r="W1837" s="56" t="s">
        <v>136</v>
      </c>
      <c r="X1837" s="35" t="s">
        <v>136</v>
      </c>
      <c r="Y1837" s="51" t="s">
        <v>136</v>
      </c>
      <c r="Z1837" s="53" t="s">
        <v>136</v>
      </c>
      <c r="AA1837" s="53" t="s">
        <v>136</v>
      </c>
      <c r="AB1837" s="53" t="s">
        <v>136</v>
      </c>
      <c r="AC1837" s="54" t="s">
        <v>136</v>
      </c>
      <c r="AD1837" s="55" t="s">
        <v>136</v>
      </c>
      <c r="AE1837" s="56" t="s">
        <v>136</v>
      </c>
    </row>
    <row r="1838" spans="1:31" x14ac:dyDescent="0.25">
      <c r="A1838" t="s">
        <v>2086</v>
      </c>
      <c r="B1838" s="293" t="s">
        <v>2237</v>
      </c>
      <c r="C1838" s="294"/>
      <c r="D1838" s="58">
        <v>0.6273305915949472</v>
      </c>
      <c r="E1838" s="58">
        <v>0.3726694084050528</v>
      </c>
      <c r="F1838" s="58">
        <v>0.27480871480202429</v>
      </c>
      <c r="G1838" s="59"/>
      <c r="H1838" s="60"/>
      <c r="I1838" s="61"/>
      <c r="J1838" s="62"/>
      <c r="K1838" s="37"/>
      <c r="L1838" s="37"/>
      <c r="M1838" s="37"/>
      <c r="N1838" s="37"/>
      <c r="O1838" s="37"/>
      <c r="P1838" s="37"/>
      <c r="Q1838" s="37"/>
      <c r="R1838" s="37"/>
      <c r="S1838" s="37"/>
      <c r="T1838" s="37"/>
      <c r="U1838" s="37" t="s">
        <v>136</v>
      </c>
      <c r="V1838" s="37" t="s">
        <v>136</v>
      </c>
      <c r="W1838" s="63" t="s">
        <v>136</v>
      </c>
      <c r="X1838" s="293" t="s">
        <v>2237</v>
      </c>
      <c r="Y1838" s="294">
        <v>0</v>
      </c>
      <c r="Z1838" s="58">
        <v>0.29474492538615954</v>
      </c>
      <c r="AA1838" s="58">
        <v>0.7052550746138404</v>
      </c>
      <c r="AB1838" s="58">
        <v>0.63580145878661132</v>
      </c>
      <c r="AC1838" s="59"/>
      <c r="AD1838" s="60"/>
      <c r="AE1838" s="61"/>
    </row>
    <row r="1839" spans="1:31" ht="15.75" thickBot="1" x14ac:dyDescent="0.3">
      <c r="A1839" t="s">
        <v>2087</v>
      </c>
      <c r="B1839" s="295" t="s">
        <v>5</v>
      </c>
      <c r="C1839" s="296"/>
      <c r="D1839" s="25"/>
      <c r="E1839" s="25"/>
      <c r="F1839" s="25"/>
      <c r="G1839" s="26">
        <v>175893.56624362891</v>
      </c>
      <c r="H1839" s="26">
        <v>84242.399159673048</v>
      </c>
      <c r="I1839" s="27">
        <v>0.47893962785989286</v>
      </c>
      <c r="J1839" s="33" t="s">
        <v>5</v>
      </c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6">
        <v>642294.94773408899</v>
      </c>
      <c r="V1839" s="26">
        <v>291844.82518570893</v>
      </c>
      <c r="W1839" s="27">
        <v>0.45437820461656986</v>
      </c>
      <c r="X1839" s="295" t="s">
        <v>5</v>
      </c>
      <c r="Y1839" s="296">
        <v>0</v>
      </c>
      <c r="Z1839" s="25"/>
      <c r="AA1839" s="25"/>
      <c r="AB1839" s="25"/>
      <c r="AC1839" s="26">
        <v>200003.95561704549</v>
      </c>
      <c r="AD1839" s="26">
        <v>131133.02608261807</v>
      </c>
      <c r="AE1839" s="27">
        <v>0.65565216286873362</v>
      </c>
    </row>
    <row r="1840" spans="1:31" ht="15.75" thickBot="1" x14ac:dyDescent="0.3">
      <c r="A1840" t="s">
        <v>2088</v>
      </c>
      <c r="B1840" s="29" t="s">
        <v>2238</v>
      </c>
      <c r="C1840" s="30"/>
      <c r="D1840" s="30"/>
      <c r="E1840" s="30"/>
      <c r="F1840" s="30"/>
      <c r="G1840" s="31">
        <v>2.3217406868570647</v>
      </c>
      <c r="H1840" s="32">
        <v>2.3751035812905226</v>
      </c>
      <c r="I1840" s="64"/>
      <c r="J1840" s="29" t="s">
        <v>2240</v>
      </c>
      <c r="K1840" s="30"/>
      <c r="L1840" s="30"/>
      <c r="M1840" s="30"/>
      <c r="N1840" s="30"/>
      <c r="O1840" s="30"/>
      <c r="P1840" s="30"/>
      <c r="Q1840" s="30"/>
      <c r="R1840" s="30"/>
      <c r="S1840" s="30"/>
      <c r="T1840" s="30"/>
      <c r="U1840" s="31">
        <v>2.0652358196751992</v>
      </c>
      <c r="V1840" s="32">
        <v>2.1004855650365868</v>
      </c>
      <c r="W1840" s="64"/>
      <c r="X1840" s="29" t="s">
        <v>2239</v>
      </c>
      <c r="Y1840" s="30"/>
      <c r="Z1840" s="30"/>
      <c r="AA1840" s="30"/>
      <c r="AB1840" s="30"/>
      <c r="AC1840" s="31">
        <v>2.3249358242637053</v>
      </c>
      <c r="AD1840" s="32">
        <v>2.3422634257466082</v>
      </c>
      <c r="AE1840" s="64"/>
    </row>
    <row r="1841" spans="1:31" ht="15.75" thickBot="1" x14ac:dyDescent="0.3">
      <c r="A1841" t="s">
        <v>2089</v>
      </c>
      <c r="B1841" s="358" t="s">
        <v>2231</v>
      </c>
      <c r="C1841" s="358"/>
      <c r="D1841" s="358"/>
      <c r="E1841" s="358"/>
      <c r="F1841" s="358"/>
      <c r="G1841" s="358"/>
      <c r="H1841" s="358"/>
      <c r="I1841" s="20"/>
      <c r="J1841" s="20"/>
      <c r="K1841" s="20"/>
      <c r="L1841" s="20" t="s">
        <v>2281</v>
      </c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</row>
    <row r="1842" spans="1:31" x14ac:dyDescent="0.25">
      <c r="A1842" t="s">
        <v>2090</v>
      </c>
      <c r="B1842" s="301" t="s">
        <v>6</v>
      </c>
      <c r="C1842" s="302"/>
      <c r="D1842" s="302"/>
      <c r="E1842" s="302"/>
      <c r="F1842" s="302"/>
      <c r="G1842" s="302"/>
      <c r="H1842" s="302"/>
      <c r="I1842" s="303"/>
      <c r="J1842" s="301" t="s">
        <v>73</v>
      </c>
      <c r="K1842" s="302"/>
      <c r="L1842" s="302"/>
      <c r="M1842" s="302"/>
      <c r="N1842" s="302"/>
      <c r="O1842" s="302"/>
      <c r="P1842" s="302"/>
      <c r="Q1842" s="302"/>
      <c r="R1842" s="302"/>
      <c r="S1842" s="302"/>
      <c r="T1842" s="302"/>
      <c r="U1842" s="302"/>
      <c r="V1842" s="302"/>
      <c r="W1842" s="303"/>
      <c r="X1842" s="301" t="s">
        <v>7</v>
      </c>
      <c r="Y1842" s="302"/>
      <c r="Z1842" s="302"/>
      <c r="AA1842" s="302"/>
      <c r="AB1842" s="302"/>
      <c r="AC1842" s="302"/>
      <c r="AD1842" s="302"/>
      <c r="AE1842" s="303"/>
    </row>
    <row r="1843" spans="1:31" ht="75" x14ac:dyDescent="0.25">
      <c r="A1843" t="s">
        <v>2091</v>
      </c>
      <c r="B1843" s="305"/>
      <c r="C1843" s="306"/>
      <c r="D1843" s="34" t="s">
        <v>2232</v>
      </c>
      <c r="E1843" s="34" t="s">
        <v>2233</v>
      </c>
      <c r="F1843" s="34" t="s">
        <v>2234</v>
      </c>
      <c r="G1843" s="269" t="s">
        <v>196</v>
      </c>
      <c r="H1843" s="34" t="s">
        <v>197</v>
      </c>
      <c r="I1843" s="21" t="s">
        <v>5</v>
      </c>
      <c r="J1843" s="305"/>
      <c r="K1843" s="306"/>
      <c r="L1843" s="307" t="s">
        <v>2232</v>
      </c>
      <c r="M1843" s="308"/>
      <c r="N1843" s="309"/>
      <c r="O1843" s="307" t="s">
        <v>2233</v>
      </c>
      <c r="P1843" s="308"/>
      <c r="Q1843" s="309"/>
      <c r="R1843" s="307" t="s">
        <v>2234</v>
      </c>
      <c r="S1843" s="308"/>
      <c r="T1843" s="309"/>
      <c r="U1843" s="269" t="s">
        <v>196</v>
      </c>
      <c r="V1843" s="34" t="s">
        <v>197</v>
      </c>
      <c r="W1843" s="21" t="s">
        <v>5</v>
      </c>
      <c r="X1843" s="305"/>
      <c r="Y1843" s="306"/>
      <c r="Z1843" s="34" t="s">
        <v>2232</v>
      </c>
      <c r="AA1843" s="34" t="s">
        <v>2233</v>
      </c>
      <c r="AB1843" s="34" t="s">
        <v>2234</v>
      </c>
      <c r="AC1843" s="269" t="s">
        <v>196</v>
      </c>
      <c r="AD1843" s="34" t="s">
        <v>197</v>
      </c>
      <c r="AE1843" s="21" t="s">
        <v>5</v>
      </c>
    </row>
    <row r="1844" spans="1:31" ht="15.75" thickBot="1" x14ac:dyDescent="0.3">
      <c r="A1844" t="s">
        <v>2092</v>
      </c>
      <c r="B1844" s="291" t="s">
        <v>2236</v>
      </c>
      <c r="C1844" s="292"/>
      <c r="D1844" s="22" t="s">
        <v>11</v>
      </c>
      <c r="E1844" s="22" t="s">
        <v>12</v>
      </c>
      <c r="F1844" s="22" t="s">
        <v>12</v>
      </c>
      <c r="G1844" s="23"/>
      <c r="H1844" s="23"/>
      <c r="I1844" s="24"/>
      <c r="J1844" s="297"/>
      <c r="K1844" s="298"/>
      <c r="L1844" s="298"/>
      <c r="M1844" s="298"/>
      <c r="N1844" s="298"/>
      <c r="O1844" s="298"/>
      <c r="P1844" s="298"/>
      <c r="Q1844" s="298"/>
      <c r="R1844" s="298"/>
      <c r="S1844" s="298"/>
      <c r="T1844" s="298"/>
      <c r="U1844" s="298"/>
      <c r="V1844" s="298"/>
      <c r="W1844" s="299"/>
      <c r="X1844" s="291" t="s">
        <v>2236</v>
      </c>
      <c r="Y1844" s="292"/>
      <c r="Z1844" s="22" t="s">
        <v>12</v>
      </c>
      <c r="AA1844" s="22" t="s">
        <v>11</v>
      </c>
      <c r="AB1844" s="22" t="s">
        <v>11</v>
      </c>
      <c r="AC1844" s="23"/>
      <c r="AD1844" s="23"/>
      <c r="AE1844" s="24"/>
    </row>
    <row r="1845" spans="1:31" x14ac:dyDescent="0.25">
      <c r="A1845" t="s">
        <v>2093</v>
      </c>
      <c r="B1845" s="35">
        <v>1</v>
      </c>
      <c r="C1845" s="36" t="s">
        <v>148</v>
      </c>
      <c r="D1845" s="37">
        <v>0.65928755523910731</v>
      </c>
      <c r="E1845" s="38">
        <v>0.34071244476089257</v>
      </c>
      <c r="F1845" s="37">
        <v>0.30788452810496997</v>
      </c>
      <c r="G1845" s="39">
        <v>1817.9876369721196</v>
      </c>
      <c r="H1845" s="40">
        <v>1536.9040312173481</v>
      </c>
      <c r="I1845" s="41">
        <v>0.84538750427207543</v>
      </c>
      <c r="J1845" s="35">
        <v>1</v>
      </c>
      <c r="K1845" s="42" t="s">
        <v>147</v>
      </c>
      <c r="L1845" s="38">
        <v>0.5451959931923096</v>
      </c>
      <c r="M1845" s="43" t="s">
        <v>137</v>
      </c>
      <c r="N1845" s="43" t="s">
        <v>137</v>
      </c>
      <c r="O1845" s="38">
        <v>0.45480400680769034</v>
      </c>
      <c r="P1845" s="38" t="s">
        <v>137</v>
      </c>
      <c r="Q1845" s="38" t="s">
        <v>137</v>
      </c>
      <c r="R1845" s="38">
        <v>0.34671647769157093</v>
      </c>
      <c r="S1845" s="38" t="s">
        <v>1</v>
      </c>
      <c r="T1845" s="38" t="s">
        <v>137</v>
      </c>
      <c r="U1845" s="39">
        <v>87422.101221798541</v>
      </c>
      <c r="V1845" s="39">
        <v>54409.148639621446</v>
      </c>
      <c r="W1845" s="41">
        <v>0.62237292262719746</v>
      </c>
      <c r="X1845" s="35">
        <v>1</v>
      </c>
      <c r="Y1845" s="36" t="s">
        <v>179</v>
      </c>
      <c r="Z1845" s="38">
        <v>0.17567762165716533</v>
      </c>
      <c r="AA1845" s="38">
        <v>0.82432237834283462</v>
      </c>
      <c r="AB1845" s="38">
        <v>0.81979317561009368</v>
      </c>
      <c r="AC1845" s="39">
        <v>46282.370964943257</v>
      </c>
      <c r="AD1845" s="40">
        <v>20521.891225430158</v>
      </c>
      <c r="AE1845" s="41">
        <v>0.4434062213661123</v>
      </c>
    </row>
    <row r="1846" spans="1:31" x14ac:dyDescent="0.25">
      <c r="A1846" t="s">
        <v>2094</v>
      </c>
      <c r="B1846" s="35">
        <v>2</v>
      </c>
      <c r="C1846" s="44" t="s">
        <v>150</v>
      </c>
      <c r="D1846" s="45">
        <v>0.75036569644049711</v>
      </c>
      <c r="E1846" s="46">
        <v>0.24963430355950292</v>
      </c>
      <c r="F1846" s="45">
        <v>5.2597811759140439E-2</v>
      </c>
      <c r="G1846" s="47">
        <v>20003.684240165436</v>
      </c>
      <c r="H1846" s="48">
        <v>11638.744341327429</v>
      </c>
      <c r="I1846" s="49">
        <v>0.58183003698678526</v>
      </c>
      <c r="J1846" s="35">
        <v>2</v>
      </c>
      <c r="K1846" s="42" t="s">
        <v>149</v>
      </c>
      <c r="L1846" s="46">
        <v>0.2572167344442885</v>
      </c>
      <c r="M1846" s="50" t="s">
        <v>137</v>
      </c>
      <c r="N1846" s="50" t="s">
        <v>135</v>
      </c>
      <c r="O1846" s="46">
        <v>0.74278326555571139</v>
      </c>
      <c r="P1846" s="46" t="s">
        <v>137</v>
      </c>
      <c r="Q1846" s="46" t="s">
        <v>135</v>
      </c>
      <c r="R1846" s="46">
        <v>0.3781915098157731</v>
      </c>
      <c r="S1846" s="46" t="s">
        <v>1</v>
      </c>
      <c r="T1846" s="46" t="s">
        <v>137</v>
      </c>
      <c r="U1846" s="47">
        <v>1382.6215002892854</v>
      </c>
      <c r="V1846" s="47">
        <v>1023.8067889055982</v>
      </c>
      <c r="W1846" s="49">
        <v>0.74048232917786061</v>
      </c>
      <c r="X1846" s="35">
        <v>2</v>
      </c>
      <c r="Y1846" s="44" t="s">
        <v>143</v>
      </c>
      <c r="Z1846" s="46">
        <v>0.20638771289598551</v>
      </c>
      <c r="AA1846" s="46">
        <v>0.79361228710401444</v>
      </c>
      <c r="AB1846" s="46">
        <v>0.79338105418287574</v>
      </c>
      <c r="AC1846" s="47">
        <v>93378.447319282204</v>
      </c>
      <c r="AD1846" s="48">
        <v>78391.834668390933</v>
      </c>
      <c r="AE1846" s="49">
        <v>0.83950672686119288</v>
      </c>
    </row>
    <row r="1847" spans="1:31" x14ac:dyDescent="0.25">
      <c r="A1847" t="s">
        <v>2095</v>
      </c>
      <c r="B1847" s="35">
        <v>3</v>
      </c>
      <c r="C1847" s="44" t="s">
        <v>153</v>
      </c>
      <c r="D1847" s="45">
        <v>0.63035159004361518</v>
      </c>
      <c r="E1847" s="46">
        <v>0.36964840995638493</v>
      </c>
      <c r="F1847" s="45">
        <v>0.10050972306549111</v>
      </c>
      <c r="G1847" s="47">
        <v>5564.9395507122972</v>
      </c>
      <c r="H1847" s="48">
        <v>1382.1675759579989</v>
      </c>
      <c r="I1847" s="49">
        <v>0.24837063608015028</v>
      </c>
      <c r="J1847" s="35">
        <v>3</v>
      </c>
      <c r="K1847" s="42" t="s">
        <v>151</v>
      </c>
      <c r="L1847" s="46">
        <v>0.27907916394440319</v>
      </c>
      <c r="M1847" s="50" t="s">
        <v>137</v>
      </c>
      <c r="N1847" s="50" t="s">
        <v>135</v>
      </c>
      <c r="O1847" s="46">
        <v>0.72092083605559676</v>
      </c>
      <c r="P1847" s="46" t="s">
        <v>137</v>
      </c>
      <c r="Q1847" s="46" t="s">
        <v>135</v>
      </c>
      <c r="R1847" s="46">
        <v>0.54960056023618553</v>
      </c>
      <c r="S1847" s="46" t="s">
        <v>137</v>
      </c>
      <c r="T1847" s="46" t="s">
        <v>137</v>
      </c>
      <c r="U1847" s="47">
        <v>99318.553377098084</v>
      </c>
      <c r="V1847" s="47">
        <v>22378.606743296848</v>
      </c>
      <c r="W1847" s="49">
        <v>0.22532151327585831</v>
      </c>
      <c r="X1847" s="35">
        <v>3</v>
      </c>
      <c r="Y1847" s="44" t="s">
        <v>201</v>
      </c>
      <c r="Z1847" s="46">
        <v>1.042932479676169E-2</v>
      </c>
      <c r="AA1847" s="46">
        <v>0.98957067520323827</v>
      </c>
      <c r="AB1847" s="46">
        <v>0.98438383826317688</v>
      </c>
      <c r="AC1847" s="47">
        <v>57401.846487241462</v>
      </c>
      <c r="AD1847" s="48">
        <v>33876.051706214363</v>
      </c>
      <c r="AE1847" s="49">
        <v>0.59015613223773022</v>
      </c>
    </row>
    <row r="1848" spans="1:31" x14ac:dyDescent="0.25">
      <c r="A1848" t="s">
        <v>2096</v>
      </c>
      <c r="B1848" s="35">
        <v>4</v>
      </c>
      <c r="C1848" s="44" t="s">
        <v>154</v>
      </c>
      <c r="D1848" s="45">
        <v>0.73720684889215271</v>
      </c>
      <c r="E1848" s="46">
        <v>0.26279315110784729</v>
      </c>
      <c r="F1848" s="45">
        <v>9.6093139355267074E-2</v>
      </c>
      <c r="G1848" s="47">
        <v>10946.117070354358</v>
      </c>
      <c r="H1848" s="48">
        <v>2909.7623782494525</v>
      </c>
      <c r="I1848" s="49">
        <v>0.26582598738415053</v>
      </c>
      <c r="J1848" s="35">
        <v>4</v>
      </c>
      <c r="K1848" s="42" t="s">
        <v>152</v>
      </c>
      <c r="L1848" s="46">
        <v>0.416936552832539</v>
      </c>
      <c r="M1848" s="50" t="s">
        <v>137</v>
      </c>
      <c r="N1848" s="50" t="s">
        <v>137</v>
      </c>
      <c r="O1848" s="46">
        <v>0.58306344716746106</v>
      </c>
      <c r="P1848" s="46" t="s">
        <v>137</v>
      </c>
      <c r="Q1848" s="46" t="s">
        <v>137</v>
      </c>
      <c r="R1848" s="46">
        <v>0.24513277265094052</v>
      </c>
      <c r="S1848" s="46" t="s">
        <v>1</v>
      </c>
      <c r="T1848" s="46" t="s">
        <v>137</v>
      </c>
      <c r="U1848" s="47">
        <v>129977.18367171922</v>
      </c>
      <c r="V1848" s="47">
        <v>34175.702271670998</v>
      </c>
      <c r="W1848" s="49">
        <v>0.26293616545799214</v>
      </c>
      <c r="X1848" s="35">
        <v>4</v>
      </c>
      <c r="Y1848" s="44" t="s">
        <v>144</v>
      </c>
      <c r="Z1848" s="46">
        <v>4.4146588681217604E-2</v>
      </c>
      <c r="AA1848" s="46">
        <v>0.95585341131878243</v>
      </c>
      <c r="AB1848" s="46">
        <v>0.95158563839155363</v>
      </c>
      <c r="AC1848" s="47">
        <v>37479.746367505686</v>
      </c>
      <c r="AD1848" s="48">
        <v>29693.402891331567</v>
      </c>
      <c r="AE1848" s="49">
        <v>0.79225196990861313</v>
      </c>
    </row>
    <row r="1849" spans="1:31" x14ac:dyDescent="0.25">
      <c r="A1849" t="s">
        <v>2097</v>
      </c>
      <c r="B1849" s="35">
        <v>5</v>
      </c>
      <c r="C1849" s="44" t="s">
        <v>155</v>
      </c>
      <c r="D1849" s="45">
        <v>0.72742733487802713</v>
      </c>
      <c r="E1849" s="46">
        <v>0.27257266512197281</v>
      </c>
      <c r="F1849" s="45">
        <v>0.20040109312246795</v>
      </c>
      <c r="G1849" s="47">
        <v>8302.556086078268</v>
      </c>
      <c r="H1849" s="48">
        <v>3213.1572218473934</v>
      </c>
      <c r="I1849" s="49">
        <v>0.38700819224036531</v>
      </c>
      <c r="J1849" s="35">
        <v>5</v>
      </c>
      <c r="K1849" s="42" t="s">
        <v>159</v>
      </c>
      <c r="L1849" s="46">
        <v>0.48499806799503481</v>
      </c>
      <c r="M1849" s="50" t="s">
        <v>137</v>
      </c>
      <c r="N1849" s="50" t="s">
        <v>137</v>
      </c>
      <c r="O1849" s="46">
        <v>0.51500193200496514</v>
      </c>
      <c r="P1849" s="46" t="s">
        <v>137</v>
      </c>
      <c r="Q1849" s="46" t="s">
        <v>137</v>
      </c>
      <c r="R1849" s="46">
        <v>9.0273661148612017E-2</v>
      </c>
      <c r="S1849" s="46" t="s">
        <v>1</v>
      </c>
      <c r="T1849" s="46" t="s">
        <v>137</v>
      </c>
      <c r="U1849" s="47">
        <v>18223.565101165761</v>
      </c>
      <c r="V1849" s="47">
        <v>4740.7197906363454</v>
      </c>
      <c r="W1849" s="49">
        <v>0.26014228085003421</v>
      </c>
      <c r="X1849" s="35">
        <v>5</v>
      </c>
      <c r="Y1849" s="44" t="s">
        <v>191</v>
      </c>
      <c r="Z1849" s="46">
        <v>7.2525585788726768E-2</v>
      </c>
      <c r="AA1849" s="46">
        <v>0.92747441421127319</v>
      </c>
      <c r="AB1849" s="46">
        <v>0.92346978699744298</v>
      </c>
      <c r="AC1849" s="47">
        <v>24040.262046736403</v>
      </c>
      <c r="AD1849" s="48">
        <v>12337.035502371202</v>
      </c>
      <c r="AE1849" s="49">
        <v>0.51318223896174298</v>
      </c>
    </row>
    <row r="1850" spans="1:31" x14ac:dyDescent="0.25">
      <c r="A1850" t="s">
        <v>2098</v>
      </c>
      <c r="B1850" s="35">
        <v>6</v>
      </c>
      <c r="C1850" s="44" t="s">
        <v>156</v>
      </c>
      <c r="D1850" s="45">
        <v>0.68146937063497104</v>
      </c>
      <c r="E1850" s="46">
        <v>0.31853062936502902</v>
      </c>
      <c r="F1850" s="45">
        <v>0.17121639840434652</v>
      </c>
      <c r="G1850" s="47">
        <v>20067.895448650164</v>
      </c>
      <c r="H1850" s="48">
        <v>2518.3183987102307</v>
      </c>
      <c r="I1850" s="49">
        <v>0.12548991024764489</v>
      </c>
      <c r="J1850" s="35">
        <v>6</v>
      </c>
      <c r="K1850" s="42" t="s">
        <v>162</v>
      </c>
      <c r="L1850" s="46">
        <v>0.38968760677334696</v>
      </c>
      <c r="M1850" s="50" t="s">
        <v>137</v>
      </c>
      <c r="N1850" s="50" t="s">
        <v>135</v>
      </c>
      <c r="O1850" s="46">
        <v>0.61031239322665309</v>
      </c>
      <c r="P1850" s="46" t="s">
        <v>137</v>
      </c>
      <c r="Q1850" s="46" t="s">
        <v>135</v>
      </c>
      <c r="R1850" s="46">
        <v>2.9897609563414168E-2</v>
      </c>
      <c r="S1850" s="46" t="s">
        <v>1</v>
      </c>
      <c r="T1850" s="46" t="s">
        <v>137</v>
      </c>
      <c r="U1850" s="47">
        <v>15062.662660829614</v>
      </c>
      <c r="V1850" s="47">
        <v>4372.4133080751499</v>
      </c>
      <c r="W1850" s="49">
        <v>0.29028156618322143</v>
      </c>
      <c r="X1850" s="35">
        <v>6</v>
      </c>
      <c r="Y1850" s="44" t="s">
        <v>192</v>
      </c>
      <c r="Z1850" s="46">
        <v>0.2958858606870251</v>
      </c>
      <c r="AA1850" s="46">
        <v>0.70411413931297484</v>
      </c>
      <c r="AB1850" s="46">
        <v>0.6910288392715852</v>
      </c>
      <c r="AC1850" s="47">
        <v>19637.178442029784</v>
      </c>
      <c r="AD1850" s="48">
        <v>10582.868854954628</v>
      </c>
      <c r="AE1850" s="49">
        <v>0.53892003304832914</v>
      </c>
    </row>
    <row r="1851" spans="1:31" x14ac:dyDescent="0.25">
      <c r="A1851" t="s">
        <v>2099</v>
      </c>
      <c r="B1851" s="35">
        <v>7</v>
      </c>
      <c r="C1851" s="44" t="s">
        <v>157</v>
      </c>
      <c r="D1851" s="45">
        <v>0.64865679974865398</v>
      </c>
      <c r="E1851" s="46">
        <v>0.35134320025134613</v>
      </c>
      <c r="F1851" s="45">
        <v>0.21186921606681303</v>
      </c>
      <c r="G1851" s="47">
        <v>35354.451538390007</v>
      </c>
      <c r="H1851" s="48">
        <v>9804.0252605876412</v>
      </c>
      <c r="I1851" s="49">
        <v>0.27730667098432671</v>
      </c>
      <c r="J1851" s="35">
        <v>7</v>
      </c>
      <c r="K1851" s="42" t="s">
        <v>163</v>
      </c>
      <c r="L1851" s="46">
        <v>0.2932229919185152</v>
      </c>
      <c r="M1851" s="50" t="s">
        <v>137</v>
      </c>
      <c r="N1851" s="50" t="s">
        <v>135</v>
      </c>
      <c r="O1851" s="46">
        <v>0.70677700808148491</v>
      </c>
      <c r="P1851" s="46" t="s">
        <v>137</v>
      </c>
      <c r="Q1851" s="46" t="s">
        <v>135</v>
      </c>
      <c r="R1851" s="46">
        <v>0.17842845675803068</v>
      </c>
      <c r="S1851" s="46" t="s">
        <v>1</v>
      </c>
      <c r="T1851" s="46" t="s">
        <v>137</v>
      </c>
      <c r="U1851" s="47">
        <v>11375.355101424029</v>
      </c>
      <c r="V1851" s="47">
        <v>2477.3149339220945</v>
      </c>
      <c r="W1851" s="49">
        <v>0.2177791296916938</v>
      </c>
      <c r="X1851" s="35">
        <v>7</v>
      </c>
      <c r="Y1851" s="44" t="s">
        <v>193</v>
      </c>
      <c r="Z1851" s="46">
        <v>6.4420341232513626E-4</v>
      </c>
      <c r="AA1851" s="46">
        <v>0.99935579658767482</v>
      </c>
      <c r="AB1851" s="46">
        <v>0.99935150476276458</v>
      </c>
      <c r="AC1851" s="47">
        <v>1578.4455413881931</v>
      </c>
      <c r="AD1851" s="48">
        <v>1577.4455413881931</v>
      </c>
      <c r="AE1851" s="49">
        <v>0.99936646531427331</v>
      </c>
    </row>
    <row r="1852" spans="1:31" x14ac:dyDescent="0.25">
      <c r="A1852" t="s">
        <v>2100</v>
      </c>
      <c r="B1852" s="35">
        <v>8</v>
      </c>
      <c r="C1852" s="44" t="s">
        <v>158</v>
      </c>
      <c r="D1852" s="45">
        <v>0.81488152235742717</v>
      </c>
      <c r="E1852" s="46">
        <v>0.18511847764257275</v>
      </c>
      <c r="F1852" s="45">
        <v>9.4676140927021937E-2</v>
      </c>
      <c r="G1852" s="47">
        <v>2</v>
      </c>
      <c r="H1852" s="48">
        <v>1</v>
      </c>
      <c r="I1852" s="49">
        <v>0.5</v>
      </c>
      <c r="J1852" s="35">
        <v>8</v>
      </c>
      <c r="K1852" s="42" t="s">
        <v>164</v>
      </c>
      <c r="L1852" s="46">
        <v>0.29614294748471415</v>
      </c>
      <c r="M1852" s="50" t="s">
        <v>137</v>
      </c>
      <c r="N1852" s="50" t="s">
        <v>135</v>
      </c>
      <c r="O1852" s="46">
        <v>0.70385705251528574</v>
      </c>
      <c r="P1852" s="46" t="s">
        <v>137</v>
      </c>
      <c r="Q1852" s="46" t="s">
        <v>135</v>
      </c>
      <c r="R1852" s="46">
        <v>5.28735262092528E-2</v>
      </c>
      <c r="S1852" s="46" t="s">
        <v>1</v>
      </c>
      <c r="T1852" s="46" t="s">
        <v>137</v>
      </c>
      <c r="U1852" s="47">
        <v>11774.108465537018</v>
      </c>
      <c r="V1852" s="47">
        <v>3376.4561852472898</v>
      </c>
      <c r="W1852" s="49">
        <v>0.28676958388231472</v>
      </c>
      <c r="X1852" s="35" t="s">
        <v>136</v>
      </c>
      <c r="Y1852" s="44" t="s">
        <v>136</v>
      </c>
      <c r="Z1852" s="46" t="s">
        <v>136</v>
      </c>
      <c r="AA1852" s="46" t="s">
        <v>136</v>
      </c>
      <c r="AB1852" s="46" t="s">
        <v>136</v>
      </c>
      <c r="AC1852" s="47" t="s">
        <v>136</v>
      </c>
      <c r="AD1852" s="48" t="s">
        <v>136</v>
      </c>
      <c r="AE1852" s="49" t="s">
        <v>136</v>
      </c>
    </row>
    <row r="1853" spans="1:31" x14ac:dyDescent="0.25">
      <c r="A1853" t="s">
        <v>2101</v>
      </c>
      <c r="B1853" s="35">
        <v>9</v>
      </c>
      <c r="C1853" s="44" t="s">
        <v>160</v>
      </c>
      <c r="D1853" s="45">
        <v>0.71544308195712947</v>
      </c>
      <c r="E1853" s="46">
        <v>0.28455691804287042</v>
      </c>
      <c r="F1853" s="45">
        <v>4.1048834028979596E-2</v>
      </c>
      <c r="G1853" s="47">
        <v>22705.631035419996</v>
      </c>
      <c r="H1853" s="48">
        <v>8127.7538208079368</v>
      </c>
      <c r="I1853" s="49">
        <v>0.35796203189107245</v>
      </c>
      <c r="J1853" s="35">
        <v>9</v>
      </c>
      <c r="K1853" s="42" t="s">
        <v>165</v>
      </c>
      <c r="L1853" s="46">
        <v>0.16815779795767949</v>
      </c>
      <c r="M1853" s="50" t="s">
        <v>137</v>
      </c>
      <c r="N1853" s="50" t="s">
        <v>135</v>
      </c>
      <c r="O1853" s="46">
        <v>0.83184220204232029</v>
      </c>
      <c r="P1853" s="46" t="s">
        <v>137</v>
      </c>
      <c r="Q1853" s="46" t="s">
        <v>135</v>
      </c>
      <c r="R1853" s="46">
        <v>5.3142186612068348E-2</v>
      </c>
      <c r="S1853" s="46" t="s">
        <v>1</v>
      </c>
      <c r="T1853" s="46" t="s">
        <v>137</v>
      </c>
      <c r="U1853" s="47">
        <v>24802.376669813355</v>
      </c>
      <c r="V1853" s="47">
        <v>9179.6333463329229</v>
      </c>
      <c r="W1853" s="49">
        <v>0.37011103687919283</v>
      </c>
      <c r="X1853" s="35" t="s">
        <v>136</v>
      </c>
      <c r="Y1853" s="44" t="s">
        <v>136</v>
      </c>
      <c r="Z1853" s="46" t="s">
        <v>136</v>
      </c>
      <c r="AA1853" s="46" t="s">
        <v>136</v>
      </c>
      <c r="AB1853" s="46" t="s">
        <v>136</v>
      </c>
      <c r="AC1853" s="47" t="s">
        <v>136</v>
      </c>
      <c r="AD1853" s="48" t="s">
        <v>136</v>
      </c>
      <c r="AE1853" s="49" t="s">
        <v>136</v>
      </c>
    </row>
    <row r="1854" spans="1:31" x14ac:dyDescent="0.25">
      <c r="A1854" t="s">
        <v>2102</v>
      </c>
      <c r="B1854" s="35">
        <v>10</v>
      </c>
      <c r="C1854" s="44" t="s">
        <v>2228</v>
      </c>
      <c r="D1854" s="45">
        <v>0.60360573860949496</v>
      </c>
      <c r="E1854" s="46">
        <v>0.39639426139050504</v>
      </c>
      <c r="F1854" s="45">
        <v>7.9123287244098409E-3</v>
      </c>
      <c r="G1854" s="47">
        <v>31910.679592183387</v>
      </c>
      <c r="H1854" s="48">
        <v>7331.8962545980439</v>
      </c>
      <c r="I1854" s="49">
        <v>0.22976308710122278</v>
      </c>
      <c r="J1854" s="35">
        <v>10</v>
      </c>
      <c r="K1854" s="42" t="s">
        <v>166</v>
      </c>
      <c r="L1854" s="46">
        <v>0.19422717212308463</v>
      </c>
      <c r="M1854" s="50" t="s">
        <v>137</v>
      </c>
      <c r="N1854" s="50" t="s">
        <v>135</v>
      </c>
      <c r="O1854" s="46">
        <v>0.80577282787691529</v>
      </c>
      <c r="P1854" s="46" t="s">
        <v>137</v>
      </c>
      <c r="Q1854" s="46" t="s">
        <v>135</v>
      </c>
      <c r="R1854" s="46">
        <v>7.5414897796921496E-2</v>
      </c>
      <c r="S1854" s="46" t="s">
        <v>1</v>
      </c>
      <c r="T1854" s="46" t="s">
        <v>137</v>
      </c>
      <c r="U1854" s="47">
        <v>22695.731338570044</v>
      </c>
      <c r="V1854" s="47">
        <v>5336.025716064124</v>
      </c>
      <c r="W1854" s="49">
        <v>0.23511142410272834</v>
      </c>
      <c r="X1854" s="35" t="s">
        <v>136</v>
      </c>
      <c r="Y1854" s="44" t="s">
        <v>136</v>
      </c>
      <c r="Z1854" s="46" t="s">
        <v>136</v>
      </c>
      <c r="AA1854" s="46" t="s">
        <v>136</v>
      </c>
      <c r="AB1854" s="46" t="s">
        <v>136</v>
      </c>
      <c r="AC1854" s="47" t="s">
        <v>136</v>
      </c>
      <c r="AD1854" s="48" t="s">
        <v>136</v>
      </c>
      <c r="AE1854" s="49" t="s">
        <v>136</v>
      </c>
    </row>
    <row r="1855" spans="1:31" x14ac:dyDescent="0.25">
      <c r="A1855" t="s">
        <v>2103</v>
      </c>
      <c r="B1855" s="35">
        <v>11</v>
      </c>
      <c r="C1855" s="44" t="s">
        <v>170</v>
      </c>
      <c r="D1855" s="45">
        <v>0.82953946830320824</v>
      </c>
      <c r="E1855" s="46">
        <v>0.17046053169679184</v>
      </c>
      <c r="F1855" s="45">
        <v>0.14162105409946593</v>
      </c>
      <c r="G1855" s="47">
        <v>41242.520577994779</v>
      </c>
      <c r="H1855" s="48">
        <v>12691.322323723534</v>
      </c>
      <c r="I1855" s="49">
        <v>0.30772421631511709</v>
      </c>
      <c r="J1855" s="35">
        <v>11</v>
      </c>
      <c r="K1855" s="42" t="s">
        <v>167</v>
      </c>
      <c r="L1855" s="46">
        <v>0.26513819642337699</v>
      </c>
      <c r="M1855" s="50" t="s">
        <v>137</v>
      </c>
      <c r="N1855" s="50" t="s">
        <v>135</v>
      </c>
      <c r="O1855" s="46">
        <v>0.73486180357662312</v>
      </c>
      <c r="P1855" s="46" t="s">
        <v>137</v>
      </c>
      <c r="Q1855" s="46" t="s">
        <v>135</v>
      </c>
      <c r="R1855" s="46">
        <v>5.5800565041883181E-2</v>
      </c>
      <c r="S1855" s="46" t="s">
        <v>1</v>
      </c>
      <c r="T1855" s="46" t="s">
        <v>137</v>
      </c>
      <c r="U1855" s="47">
        <v>2687.6012880465</v>
      </c>
      <c r="V1855" s="47">
        <v>1284.8910086413321</v>
      </c>
      <c r="W1855" s="49">
        <v>0.47808096176917048</v>
      </c>
      <c r="X1855" s="35" t="s">
        <v>136</v>
      </c>
      <c r="Y1855" s="44" t="s">
        <v>136</v>
      </c>
      <c r="Z1855" s="46" t="s">
        <v>136</v>
      </c>
      <c r="AA1855" s="46" t="s">
        <v>136</v>
      </c>
      <c r="AB1855" s="46" t="s">
        <v>136</v>
      </c>
      <c r="AC1855" s="47" t="s">
        <v>136</v>
      </c>
      <c r="AD1855" s="48" t="s">
        <v>136</v>
      </c>
      <c r="AE1855" s="49" t="s">
        <v>136</v>
      </c>
    </row>
    <row r="1856" spans="1:31" x14ac:dyDescent="0.25">
      <c r="A1856" t="s">
        <v>2104</v>
      </c>
      <c r="B1856" s="35">
        <v>12</v>
      </c>
      <c r="C1856" s="44" t="s">
        <v>171</v>
      </c>
      <c r="D1856" s="45">
        <v>0.68605971417496603</v>
      </c>
      <c r="E1856" s="46">
        <v>0.31394028582503403</v>
      </c>
      <c r="F1856" s="45">
        <v>0.2537482410106946</v>
      </c>
      <c r="G1856" s="47">
        <v>6080.0972905149938</v>
      </c>
      <c r="H1856" s="48">
        <v>4913.5648915604479</v>
      </c>
      <c r="I1856" s="49">
        <v>0.80813918869779489</v>
      </c>
      <c r="J1856" s="35">
        <v>12</v>
      </c>
      <c r="K1856" s="42" t="s">
        <v>168</v>
      </c>
      <c r="L1856" s="46">
        <v>7.5968397755643943E-2</v>
      </c>
      <c r="M1856" s="50" t="s">
        <v>137</v>
      </c>
      <c r="N1856" s="50" t="s">
        <v>135</v>
      </c>
      <c r="O1856" s="46">
        <v>0.9240316022443561</v>
      </c>
      <c r="P1856" s="46" t="s">
        <v>137</v>
      </c>
      <c r="Q1856" s="46" t="s">
        <v>135</v>
      </c>
      <c r="R1856" s="46">
        <v>0.14012711185870264</v>
      </c>
      <c r="S1856" s="46" t="s">
        <v>1</v>
      </c>
      <c r="T1856" s="46" t="s">
        <v>137</v>
      </c>
      <c r="U1856" s="47">
        <v>15925.574622023414</v>
      </c>
      <c r="V1856" s="47">
        <v>3849.5036814358714</v>
      </c>
      <c r="W1856" s="49">
        <v>0.24171835383022275</v>
      </c>
      <c r="X1856" s="35" t="s">
        <v>136</v>
      </c>
      <c r="Y1856" s="44" t="s">
        <v>136</v>
      </c>
      <c r="Z1856" s="46" t="s">
        <v>136</v>
      </c>
      <c r="AA1856" s="46" t="s">
        <v>136</v>
      </c>
      <c r="AB1856" s="46" t="s">
        <v>136</v>
      </c>
      <c r="AC1856" s="47" t="s">
        <v>136</v>
      </c>
      <c r="AD1856" s="48" t="s">
        <v>136</v>
      </c>
      <c r="AE1856" s="49" t="s">
        <v>136</v>
      </c>
    </row>
    <row r="1857" spans="1:31" x14ac:dyDescent="0.25">
      <c r="A1857" t="s">
        <v>2105</v>
      </c>
      <c r="B1857" s="35">
        <v>13</v>
      </c>
      <c r="C1857" s="44" t="s">
        <v>172</v>
      </c>
      <c r="D1857" s="45">
        <v>0.6308760164659345</v>
      </c>
      <c r="E1857" s="46">
        <v>0.3691239835340655</v>
      </c>
      <c r="F1857" s="45">
        <v>0.36312981096644642</v>
      </c>
      <c r="G1857" s="47">
        <v>1159.2500726281764</v>
      </c>
      <c r="H1857" s="48">
        <v>585.72660858585095</v>
      </c>
      <c r="I1857" s="49">
        <v>0.50526337881345107</v>
      </c>
      <c r="J1857" s="35">
        <v>13</v>
      </c>
      <c r="K1857" s="42" t="s">
        <v>169</v>
      </c>
      <c r="L1857" s="46">
        <v>0.41078746603310184</v>
      </c>
      <c r="M1857" s="50" t="s">
        <v>137</v>
      </c>
      <c r="N1857" s="50" t="s">
        <v>137</v>
      </c>
      <c r="O1857" s="46">
        <v>0.5892125339668981</v>
      </c>
      <c r="P1857" s="46" t="s">
        <v>137</v>
      </c>
      <c r="Q1857" s="46" t="s">
        <v>137</v>
      </c>
      <c r="R1857" s="46">
        <v>7.1168171455528562E-2</v>
      </c>
      <c r="S1857" s="46" t="s">
        <v>1</v>
      </c>
      <c r="T1857" s="46" t="s">
        <v>137</v>
      </c>
      <c r="U1857" s="47">
        <v>2</v>
      </c>
      <c r="V1857" s="47">
        <v>1</v>
      </c>
      <c r="W1857" s="49">
        <v>0.5</v>
      </c>
      <c r="X1857" s="35" t="s">
        <v>136</v>
      </c>
      <c r="Y1857" s="44" t="s">
        <v>136</v>
      </c>
      <c r="Z1857" s="46" t="s">
        <v>136</v>
      </c>
      <c r="AA1857" s="46" t="s">
        <v>136</v>
      </c>
      <c r="AB1857" s="46" t="s">
        <v>136</v>
      </c>
      <c r="AC1857" s="47" t="s">
        <v>136</v>
      </c>
      <c r="AD1857" s="48" t="s">
        <v>136</v>
      </c>
      <c r="AE1857" s="49" t="s">
        <v>136</v>
      </c>
    </row>
    <row r="1858" spans="1:31" x14ac:dyDescent="0.25">
      <c r="A1858" t="s">
        <v>2106</v>
      </c>
      <c r="B1858" s="35">
        <v>14</v>
      </c>
      <c r="C1858" s="44" t="s">
        <v>2230</v>
      </c>
      <c r="D1858" s="45">
        <v>0.6255995524679836</v>
      </c>
      <c r="E1858" s="46">
        <v>0.37440044753201657</v>
      </c>
      <c r="F1858" s="45">
        <v>0.22491676823380286</v>
      </c>
      <c r="G1858" s="47">
        <v>30139.331910114634</v>
      </c>
      <c r="H1858" s="48">
        <v>16840.608361362833</v>
      </c>
      <c r="I1858" s="49">
        <v>0.55875851566939327</v>
      </c>
      <c r="J1858" s="35">
        <v>14</v>
      </c>
      <c r="K1858" s="42" t="s">
        <v>139</v>
      </c>
      <c r="L1858" s="46">
        <v>6.5827983579414134E-2</v>
      </c>
      <c r="M1858" s="50" t="s">
        <v>137</v>
      </c>
      <c r="N1858" s="50" t="s">
        <v>135</v>
      </c>
      <c r="O1858" s="46">
        <v>0.93417201642058589</v>
      </c>
      <c r="P1858" s="46" t="s">
        <v>137</v>
      </c>
      <c r="Q1858" s="46" t="s">
        <v>135</v>
      </c>
      <c r="R1858" s="46">
        <v>5.5863459037192786E-3</v>
      </c>
      <c r="S1858" s="46" t="s">
        <v>1</v>
      </c>
      <c r="T1858" s="46" t="s">
        <v>137</v>
      </c>
      <c r="U1858" s="47">
        <v>84386.635300488211</v>
      </c>
      <c r="V1858" s="47">
        <v>36444.90540604206</v>
      </c>
      <c r="W1858" s="49">
        <v>0.43188006342790175</v>
      </c>
      <c r="X1858" s="35" t="s">
        <v>136</v>
      </c>
      <c r="Y1858" s="44" t="s">
        <v>136</v>
      </c>
      <c r="Z1858" s="46" t="s">
        <v>136</v>
      </c>
      <c r="AA1858" s="46" t="s">
        <v>136</v>
      </c>
      <c r="AB1858" s="46" t="s">
        <v>136</v>
      </c>
      <c r="AC1858" s="47" t="s">
        <v>136</v>
      </c>
      <c r="AD1858" s="48" t="s">
        <v>136</v>
      </c>
      <c r="AE1858" s="49" t="s">
        <v>136</v>
      </c>
    </row>
    <row r="1859" spans="1:31" x14ac:dyDescent="0.25">
      <c r="A1859" t="s">
        <v>2107</v>
      </c>
      <c r="B1859" s="35">
        <v>15</v>
      </c>
      <c r="C1859" s="44" t="s">
        <v>140</v>
      </c>
      <c r="D1859" s="45">
        <v>0.71138366640817008</v>
      </c>
      <c r="E1859" s="46">
        <v>0.28861633359182998</v>
      </c>
      <c r="F1859" s="45">
        <v>7.1379355560580504E-2</v>
      </c>
      <c r="G1859" s="47">
        <v>12785.17115153648</v>
      </c>
      <c r="H1859" s="48">
        <v>7255.3567503831619</v>
      </c>
      <c r="I1859" s="49">
        <v>0.56748217637362142</v>
      </c>
      <c r="J1859" s="35">
        <v>15</v>
      </c>
      <c r="K1859" s="42" t="s">
        <v>174</v>
      </c>
      <c r="L1859" s="46">
        <v>0.59792701259408776</v>
      </c>
      <c r="M1859" s="50" t="s">
        <v>137</v>
      </c>
      <c r="N1859" s="50" t="s">
        <v>137</v>
      </c>
      <c r="O1859" s="46">
        <v>0.40207298740591235</v>
      </c>
      <c r="P1859" s="46" t="s">
        <v>137</v>
      </c>
      <c r="Q1859" s="46" t="s">
        <v>137</v>
      </c>
      <c r="R1859" s="46">
        <v>0.24633585943579989</v>
      </c>
      <c r="S1859" s="46" t="s">
        <v>1</v>
      </c>
      <c r="T1859" s="46" t="s">
        <v>137</v>
      </c>
      <c r="U1859" s="47">
        <v>62814.398099100974</v>
      </c>
      <c r="V1859" s="47">
        <v>38056.788068741931</v>
      </c>
      <c r="W1859" s="49">
        <v>0.605860904831095</v>
      </c>
      <c r="X1859" s="35" t="s">
        <v>136</v>
      </c>
      <c r="Y1859" s="44" t="s">
        <v>136</v>
      </c>
      <c r="Z1859" s="46" t="s">
        <v>136</v>
      </c>
      <c r="AA1859" s="46" t="s">
        <v>136</v>
      </c>
      <c r="AB1859" s="46" t="s">
        <v>136</v>
      </c>
      <c r="AC1859" s="47" t="s">
        <v>136</v>
      </c>
      <c r="AD1859" s="48" t="s">
        <v>136</v>
      </c>
      <c r="AE1859" s="49" t="s">
        <v>136</v>
      </c>
    </row>
    <row r="1860" spans="1:31" x14ac:dyDescent="0.25">
      <c r="A1860" t="s">
        <v>2108</v>
      </c>
      <c r="B1860" s="35">
        <v>16</v>
      </c>
      <c r="C1860" s="44" t="s">
        <v>177</v>
      </c>
      <c r="D1860" s="45">
        <v>0.76098303590527172</v>
      </c>
      <c r="E1860" s="46">
        <v>0.23901696409472825</v>
      </c>
      <c r="F1860" s="45">
        <v>0.16378274817741051</v>
      </c>
      <c r="G1860" s="47">
        <v>33022.590298709743</v>
      </c>
      <c r="H1860" s="48">
        <v>15084.909211041775</v>
      </c>
      <c r="I1860" s="49">
        <v>0.45680575250425376</v>
      </c>
      <c r="J1860" s="35">
        <v>16</v>
      </c>
      <c r="K1860" s="42" t="s">
        <v>175</v>
      </c>
      <c r="L1860" s="46">
        <v>0.43959471593458349</v>
      </c>
      <c r="M1860" s="50" t="s">
        <v>137</v>
      </c>
      <c r="N1860" s="50" t="s">
        <v>137</v>
      </c>
      <c r="O1860" s="46">
        <v>0.56040528406541656</v>
      </c>
      <c r="P1860" s="46" t="s">
        <v>137</v>
      </c>
      <c r="Q1860" s="46" t="s">
        <v>137</v>
      </c>
      <c r="R1860" s="46">
        <v>0.38894953998382664</v>
      </c>
      <c r="S1860" s="46" t="s">
        <v>1</v>
      </c>
      <c r="T1860" s="46" t="s">
        <v>137</v>
      </c>
      <c r="U1860" s="47">
        <v>67336.445308257331</v>
      </c>
      <c r="V1860" s="47">
        <v>40796.519510094593</v>
      </c>
      <c r="W1860" s="49">
        <v>0.60586090226969258</v>
      </c>
      <c r="X1860" s="35" t="s">
        <v>136</v>
      </c>
      <c r="Y1860" s="44" t="s">
        <v>136</v>
      </c>
      <c r="Z1860" s="46" t="s">
        <v>136</v>
      </c>
      <c r="AA1860" s="46" t="s">
        <v>136</v>
      </c>
      <c r="AB1860" s="46" t="s">
        <v>136</v>
      </c>
      <c r="AC1860" s="47" t="s">
        <v>136</v>
      </c>
      <c r="AD1860" s="48" t="s">
        <v>136</v>
      </c>
      <c r="AE1860" s="49" t="s">
        <v>136</v>
      </c>
    </row>
    <row r="1861" spans="1:31" x14ac:dyDescent="0.25">
      <c r="A1861" t="s">
        <v>2109</v>
      </c>
      <c r="B1861" s="35">
        <v>17</v>
      </c>
      <c r="C1861" s="44" t="s">
        <v>178</v>
      </c>
      <c r="D1861" s="45">
        <v>0.68570182532251689</v>
      </c>
      <c r="E1861" s="46">
        <v>0.31429817467748317</v>
      </c>
      <c r="F1861" s="45">
        <v>0.22547093573013161</v>
      </c>
      <c r="G1861" s="47">
        <v>2</v>
      </c>
      <c r="H1861" s="48">
        <v>1</v>
      </c>
      <c r="I1861" s="49">
        <v>0.5</v>
      </c>
      <c r="J1861" s="35">
        <v>17</v>
      </c>
      <c r="K1861" s="42" t="s">
        <v>2229</v>
      </c>
      <c r="L1861" s="46">
        <v>0.48793153977134035</v>
      </c>
      <c r="M1861" s="50" t="s">
        <v>137</v>
      </c>
      <c r="N1861" s="50" t="s">
        <v>137</v>
      </c>
      <c r="O1861" s="46">
        <v>0.51206846022865959</v>
      </c>
      <c r="P1861" s="46" t="s">
        <v>137</v>
      </c>
      <c r="Q1861" s="46" t="s">
        <v>137</v>
      </c>
      <c r="R1861" s="46">
        <v>0.40535410622980117</v>
      </c>
      <c r="S1861" s="46" t="s">
        <v>137</v>
      </c>
      <c r="T1861" s="46" t="s">
        <v>137</v>
      </c>
      <c r="U1861" s="47">
        <v>129815.45922634655</v>
      </c>
      <c r="V1861" s="47">
        <v>69787.804169864015</v>
      </c>
      <c r="W1861" s="49">
        <v>0.53759239913161527</v>
      </c>
      <c r="X1861" s="35" t="s">
        <v>136</v>
      </c>
      <c r="Y1861" s="44" t="s">
        <v>136</v>
      </c>
      <c r="Z1861" s="46" t="s">
        <v>136</v>
      </c>
      <c r="AA1861" s="46" t="s">
        <v>136</v>
      </c>
      <c r="AB1861" s="46" t="s">
        <v>136</v>
      </c>
      <c r="AC1861" s="47" t="s">
        <v>136</v>
      </c>
      <c r="AD1861" s="48" t="s">
        <v>136</v>
      </c>
      <c r="AE1861" s="49" t="s">
        <v>136</v>
      </c>
    </row>
    <row r="1862" spans="1:31" x14ac:dyDescent="0.25">
      <c r="A1862" t="s">
        <v>2110</v>
      </c>
      <c r="B1862" s="35">
        <v>18</v>
      </c>
      <c r="C1862" s="44" t="s">
        <v>180</v>
      </c>
      <c r="D1862" s="45">
        <v>0.64720191144296479</v>
      </c>
      <c r="E1862" s="46">
        <v>0.35279808855703509</v>
      </c>
      <c r="F1862" s="45">
        <v>0.11665979319663278</v>
      </c>
      <c r="G1862" s="47">
        <v>2</v>
      </c>
      <c r="H1862" s="48">
        <v>1</v>
      </c>
      <c r="I1862" s="49">
        <v>0.5</v>
      </c>
      <c r="J1862" s="35">
        <v>18</v>
      </c>
      <c r="K1862" s="42" t="s">
        <v>141</v>
      </c>
      <c r="L1862" s="46">
        <v>0.45482255043375397</v>
      </c>
      <c r="M1862" s="50" t="s">
        <v>137</v>
      </c>
      <c r="N1862" s="50" t="s">
        <v>137</v>
      </c>
      <c r="O1862" s="46">
        <v>0.54517744956624614</v>
      </c>
      <c r="P1862" s="46" t="s">
        <v>137</v>
      </c>
      <c r="Q1862" s="46" t="s">
        <v>137</v>
      </c>
      <c r="R1862" s="46">
        <v>0.4164263187305578</v>
      </c>
      <c r="S1862" s="46" t="s">
        <v>137</v>
      </c>
      <c r="T1862" s="46" t="s">
        <v>137</v>
      </c>
      <c r="U1862" s="47">
        <v>11871.292660514013</v>
      </c>
      <c r="V1862" s="47">
        <v>3298.7875239930336</v>
      </c>
      <c r="W1862" s="49">
        <v>0.27787938671290413</v>
      </c>
      <c r="X1862" s="35" t="s">
        <v>136</v>
      </c>
      <c r="Y1862" s="44" t="s">
        <v>136</v>
      </c>
      <c r="Z1862" s="46" t="s">
        <v>136</v>
      </c>
      <c r="AA1862" s="46" t="s">
        <v>136</v>
      </c>
      <c r="AB1862" s="46" t="s">
        <v>136</v>
      </c>
      <c r="AC1862" s="47" t="s">
        <v>136</v>
      </c>
      <c r="AD1862" s="48" t="s">
        <v>136</v>
      </c>
      <c r="AE1862" s="49" t="s">
        <v>136</v>
      </c>
    </row>
    <row r="1863" spans="1:31" x14ac:dyDescent="0.25">
      <c r="A1863" t="s">
        <v>2111</v>
      </c>
      <c r="B1863" s="35">
        <v>19</v>
      </c>
      <c r="C1863" s="44" t="s">
        <v>182</v>
      </c>
      <c r="D1863" s="45">
        <v>0.65257533796941003</v>
      </c>
      <c r="E1863" s="46">
        <v>0.34742466203059008</v>
      </c>
      <c r="F1863" s="45">
        <v>0.19473806787149148</v>
      </c>
      <c r="G1863" s="47">
        <v>2741.2387541933754</v>
      </c>
      <c r="H1863" s="48">
        <v>1789.3921607526213</v>
      </c>
      <c r="I1863" s="49">
        <v>0.6527677160609674</v>
      </c>
      <c r="J1863" s="35">
        <v>19</v>
      </c>
      <c r="K1863" s="42" t="s">
        <v>181</v>
      </c>
      <c r="L1863" s="46">
        <v>0.42042544051465314</v>
      </c>
      <c r="M1863" s="50" t="s">
        <v>137</v>
      </c>
      <c r="N1863" s="50" t="s">
        <v>137</v>
      </c>
      <c r="O1863" s="46">
        <v>0.57957455948534686</v>
      </c>
      <c r="P1863" s="46" t="s">
        <v>137</v>
      </c>
      <c r="Q1863" s="46" t="s">
        <v>137</v>
      </c>
      <c r="R1863" s="46">
        <v>0.13797750995777691</v>
      </c>
      <c r="S1863" s="46" t="s">
        <v>1</v>
      </c>
      <c r="T1863" s="46" t="s">
        <v>137</v>
      </c>
      <c r="U1863" s="47">
        <v>2</v>
      </c>
      <c r="V1863" s="47">
        <v>1</v>
      </c>
      <c r="W1863" s="49">
        <v>0.5</v>
      </c>
      <c r="X1863" s="35" t="s">
        <v>136</v>
      </c>
      <c r="Y1863" s="44" t="s">
        <v>136</v>
      </c>
      <c r="Z1863" s="46" t="s">
        <v>136</v>
      </c>
      <c r="AA1863" s="46" t="s">
        <v>136</v>
      </c>
      <c r="AB1863" s="46" t="s">
        <v>136</v>
      </c>
      <c r="AC1863" s="47" t="s">
        <v>136</v>
      </c>
      <c r="AD1863" s="48" t="s">
        <v>136</v>
      </c>
      <c r="AE1863" s="49" t="s">
        <v>136</v>
      </c>
    </row>
    <row r="1864" spans="1:31" x14ac:dyDescent="0.25">
      <c r="A1864" t="s">
        <v>2112</v>
      </c>
      <c r="B1864" s="35">
        <v>20</v>
      </c>
      <c r="C1864" s="44" t="s">
        <v>183</v>
      </c>
      <c r="D1864" s="45">
        <v>0.68272140598019926</v>
      </c>
      <c r="E1864" s="46">
        <v>0.31727859401980091</v>
      </c>
      <c r="F1864" s="45">
        <v>0.25673283912094474</v>
      </c>
      <c r="G1864" s="47">
        <v>35255.092444806083</v>
      </c>
      <c r="H1864" s="48">
        <v>22282.830352192763</v>
      </c>
      <c r="I1864" s="49">
        <v>0.63204572182239604</v>
      </c>
      <c r="J1864" s="35">
        <v>20</v>
      </c>
      <c r="K1864" s="42" t="s">
        <v>142</v>
      </c>
      <c r="L1864" s="46">
        <v>0.52782684950251102</v>
      </c>
      <c r="M1864" s="50" t="s">
        <v>137</v>
      </c>
      <c r="N1864" s="50" t="s">
        <v>137</v>
      </c>
      <c r="O1864" s="46">
        <v>0.47217315049748887</v>
      </c>
      <c r="P1864" s="46" t="s">
        <v>137</v>
      </c>
      <c r="Q1864" s="46" t="s">
        <v>137</v>
      </c>
      <c r="R1864" s="46">
        <v>0.46095261522610653</v>
      </c>
      <c r="S1864" s="46" t="s">
        <v>137</v>
      </c>
      <c r="T1864" s="46" t="s">
        <v>137</v>
      </c>
      <c r="U1864" s="47">
        <v>24363.928612035379</v>
      </c>
      <c r="V1864" s="47">
        <v>13294.819672993461</v>
      </c>
      <c r="W1864" s="49">
        <v>0.54567635149062288</v>
      </c>
      <c r="X1864" s="35" t="s">
        <v>136</v>
      </c>
      <c r="Y1864" s="44" t="s">
        <v>136</v>
      </c>
      <c r="Z1864" s="46" t="s">
        <v>136</v>
      </c>
      <c r="AA1864" s="46" t="s">
        <v>136</v>
      </c>
      <c r="AB1864" s="46" t="s">
        <v>136</v>
      </c>
      <c r="AC1864" s="47" t="s">
        <v>136</v>
      </c>
      <c r="AD1864" s="48" t="s">
        <v>136</v>
      </c>
      <c r="AE1864" s="49" t="s">
        <v>136</v>
      </c>
    </row>
    <row r="1865" spans="1:31" x14ac:dyDescent="0.25">
      <c r="A1865" t="s">
        <v>2113</v>
      </c>
      <c r="B1865" s="35">
        <v>21</v>
      </c>
      <c r="C1865" s="44" t="s">
        <v>185</v>
      </c>
      <c r="D1865" s="45">
        <v>0.99163183895873774</v>
      </c>
      <c r="E1865" s="46">
        <v>8.3681610412622114E-3</v>
      </c>
      <c r="F1865" s="45">
        <v>6.1501811644140243E-3</v>
      </c>
      <c r="G1865" s="47">
        <v>1765.7246270356368</v>
      </c>
      <c r="H1865" s="48">
        <v>729.17896120430953</v>
      </c>
      <c r="I1865" s="49">
        <v>0.41296301248767309</v>
      </c>
      <c r="J1865" s="35">
        <v>21</v>
      </c>
      <c r="K1865" s="42" t="s">
        <v>184</v>
      </c>
      <c r="L1865" s="46">
        <v>0.58032394336580695</v>
      </c>
      <c r="M1865" s="50" t="s">
        <v>137</v>
      </c>
      <c r="N1865" s="50" t="s">
        <v>137</v>
      </c>
      <c r="O1865" s="46">
        <v>0.419676056634193</v>
      </c>
      <c r="P1865" s="46" t="s">
        <v>137</v>
      </c>
      <c r="Q1865" s="46" t="s">
        <v>137</v>
      </c>
      <c r="R1865" s="46">
        <v>0.25939400211368796</v>
      </c>
      <c r="S1865" s="46" t="s">
        <v>1</v>
      </c>
      <c r="T1865" s="46" t="s">
        <v>137</v>
      </c>
      <c r="U1865" s="47">
        <v>1929.4624259267853</v>
      </c>
      <c r="V1865" s="47">
        <v>1218.5569852052163</v>
      </c>
      <c r="W1865" s="49">
        <v>0.63155258627019006</v>
      </c>
      <c r="X1865" s="35" t="s">
        <v>136</v>
      </c>
      <c r="Y1865" s="44" t="s">
        <v>136</v>
      </c>
      <c r="Z1865" s="46" t="s">
        <v>136</v>
      </c>
      <c r="AA1865" s="46" t="s">
        <v>136</v>
      </c>
      <c r="AB1865" s="46" t="s">
        <v>136</v>
      </c>
      <c r="AC1865" s="47" t="s">
        <v>136</v>
      </c>
      <c r="AD1865" s="48" t="s">
        <v>136</v>
      </c>
      <c r="AE1865" s="49" t="s">
        <v>136</v>
      </c>
    </row>
    <row r="1866" spans="1:31" x14ac:dyDescent="0.25">
      <c r="A1866" t="s">
        <v>2114</v>
      </c>
      <c r="B1866" s="35">
        <v>22</v>
      </c>
      <c r="C1866" s="44" t="s">
        <v>186</v>
      </c>
      <c r="D1866" s="45">
        <v>0.81051100905074314</v>
      </c>
      <c r="E1866" s="46">
        <v>0.18948899094925686</v>
      </c>
      <c r="F1866" s="45">
        <v>6.5784814300083858E-2</v>
      </c>
      <c r="G1866" s="47">
        <v>2</v>
      </c>
      <c r="H1866" s="48">
        <v>1</v>
      </c>
      <c r="I1866" s="49">
        <v>0.5</v>
      </c>
      <c r="J1866" s="35">
        <v>22</v>
      </c>
      <c r="K1866" s="42" t="s">
        <v>187</v>
      </c>
      <c r="L1866" s="46">
        <v>0.53706819347176682</v>
      </c>
      <c r="M1866" s="50" t="s">
        <v>137</v>
      </c>
      <c r="N1866" s="50" t="s">
        <v>137</v>
      </c>
      <c r="O1866" s="46">
        <v>0.46293180652823324</v>
      </c>
      <c r="P1866" s="46" t="s">
        <v>137</v>
      </c>
      <c r="Q1866" s="46" t="s">
        <v>137</v>
      </c>
      <c r="R1866" s="46">
        <v>0.12491002180850007</v>
      </c>
      <c r="S1866" s="46" t="s">
        <v>1</v>
      </c>
      <c r="T1866" s="46" t="s">
        <v>137</v>
      </c>
      <c r="U1866" s="47">
        <v>2</v>
      </c>
      <c r="V1866" s="47">
        <v>1</v>
      </c>
      <c r="W1866" s="49">
        <v>0.5</v>
      </c>
      <c r="X1866" s="35" t="s">
        <v>136</v>
      </c>
      <c r="Y1866" s="44" t="s">
        <v>136</v>
      </c>
      <c r="Z1866" s="46" t="s">
        <v>136</v>
      </c>
      <c r="AA1866" s="46" t="s">
        <v>136</v>
      </c>
      <c r="AB1866" s="46" t="s">
        <v>136</v>
      </c>
      <c r="AC1866" s="47" t="s">
        <v>136</v>
      </c>
      <c r="AD1866" s="48" t="s">
        <v>136</v>
      </c>
      <c r="AE1866" s="49" t="s">
        <v>136</v>
      </c>
    </row>
    <row r="1867" spans="1:31" x14ac:dyDescent="0.25">
      <c r="A1867" t="s">
        <v>2115</v>
      </c>
      <c r="B1867" s="35">
        <v>23</v>
      </c>
      <c r="C1867" s="44" t="s">
        <v>188</v>
      </c>
      <c r="D1867" s="45">
        <v>0.77748386615327258</v>
      </c>
      <c r="E1867" s="46">
        <v>0.22251613384672747</v>
      </c>
      <c r="F1867" s="45">
        <v>7.751934391247485E-2</v>
      </c>
      <c r="G1867" s="47">
        <v>32.284582489046969</v>
      </c>
      <c r="H1867" s="48">
        <v>18.948900135648369</v>
      </c>
      <c r="I1867" s="49">
        <v>0.58693341139155408</v>
      </c>
      <c r="J1867" s="35" t="s">
        <v>136</v>
      </c>
      <c r="K1867" s="42" t="s">
        <v>136</v>
      </c>
      <c r="L1867" s="46" t="s">
        <v>136</v>
      </c>
      <c r="M1867" s="50" t="s">
        <v>136</v>
      </c>
      <c r="N1867" s="50" t="s">
        <v>136</v>
      </c>
      <c r="O1867" s="46" t="s">
        <v>136</v>
      </c>
      <c r="P1867" s="46" t="s">
        <v>136</v>
      </c>
      <c r="Q1867" s="46" t="s">
        <v>136</v>
      </c>
      <c r="R1867" s="46" t="s">
        <v>136</v>
      </c>
      <c r="S1867" s="46" t="s">
        <v>136</v>
      </c>
      <c r="T1867" s="46" t="s">
        <v>136</v>
      </c>
      <c r="U1867" s="47" t="s">
        <v>136</v>
      </c>
      <c r="V1867" s="47" t="s">
        <v>136</v>
      </c>
      <c r="W1867" s="49" t="s">
        <v>136</v>
      </c>
      <c r="X1867" s="35" t="s">
        <v>136</v>
      </c>
      <c r="Y1867" s="44" t="s">
        <v>136</v>
      </c>
      <c r="Z1867" s="46" t="s">
        <v>136</v>
      </c>
      <c r="AA1867" s="46" t="s">
        <v>136</v>
      </c>
      <c r="AB1867" s="46" t="s">
        <v>136</v>
      </c>
      <c r="AC1867" s="47" t="s">
        <v>136</v>
      </c>
      <c r="AD1867" s="48" t="s">
        <v>136</v>
      </c>
      <c r="AE1867" s="49" t="s">
        <v>136</v>
      </c>
    </row>
    <row r="1868" spans="1:31" x14ac:dyDescent="0.25">
      <c r="A1868" t="s">
        <v>2116</v>
      </c>
      <c r="B1868" s="35">
        <v>24</v>
      </c>
      <c r="C1868" s="44" t="s">
        <v>13</v>
      </c>
      <c r="D1868" s="45">
        <v>0.63753255027654399</v>
      </c>
      <c r="E1868" s="46">
        <v>0.36246744972345613</v>
      </c>
      <c r="F1868" s="45">
        <v>0.18473061956557396</v>
      </c>
      <c r="G1868" s="47">
        <v>2</v>
      </c>
      <c r="H1868" s="48">
        <v>1</v>
      </c>
      <c r="I1868" s="49">
        <v>0.5</v>
      </c>
      <c r="J1868" s="35" t="s">
        <v>136</v>
      </c>
      <c r="K1868" s="42" t="s">
        <v>136</v>
      </c>
      <c r="L1868" s="46" t="s">
        <v>136</v>
      </c>
      <c r="M1868" s="50" t="s">
        <v>136</v>
      </c>
      <c r="N1868" s="50" t="s">
        <v>136</v>
      </c>
      <c r="O1868" s="46" t="s">
        <v>136</v>
      </c>
      <c r="P1868" s="46" t="s">
        <v>136</v>
      </c>
      <c r="Q1868" s="46" t="s">
        <v>136</v>
      </c>
      <c r="R1868" s="46" t="s">
        <v>136</v>
      </c>
      <c r="S1868" s="46" t="s">
        <v>136</v>
      </c>
      <c r="T1868" s="46" t="s">
        <v>136</v>
      </c>
      <c r="U1868" s="47" t="s">
        <v>136</v>
      </c>
      <c r="V1868" s="47" t="s">
        <v>136</v>
      </c>
      <c r="W1868" s="49" t="s">
        <v>136</v>
      </c>
      <c r="X1868" s="35" t="s">
        <v>136</v>
      </c>
      <c r="Y1868" s="44" t="s">
        <v>136</v>
      </c>
      <c r="Z1868" s="46" t="s">
        <v>136</v>
      </c>
      <c r="AA1868" s="46" t="s">
        <v>136</v>
      </c>
      <c r="AB1868" s="46" t="s">
        <v>136</v>
      </c>
      <c r="AC1868" s="47" t="s">
        <v>136</v>
      </c>
      <c r="AD1868" s="48" t="s">
        <v>136</v>
      </c>
      <c r="AE1868" s="49" t="s">
        <v>136</v>
      </c>
    </row>
    <row r="1869" spans="1:31" x14ac:dyDescent="0.25">
      <c r="A1869" t="s">
        <v>2117</v>
      </c>
      <c r="B1869" s="35">
        <v>25</v>
      </c>
      <c r="C1869" s="44" t="s">
        <v>189</v>
      </c>
      <c r="D1869" s="45">
        <v>0.82755408047177803</v>
      </c>
      <c r="E1869" s="46">
        <v>0.172445919528222</v>
      </c>
      <c r="F1869" s="45">
        <v>9.2635401894812244E-2</v>
      </c>
      <c r="G1869" s="47">
        <v>41473.408552403431</v>
      </c>
      <c r="H1869" s="48">
        <v>26947.220939464718</v>
      </c>
      <c r="I1869" s="49">
        <v>0.64974695545980377</v>
      </c>
      <c r="J1869" s="35" t="s">
        <v>136</v>
      </c>
      <c r="K1869" s="42" t="s">
        <v>136</v>
      </c>
      <c r="L1869" s="46" t="s">
        <v>136</v>
      </c>
      <c r="M1869" s="50" t="s">
        <v>136</v>
      </c>
      <c r="N1869" s="50" t="s">
        <v>136</v>
      </c>
      <c r="O1869" s="46" t="s">
        <v>136</v>
      </c>
      <c r="P1869" s="46" t="s">
        <v>136</v>
      </c>
      <c r="Q1869" s="46" t="s">
        <v>136</v>
      </c>
      <c r="R1869" s="46" t="s">
        <v>136</v>
      </c>
      <c r="S1869" s="46" t="s">
        <v>136</v>
      </c>
      <c r="T1869" s="46" t="s">
        <v>136</v>
      </c>
      <c r="U1869" s="47" t="s">
        <v>136</v>
      </c>
      <c r="V1869" s="47" t="s">
        <v>136</v>
      </c>
      <c r="W1869" s="49" t="s">
        <v>136</v>
      </c>
      <c r="X1869" s="35" t="s">
        <v>136</v>
      </c>
      <c r="Y1869" s="44" t="s">
        <v>136</v>
      </c>
      <c r="Z1869" s="46" t="s">
        <v>136</v>
      </c>
      <c r="AA1869" s="46" t="s">
        <v>136</v>
      </c>
      <c r="AB1869" s="46" t="s">
        <v>136</v>
      </c>
      <c r="AC1869" s="47" t="s">
        <v>136</v>
      </c>
      <c r="AD1869" s="48" t="s">
        <v>136</v>
      </c>
      <c r="AE1869" s="49" t="s">
        <v>136</v>
      </c>
    </row>
    <row r="1870" spans="1:31" x14ac:dyDescent="0.25">
      <c r="A1870" t="s">
        <v>2118</v>
      </c>
      <c r="B1870" s="35">
        <v>26</v>
      </c>
      <c r="C1870" s="44" t="s">
        <v>2227</v>
      </c>
      <c r="D1870" s="45">
        <v>0.67254190664015689</v>
      </c>
      <c r="E1870" s="46">
        <v>0.32745809335984316</v>
      </c>
      <c r="F1870" s="45">
        <v>0.25682902702454685</v>
      </c>
      <c r="G1870" s="47">
        <v>29094.52577413668</v>
      </c>
      <c r="H1870" s="48">
        <v>16834.477640215209</v>
      </c>
      <c r="I1870" s="49">
        <v>0.5786132336681723</v>
      </c>
      <c r="J1870" s="35" t="s">
        <v>136</v>
      </c>
      <c r="K1870" s="42" t="s">
        <v>136</v>
      </c>
      <c r="L1870" s="46" t="s">
        <v>136</v>
      </c>
      <c r="M1870" s="50" t="s">
        <v>136</v>
      </c>
      <c r="N1870" s="50" t="s">
        <v>136</v>
      </c>
      <c r="O1870" s="46" t="s">
        <v>136</v>
      </c>
      <c r="P1870" s="46" t="s">
        <v>136</v>
      </c>
      <c r="Q1870" s="46" t="s">
        <v>136</v>
      </c>
      <c r="R1870" s="46" t="s">
        <v>136</v>
      </c>
      <c r="S1870" s="46" t="s">
        <v>136</v>
      </c>
      <c r="T1870" s="46" t="s">
        <v>136</v>
      </c>
      <c r="U1870" s="47" t="s">
        <v>136</v>
      </c>
      <c r="V1870" s="47" t="s">
        <v>136</v>
      </c>
      <c r="W1870" s="49" t="s">
        <v>136</v>
      </c>
      <c r="X1870" s="35" t="s">
        <v>136</v>
      </c>
      <c r="Y1870" s="44" t="s">
        <v>136</v>
      </c>
      <c r="Z1870" s="46" t="s">
        <v>136</v>
      </c>
      <c r="AA1870" s="46" t="s">
        <v>136</v>
      </c>
      <c r="AB1870" s="46" t="s">
        <v>136</v>
      </c>
      <c r="AC1870" s="47" t="s">
        <v>136</v>
      </c>
      <c r="AD1870" s="48" t="s">
        <v>136</v>
      </c>
      <c r="AE1870" s="49" t="s">
        <v>136</v>
      </c>
    </row>
    <row r="1871" spans="1:31" x14ac:dyDescent="0.25">
      <c r="A1871" t="s">
        <v>2119</v>
      </c>
      <c r="B1871" s="35" t="s">
        <v>136</v>
      </c>
      <c r="C1871" s="44" t="s">
        <v>136</v>
      </c>
      <c r="D1871" s="45" t="s">
        <v>136</v>
      </c>
      <c r="E1871" s="46" t="s">
        <v>136</v>
      </c>
      <c r="F1871" s="45" t="s">
        <v>136</v>
      </c>
      <c r="G1871" s="47" t="s">
        <v>136</v>
      </c>
      <c r="H1871" s="48" t="s">
        <v>136</v>
      </c>
      <c r="I1871" s="49" t="s">
        <v>136</v>
      </c>
      <c r="J1871" s="35" t="s">
        <v>136</v>
      </c>
      <c r="K1871" s="42" t="s">
        <v>136</v>
      </c>
      <c r="L1871" s="46" t="s">
        <v>136</v>
      </c>
      <c r="M1871" s="50" t="s">
        <v>136</v>
      </c>
      <c r="N1871" s="50" t="s">
        <v>136</v>
      </c>
      <c r="O1871" s="46" t="s">
        <v>136</v>
      </c>
      <c r="P1871" s="46" t="s">
        <v>136</v>
      </c>
      <c r="Q1871" s="46" t="s">
        <v>136</v>
      </c>
      <c r="R1871" s="46" t="s">
        <v>136</v>
      </c>
      <c r="S1871" s="46" t="s">
        <v>136</v>
      </c>
      <c r="T1871" s="46" t="s">
        <v>136</v>
      </c>
      <c r="U1871" s="47" t="s">
        <v>136</v>
      </c>
      <c r="V1871" s="47" t="s">
        <v>136</v>
      </c>
      <c r="W1871" s="49" t="s">
        <v>136</v>
      </c>
      <c r="X1871" s="35" t="s">
        <v>136</v>
      </c>
      <c r="Y1871" s="44" t="s">
        <v>136</v>
      </c>
      <c r="Z1871" s="46" t="s">
        <v>136</v>
      </c>
      <c r="AA1871" s="46" t="s">
        <v>136</v>
      </c>
      <c r="AB1871" s="46" t="s">
        <v>136</v>
      </c>
      <c r="AC1871" s="47" t="s">
        <v>136</v>
      </c>
      <c r="AD1871" s="48" t="s">
        <v>136</v>
      </c>
      <c r="AE1871" s="49" t="s">
        <v>136</v>
      </c>
    </row>
    <row r="1872" spans="1:31" x14ac:dyDescent="0.25">
      <c r="A1872" t="s">
        <v>2120</v>
      </c>
      <c r="B1872" s="35" t="s">
        <v>136</v>
      </c>
      <c r="C1872" s="44" t="s">
        <v>136</v>
      </c>
      <c r="D1872" s="45" t="s">
        <v>136</v>
      </c>
      <c r="E1872" s="46" t="s">
        <v>136</v>
      </c>
      <c r="F1872" s="45" t="s">
        <v>136</v>
      </c>
      <c r="G1872" s="47" t="s">
        <v>136</v>
      </c>
      <c r="H1872" s="48" t="s">
        <v>136</v>
      </c>
      <c r="I1872" s="49" t="s">
        <v>136</v>
      </c>
      <c r="J1872" s="35" t="s">
        <v>136</v>
      </c>
      <c r="K1872" s="42" t="s">
        <v>136</v>
      </c>
      <c r="L1872" s="46" t="s">
        <v>136</v>
      </c>
      <c r="M1872" s="50" t="s">
        <v>136</v>
      </c>
      <c r="N1872" s="50" t="s">
        <v>136</v>
      </c>
      <c r="O1872" s="46" t="s">
        <v>136</v>
      </c>
      <c r="P1872" s="46" t="s">
        <v>136</v>
      </c>
      <c r="Q1872" s="46" t="s">
        <v>136</v>
      </c>
      <c r="R1872" s="46" t="s">
        <v>136</v>
      </c>
      <c r="S1872" s="46" t="s">
        <v>136</v>
      </c>
      <c r="T1872" s="46" t="s">
        <v>136</v>
      </c>
      <c r="U1872" s="47" t="s">
        <v>136</v>
      </c>
      <c r="V1872" s="47" t="s">
        <v>136</v>
      </c>
      <c r="W1872" s="49" t="s">
        <v>136</v>
      </c>
      <c r="X1872" s="35" t="s">
        <v>136</v>
      </c>
      <c r="Y1872" s="44" t="s">
        <v>136</v>
      </c>
      <c r="Z1872" s="46" t="s">
        <v>136</v>
      </c>
      <c r="AA1872" s="46" t="s">
        <v>136</v>
      </c>
      <c r="AB1872" s="46" t="s">
        <v>136</v>
      </c>
      <c r="AC1872" s="47" t="s">
        <v>136</v>
      </c>
      <c r="AD1872" s="48" t="s">
        <v>136</v>
      </c>
      <c r="AE1872" s="49" t="s">
        <v>136</v>
      </c>
    </row>
    <row r="1873" spans="1:31" x14ac:dyDescent="0.25">
      <c r="A1873" t="s">
        <v>2121</v>
      </c>
      <c r="B1873" s="35" t="s">
        <v>136</v>
      </c>
      <c r="C1873" s="44" t="s">
        <v>136</v>
      </c>
      <c r="D1873" s="45" t="s">
        <v>136</v>
      </c>
      <c r="E1873" s="46" t="s">
        <v>136</v>
      </c>
      <c r="F1873" s="45" t="s">
        <v>136</v>
      </c>
      <c r="G1873" s="47" t="s">
        <v>136</v>
      </c>
      <c r="H1873" s="48" t="s">
        <v>136</v>
      </c>
      <c r="I1873" s="49" t="s">
        <v>136</v>
      </c>
      <c r="J1873" s="35" t="s">
        <v>136</v>
      </c>
      <c r="K1873" s="42" t="s">
        <v>136</v>
      </c>
      <c r="L1873" s="46" t="s">
        <v>136</v>
      </c>
      <c r="M1873" s="50" t="s">
        <v>136</v>
      </c>
      <c r="N1873" s="50" t="s">
        <v>136</v>
      </c>
      <c r="O1873" s="46" t="s">
        <v>136</v>
      </c>
      <c r="P1873" s="46" t="s">
        <v>136</v>
      </c>
      <c r="Q1873" s="46" t="s">
        <v>136</v>
      </c>
      <c r="R1873" s="46" t="s">
        <v>136</v>
      </c>
      <c r="S1873" s="46" t="s">
        <v>136</v>
      </c>
      <c r="T1873" s="46" t="s">
        <v>136</v>
      </c>
      <c r="U1873" s="47" t="s">
        <v>136</v>
      </c>
      <c r="V1873" s="47" t="s">
        <v>136</v>
      </c>
      <c r="W1873" s="49" t="s">
        <v>136</v>
      </c>
      <c r="X1873" s="35" t="s">
        <v>136</v>
      </c>
      <c r="Y1873" s="44" t="s">
        <v>136</v>
      </c>
      <c r="Z1873" s="46" t="s">
        <v>136</v>
      </c>
      <c r="AA1873" s="46" t="s">
        <v>136</v>
      </c>
      <c r="AB1873" s="46" t="s">
        <v>136</v>
      </c>
      <c r="AC1873" s="47" t="s">
        <v>136</v>
      </c>
      <c r="AD1873" s="48" t="s">
        <v>136</v>
      </c>
      <c r="AE1873" s="49" t="s">
        <v>136</v>
      </c>
    </row>
    <row r="1874" spans="1:31" x14ac:dyDescent="0.25">
      <c r="A1874" t="s">
        <v>2122</v>
      </c>
      <c r="B1874" s="35" t="s">
        <v>136</v>
      </c>
      <c r="C1874" s="44" t="s">
        <v>136</v>
      </c>
      <c r="D1874" s="45" t="s">
        <v>136</v>
      </c>
      <c r="E1874" s="46" t="s">
        <v>136</v>
      </c>
      <c r="F1874" s="45" t="s">
        <v>136</v>
      </c>
      <c r="G1874" s="47" t="s">
        <v>136</v>
      </c>
      <c r="H1874" s="48" t="s">
        <v>136</v>
      </c>
      <c r="I1874" s="49" t="s">
        <v>136</v>
      </c>
      <c r="J1874" s="35" t="s">
        <v>136</v>
      </c>
      <c r="K1874" s="42" t="s">
        <v>136</v>
      </c>
      <c r="L1874" s="46" t="s">
        <v>136</v>
      </c>
      <c r="M1874" s="50" t="s">
        <v>136</v>
      </c>
      <c r="N1874" s="50" t="s">
        <v>136</v>
      </c>
      <c r="O1874" s="46" t="s">
        <v>136</v>
      </c>
      <c r="P1874" s="46" t="s">
        <v>136</v>
      </c>
      <c r="Q1874" s="46" t="s">
        <v>136</v>
      </c>
      <c r="R1874" s="46" t="s">
        <v>136</v>
      </c>
      <c r="S1874" s="46" t="s">
        <v>136</v>
      </c>
      <c r="T1874" s="46" t="s">
        <v>136</v>
      </c>
      <c r="U1874" s="47" t="s">
        <v>136</v>
      </c>
      <c r="V1874" s="47" t="s">
        <v>136</v>
      </c>
      <c r="W1874" s="49" t="s">
        <v>136</v>
      </c>
      <c r="X1874" s="35" t="s">
        <v>136</v>
      </c>
      <c r="Y1874" s="44" t="s">
        <v>136</v>
      </c>
      <c r="Z1874" s="46" t="s">
        <v>136</v>
      </c>
      <c r="AA1874" s="46" t="s">
        <v>136</v>
      </c>
      <c r="AB1874" s="46" t="s">
        <v>136</v>
      </c>
      <c r="AC1874" s="47" t="s">
        <v>136</v>
      </c>
      <c r="AD1874" s="48" t="s">
        <v>136</v>
      </c>
      <c r="AE1874" s="49" t="s">
        <v>136</v>
      </c>
    </row>
    <row r="1875" spans="1:31" x14ac:dyDescent="0.25">
      <c r="A1875" t="s">
        <v>2123</v>
      </c>
      <c r="B1875" s="35" t="s">
        <v>136</v>
      </c>
      <c r="C1875" s="44" t="s">
        <v>136</v>
      </c>
      <c r="D1875" s="45" t="s">
        <v>136</v>
      </c>
      <c r="E1875" s="46" t="s">
        <v>136</v>
      </c>
      <c r="F1875" s="45" t="s">
        <v>136</v>
      </c>
      <c r="G1875" s="47" t="s">
        <v>136</v>
      </c>
      <c r="H1875" s="48" t="s">
        <v>136</v>
      </c>
      <c r="I1875" s="49" t="s">
        <v>136</v>
      </c>
      <c r="J1875" s="35" t="s">
        <v>136</v>
      </c>
      <c r="K1875" s="42" t="s">
        <v>136</v>
      </c>
      <c r="L1875" s="46" t="s">
        <v>136</v>
      </c>
      <c r="M1875" s="50" t="s">
        <v>136</v>
      </c>
      <c r="N1875" s="50" t="s">
        <v>136</v>
      </c>
      <c r="O1875" s="46" t="s">
        <v>136</v>
      </c>
      <c r="P1875" s="46" t="s">
        <v>136</v>
      </c>
      <c r="Q1875" s="46" t="s">
        <v>136</v>
      </c>
      <c r="R1875" s="46" t="s">
        <v>136</v>
      </c>
      <c r="S1875" s="46" t="s">
        <v>136</v>
      </c>
      <c r="T1875" s="46" t="s">
        <v>136</v>
      </c>
      <c r="U1875" s="47" t="s">
        <v>136</v>
      </c>
      <c r="V1875" s="47" t="s">
        <v>136</v>
      </c>
      <c r="W1875" s="49" t="s">
        <v>136</v>
      </c>
      <c r="X1875" s="35" t="s">
        <v>136</v>
      </c>
      <c r="Y1875" s="44" t="s">
        <v>136</v>
      </c>
      <c r="Z1875" s="46" t="s">
        <v>136</v>
      </c>
      <c r="AA1875" s="46" t="s">
        <v>136</v>
      </c>
      <c r="AB1875" s="46" t="s">
        <v>136</v>
      </c>
      <c r="AC1875" s="47" t="s">
        <v>136</v>
      </c>
      <c r="AD1875" s="48" t="s">
        <v>136</v>
      </c>
      <c r="AE1875" s="49" t="s">
        <v>136</v>
      </c>
    </row>
    <row r="1876" spans="1:31" x14ac:dyDescent="0.25">
      <c r="A1876" t="s">
        <v>2124</v>
      </c>
      <c r="B1876" s="35" t="s">
        <v>136</v>
      </c>
      <c r="C1876" s="44" t="s">
        <v>136</v>
      </c>
      <c r="D1876" s="45" t="s">
        <v>136</v>
      </c>
      <c r="E1876" s="46" t="s">
        <v>136</v>
      </c>
      <c r="F1876" s="45" t="s">
        <v>136</v>
      </c>
      <c r="G1876" s="47" t="s">
        <v>136</v>
      </c>
      <c r="H1876" s="48" t="s">
        <v>136</v>
      </c>
      <c r="I1876" s="49" t="s">
        <v>136</v>
      </c>
      <c r="J1876" s="35" t="s">
        <v>136</v>
      </c>
      <c r="K1876" s="42" t="s">
        <v>136</v>
      </c>
      <c r="L1876" s="46" t="s">
        <v>136</v>
      </c>
      <c r="M1876" s="50" t="s">
        <v>136</v>
      </c>
      <c r="N1876" s="50" t="s">
        <v>136</v>
      </c>
      <c r="O1876" s="46" t="s">
        <v>136</v>
      </c>
      <c r="P1876" s="46" t="s">
        <v>136</v>
      </c>
      <c r="Q1876" s="46" t="s">
        <v>136</v>
      </c>
      <c r="R1876" s="46" t="s">
        <v>136</v>
      </c>
      <c r="S1876" s="46" t="s">
        <v>136</v>
      </c>
      <c r="T1876" s="46" t="s">
        <v>136</v>
      </c>
      <c r="U1876" s="47" t="s">
        <v>136</v>
      </c>
      <c r="V1876" s="47" t="s">
        <v>136</v>
      </c>
      <c r="W1876" s="49" t="s">
        <v>136</v>
      </c>
      <c r="X1876" s="35" t="s">
        <v>136</v>
      </c>
      <c r="Y1876" s="44" t="s">
        <v>136</v>
      </c>
      <c r="Z1876" s="46" t="s">
        <v>136</v>
      </c>
      <c r="AA1876" s="46" t="s">
        <v>136</v>
      </c>
      <c r="AB1876" s="46" t="s">
        <v>136</v>
      </c>
      <c r="AC1876" s="47" t="s">
        <v>136</v>
      </c>
      <c r="AD1876" s="48" t="s">
        <v>136</v>
      </c>
      <c r="AE1876" s="49" t="s">
        <v>136</v>
      </c>
    </row>
    <row r="1877" spans="1:31" x14ac:dyDescent="0.25">
      <c r="A1877" t="s">
        <v>2125</v>
      </c>
      <c r="B1877" s="35" t="s">
        <v>136</v>
      </c>
      <c r="C1877" s="44" t="s">
        <v>136</v>
      </c>
      <c r="D1877" s="45" t="s">
        <v>136</v>
      </c>
      <c r="E1877" s="46" t="s">
        <v>136</v>
      </c>
      <c r="F1877" s="45" t="s">
        <v>136</v>
      </c>
      <c r="G1877" s="47" t="s">
        <v>136</v>
      </c>
      <c r="H1877" s="48" t="s">
        <v>136</v>
      </c>
      <c r="I1877" s="49" t="s">
        <v>136</v>
      </c>
      <c r="J1877" s="35" t="s">
        <v>136</v>
      </c>
      <c r="K1877" s="42" t="s">
        <v>136</v>
      </c>
      <c r="L1877" s="46" t="s">
        <v>136</v>
      </c>
      <c r="M1877" s="50" t="s">
        <v>136</v>
      </c>
      <c r="N1877" s="50" t="s">
        <v>136</v>
      </c>
      <c r="O1877" s="46" t="s">
        <v>136</v>
      </c>
      <c r="P1877" s="46" t="s">
        <v>136</v>
      </c>
      <c r="Q1877" s="46" t="s">
        <v>136</v>
      </c>
      <c r="R1877" s="46" t="s">
        <v>136</v>
      </c>
      <c r="S1877" s="46" t="s">
        <v>136</v>
      </c>
      <c r="T1877" s="46" t="s">
        <v>136</v>
      </c>
      <c r="U1877" s="47" t="s">
        <v>136</v>
      </c>
      <c r="V1877" s="47" t="s">
        <v>136</v>
      </c>
      <c r="W1877" s="49" t="s">
        <v>136</v>
      </c>
      <c r="X1877" s="35" t="s">
        <v>136</v>
      </c>
      <c r="Y1877" s="44" t="s">
        <v>136</v>
      </c>
      <c r="Z1877" s="46" t="s">
        <v>136</v>
      </c>
      <c r="AA1877" s="46" t="s">
        <v>136</v>
      </c>
      <c r="AB1877" s="46" t="s">
        <v>136</v>
      </c>
      <c r="AC1877" s="47" t="s">
        <v>136</v>
      </c>
      <c r="AD1877" s="48" t="s">
        <v>136</v>
      </c>
      <c r="AE1877" s="49" t="s">
        <v>136</v>
      </c>
    </row>
    <row r="1878" spans="1:31" x14ac:dyDescent="0.25">
      <c r="A1878" t="s">
        <v>2126</v>
      </c>
      <c r="B1878" s="35" t="s">
        <v>136</v>
      </c>
      <c r="C1878" s="44" t="s">
        <v>136</v>
      </c>
      <c r="D1878" s="45" t="s">
        <v>136</v>
      </c>
      <c r="E1878" s="46" t="s">
        <v>136</v>
      </c>
      <c r="F1878" s="45" t="s">
        <v>136</v>
      </c>
      <c r="G1878" s="47" t="s">
        <v>136</v>
      </c>
      <c r="H1878" s="48" t="s">
        <v>136</v>
      </c>
      <c r="I1878" s="49" t="s">
        <v>136</v>
      </c>
      <c r="J1878" s="35" t="s">
        <v>136</v>
      </c>
      <c r="K1878" s="42" t="s">
        <v>136</v>
      </c>
      <c r="L1878" s="46" t="s">
        <v>136</v>
      </c>
      <c r="M1878" s="50" t="s">
        <v>136</v>
      </c>
      <c r="N1878" s="50" t="s">
        <v>136</v>
      </c>
      <c r="O1878" s="46" t="s">
        <v>136</v>
      </c>
      <c r="P1878" s="46" t="s">
        <v>136</v>
      </c>
      <c r="Q1878" s="46" t="s">
        <v>136</v>
      </c>
      <c r="R1878" s="46" t="s">
        <v>136</v>
      </c>
      <c r="S1878" s="46" t="s">
        <v>136</v>
      </c>
      <c r="T1878" s="46" t="s">
        <v>136</v>
      </c>
      <c r="U1878" s="47" t="s">
        <v>136</v>
      </c>
      <c r="V1878" s="47" t="s">
        <v>136</v>
      </c>
      <c r="W1878" s="49" t="s">
        <v>136</v>
      </c>
      <c r="X1878" s="35" t="s">
        <v>136</v>
      </c>
      <c r="Y1878" s="44" t="s">
        <v>136</v>
      </c>
      <c r="Z1878" s="46" t="s">
        <v>136</v>
      </c>
      <c r="AA1878" s="46" t="s">
        <v>136</v>
      </c>
      <c r="AB1878" s="46" t="s">
        <v>136</v>
      </c>
      <c r="AC1878" s="47" t="s">
        <v>136</v>
      </c>
      <c r="AD1878" s="48" t="s">
        <v>136</v>
      </c>
      <c r="AE1878" s="49" t="s">
        <v>136</v>
      </c>
    </row>
    <row r="1879" spans="1:31" x14ac:dyDescent="0.25">
      <c r="A1879" t="s">
        <v>2127</v>
      </c>
      <c r="B1879" s="35" t="s">
        <v>136</v>
      </c>
      <c r="C1879" s="44" t="s">
        <v>136</v>
      </c>
      <c r="D1879" s="45" t="s">
        <v>136</v>
      </c>
      <c r="E1879" s="46" t="s">
        <v>136</v>
      </c>
      <c r="F1879" s="45" t="s">
        <v>136</v>
      </c>
      <c r="G1879" s="47" t="s">
        <v>136</v>
      </c>
      <c r="H1879" s="48" t="s">
        <v>136</v>
      </c>
      <c r="I1879" s="49" t="s">
        <v>136</v>
      </c>
      <c r="J1879" s="35" t="s">
        <v>136</v>
      </c>
      <c r="K1879" s="42" t="s">
        <v>136</v>
      </c>
      <c r="L1879" s="46" t="s">
        <v>136</v>
      </c>
      <c r="M1879" s="50" t="s">
        <v>136</v>
      </c>
      <c r="N1879" s="50" t="s">
        <v>136</v>
      </c>
      <c r="O1879" s="46" t="s">
        <v>136</v>
      </c>
      <c r="P1879" s="46" t="s">
        <v>136</v>
      </c>
      <c r="Q1879" s="46" t="s">
        <v>136</v>
      </c>
      <c r="R1879" s="46" t="s">
        <v>136</v>
      </c>
      <c r="S1879" s="46" t="s">
        <v>136</v>
      </c>
      <c r="T1879" s="46" t="s">
        <v>136</v>
      </c>
      <c r="U1879" s="47" t="s">
        <v>136</v>
      </c>
      <c r="V1879" s="47" t="s">
        <v>136</v>
      </c>
      <c r="W1879" s="49" t="s">
        <v>136</v>
      </c>
      <c r="X1879" s="35" t="s">
        <v>136</v>
      </c>
      <c r="Y1879" s="44" t="s">
        <v>136</v>
      </c>
      <c r="Z1879" s="46" t="s">
        <v>136</v>
      </c>
      <c r="AA1879" s="46" t="s">
        <v>136</v>
      </c>
      <c r="AB1879" s="46" t="s">
        <v>136</v>
      </c>
      <c r="AC1879" s="47" t="s">
        <v>136</v>
      </c>
      <c r="AD1879" s="48" t="s">
        <v>136</v>
      </c>
      <c r="AE1879" s="49" t="s">
        <v>136</v>
      </c>
    </row>
    <row r="1880" spans="1:31" x14ac:dyDescent="0.25">
      <c r="A1880" t="s">
        <v>2128</v>
      </c>
      <c r="B1880" s="35" t="s">
        <v>136</v>
      </c>
      <c r="C1880" s="44" t="s">
        <v>136</v>
      </c>
      <c r="D1880" s="45" t="s">
        <v>136</v>
      </c>
      <c r="E1880" s="46" t="s">
        <v>136</v>
      </c>
      <c r="F1880" s="45" t="s">
        <v>136</v>
      </c>
      <c r="G1880" s="47" t="s">
        <v>136</v>
      </c>
      <c r="H1880" s="48" t="s">
        <v>136</v>
      </c>
      <c r="I1880" s="49" t="s">
        <v>136</v>
      </c>
      <c r="J1880" s="35" t="s">
        <v>136</v>
      </c>
      <c r="K1880" s="42" t="s">
        <v>136</v>
      </c>
      <c r="L1880" s="46" t="s">
        <v>136</v>
      </c>
      <c r="M1880" s="50" t="s">
        <v>136</v>
      </c>
      <c r="N1880" s="50" t="s">
        <v>136</v>
      </c>
      <c r="O1880" s="46" t="s">
        <v>136</v>
      </c>
      <c r="P1880" s="46" t="s">
        <v>136</v>
      </c>
      <c r="Q1880" s="46" t="s">
        <v>136</v>
      </c>
      <c r="R1880" s="46" t="s">
        <v>136</v>
      </c>
      <c r="S1880" s="46" t="s">
        <v>136</v>
      </c>
      <c r="T1880" s="46" t="s">
        <v>136</v>
      </c>
      <c r="U1880" s="47" t="s">
        <v>136</v>
      </c>
      <c r="V1880" s="47" t="s">
        <v>136</v>
      </c>
      <c r="W1880" s="49" t="s">
        <v>136</v>
      </c>
      <c r="X1880" s="35" t="s">
        <v>136</v>
      </c>
      <c r="Y1880" s="44" t="s">
        <v>136</v>
      </c>
      <c r="Z1880" s="46" t="s">
        <v>136</v>
      </c>
      <c r="AA1880" s="46" t="s">
        <v>136</v>
      </c>
      <c r="AB1880" s="46" t="s">
        <v>136</v>
      </c>
      <c r="AC1880" s="47" t="s">
        <v>136</v>
      </c>
      <c r="AD1880" s="48" t="s">
        <v>136</v>
      </c>
      <c r="AE1880" s="49" t="s">
        <v>136</v>
      </c>
    </row>
    <row r="1881" spans="1:31" x14ac:dyDescent="0.25">
      <c r="A1881" t="s">
        <v>2129</v>
      </c>
      <c r="B1881" s="35" t="s">
        <v>136</v>
      </c>
      <c r="C1881" s="44" t="s">
        <v>136</v>
      </c>
      <c r="D1881" s="45" t="s">
        <v>136</v>
      </c>
      <c r="E1881" s="46" t="s">
        <v>136</v>
      </c>
      <c r="F1881" s="45" t="s">
        <v>136</v>
      </c>
      <c r="G1881" s="47" t="s">
        <v>136</v>
      </c>
      <c r="H1881" s="48" t="s">
        <v>136</v>
      </c>
      <c r="I1881" s="49" t="s">
        <v>136</v>
      </c>
      <c r="J1881" s="35" t="s">
        <v>136</v>
      </c>
      <c r="K1881" s="42" t="s">
        <v>136</v>
      </c>
      <c r="L1881" s="46" t="s">
        <v>136</v>
      </c>
      <c r="M1881" s="50" t="s">
        <v>136</v>
      </c>
      <c r="N1881" s="50" t="s">
        <v>136</v>
      </c>
      <c r="O1881" s="46" t="s">
        <v>136</v>
      </c>
      <c r="P1881" s="46" t="s">
        <v>136</v>
      </c>
      <c r="Q1881" s="46" t="s">
        <v>136</v>
      </c>
      <c r="R1881" s="46" t="s">
        <v>136</v>
      </c>
      <c r="S1881" s="46" t="s">
        <v>136</v>
      </c>
      <c r="T1881" s="46" t="s">
        <v>136</v>
      </c>
      <c r="U1881" s="47" t="s">
        <v>136</v>
      </c>
      <c r="V1881" s="47" t="s">
        <v>136</v>
      </c>
      <c r="W1881" s="49" t="s">
        <v>136</v>
      </c>
      <c r="X1881" s="35" t="s">
        <v>136</v>
      </c>
      <c r="Y1881" s="44" t="s">
        <v>136</v>
      </c>
      <c r="Z1881" s="46" t="s">
        <v>136</v>
      </c>
      <c r="AA1881" s="46" t="s">
        <v>136</v>
      </c>
      <c r="AB1881" s="46" t="s">
        <v>136</v>
      </c>
      <c r="AC1881" s="47" t="s">
        <v>136</v>
      </c>
      <c r="AD1881" s="48" t="s">
        <v>136</v>
      </c>
      <c r="AE1881" s="49" t="s">
        <v>136</v>
      </c>
    </row>
    <row r="1882" spans="1:31" x14ac:dyDescent="0.25">
      <c r="A1882" t="s">
        <v>2130</v>
      </c>
      <c r="B1882" s="35" t="s">
        <v>136</v>
      </c>
      <c r="C1882" s="44" t="s">
        <v>136</v>
      </c>
      <c r="D1882" s="45" t="s">
        <v>136</v>
      </c>
      <c r="E1882" s="46" t="s">
        <v>136</v>
      </c>
      <c r="F1882" s="45" t="s">
        <v>136</v>
      </c>
      <c r="G1882" s="47" t="s">
        <v>136</v>
      </c>
      <c r="H1882" s="48" t="s">
        <v>136</v>
      </c>
      <c r="I1882" s="49" t="s">
        <v>136</v>
      </c>
      <c r="J1882" s="35" t="s">
        <v>136</v>
      </c>
      <c r="K1882" s="42" t="s">
        <v>136</v>
      </c>
      <c r="L1882" s="46" t="s">
        <v>136</v>
      </c>
      <c r="M1882" s="50" t="s">
        <v>136</v>
      </c>
      <c r="N1882" s="50" t="s">
        <v>136</v>
      </c>
      <c r="O1882" s="46" t="s">
        <v>136</v>
      </c>
      <c r="P1882" s="46" t="s">
        <v>136</v>
      </c>
      <c r="Q1882" s="46" t="s">
        <v>136</v>
      </c>
      <c r="R1882" s="46" t="s">
        <v>136</v>
      </c>
      <c r="S1882" s="46" t="s">
        <v>136</v>
      </c>
      <c r="T1882" s="46" t="s">
        <v>136</v>
      </c>
      <c r="U1882" s="47" t="s">
        <v>136</v>
      </c>
      <c r="V1882" s="47" t="s">
        <v>136</v>
      </c>
      <c r="W1882" s="49" t="s">
        <v>136</v>
      </c>
      <c r="X1882" s="35" t="s">
        <v>136</v>
      </c>
      <c r="Y1882" s="44" t="s">
        <v>136</v>
      </c>
      <c r="Z1882" s="46" t="s">
        <v>136</v>
      </c>
      <c r="AA1882" s="46" t="s">
        <v>136</v>
      </c>
      <c r="AB1882" s="46" t="s">
        <v>136</v>
      </c>
      <c r="AC1882" s="47" t="s">
        <v>136</v>
      </c>
      <c r="AD1882" s="48" t="s">
        <v>136</v>
      </c>
      <c r="AE1882" s="49" t="s">
        <v>136</v>
      </c>
    </row>
    <row r="1883" spans="1:31" ht="15.75" thickBot="1" x14ac:dyDescent="0.3">
      <c r="A1883" t="s">
        <v>2131</v>
      </c>
      <c r="B1883" s="35" t="s">
        <v>136</v>
      </c>
      <c r="C1883" s="51" t="s">
        <v>136</v>
      </c>
      <c r="D1883" s="52" t="s">
        <v>136</v>
      </c>
      <c r="E1883" s="53" t="s">
        <v>136</v>
      </c>
      <c r="F1883" s="52" t="s">
        <v>136</v>
      </c>
      <c r="G1883" s="54" t="s">
        <v>136</v>
      </c>
      <c r="H1883" s="55" t="s">
        <v>136</v>
      </c>
      <c r="I1883" s="56" t="s">
        <v>136</v>
      </c>
      <c r="J1883" s="35" t="s">
        <v>136</v>
      </c>
      <c r="K1883" s="42" t="s">
        <v>136</v>
      </c>
      <c r="L1883" s="25" t="s">
        <v>136</v>
      </c>
      <c r="M1883" s="57" t="s">
        <v>136</v>
      </c>
      <c r="N1883" s="57" t="s">
        <v>136</v>
      </c>
      <c r="O1883" s="53" t="s">
        <v>136</v>
      </c>
      <c r="P1883" s="25" t="s">
        <v>136</v>
      </c>
      <c r="Q1883" s="25" t="s">
        <v>136</v>
      </c>
      <c r="R1883" s="53" t="s">
        <v>136</v>
      </c>
      <c r="S1883" s="46" t="s">
        <v>136</v>
      </c>
      <c r="T1883" s="25" t="s">
        <v>136</v>
      </c>
      <c r="U1883" s="54" t="s">
        <v>136</v>
      </c>
      <c r="V1883" s="54" t="s">
        <v>136</v>
      </c>
      <c r="W1883" s="56" t="s">
        <v>136</v>
      </c>
      <c r="X1883" s="35" t="s">
        <v>136</v>
      </c>
      <c r="Y1883" s="51" t="s">
        <v>136</v>
      </c>
      <c r="Z1883" s="53" t="s">
        <v>136</v>
      </c>
      <c r="AA1883" s="53" t="s">
        <v>136</v>
      </c>
      <c r="AB1883" s="53" t="s">
        <v>136</v>
      </c>
      <c r="AC1883" s="54" t="s">
        <v>136</v>
      </c>
      <c r="AD1883" s="55" t="s">
        <v>136</v>
      </c>
      <c r="AE1883" s="56" t="s">
        <v>136</v>
      </c>
    </row>
    <row r="1884" spans="1:31" x14ac:dyDescent="0.25">
      <c r="A1884" t="s">
        <v>2132</v>
      </c>
      <c r="B1884" s="293" t="s">
        <v>2237</v>
      </c>
      <c r="C1884" s="294"/>
      <c r="D1884" s="58">
        <v>0.60360573860949496</v>
      </c>
      <c r="E1884" s="58">
        <v>0.39639426139050504</v>
      </c>
      <c r="F1884" s="58">
        <v>0.36312981096644642</v>
      </c>
      <c r="G1884" s="59"/>
      <c r="H1884" s="60"/>
      <c r="I1884" s="61"/>
      <c r="J1884" s="62"/>
      <c r="K1884" s="37"/>
      <c r="L1884" s="37"/>
      <c r="M1884" s="37"/>
      <c r="N1884" s="37"/>
      <c r="O1884" s="37"/>
      <c r="P1884" s="37"/>
      <c r="Q1884" s="37"/>
      <c r="R1884" s="37"/>
      <c r="S1884" s="37"/>
      <c r="T1884" s="37"/>
      <c r="U1884" s="37" t="s">
        <v>136</v>
      </c>
      <c r="V1884" s="37" t="s">
        <v>136</v>
      </c>
      <c r="W1884" s="63" t="s">
        <v>136</v>
      </c>
      <c r="X1884" s="293" t="s">
        <v>2237</v>
      </c>
      <c r="Y1884" s="294">
        <v>0</v>
      </c>
      <c r="Z1884" s="58">
        <v>0.2958858606870251</v>
      </c>
      <c r="AA1884" s="58">
        <v>0.70411413931297484</v>
      </c>
      <c r="AB1884" s="58">
        <v>0.6910288392715852</v>
      </c>
      <c r="AC1884" s="59"/>
      <c r="AD1884" s="60"/>
      <c r="AE1884" s="61"/>
    </row>
    <row r="1885" spans="1:31" ht="15.75" thickBot="1" x14ac:dyDescent="0.3">
      <c r="A1885" t="s">
        <v>2133</v>
      </c>
      <c r="B1885" s="295" t="s">
        <v>5</v>
      </c>
      <c r="C1885" s="296"/>
      <c r="D1885" s="25"/>
      <c r="E1885" s="25"/>
      <c r="F1885" s="25"/>
      <c r="G1885" s="26">
        <v>391475.17823548906</v>
      </c>
      <c r="H1885" s="26">
        <v>174441.26638392636</v>
      </c>
      <c r="I1885" s="27">
        <v>0.44559981342927563</v>
      </c>
      <c r="J1885" s="33" t="s">
        <v>5</v>
      </c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6">
        <v>823171.05665098422</v>
      </c>
      <c r="V1885" s="26">
        <v>349505.40375078435</v>
      </c>
      <c r="W1885" s="27">
        <v>0.42458417473121984</v>
      </c>
      <c r="X1885" s="295" t="s">
        <v>5</v>
      </c>
      <c r="Y1885" s="296">
        <v>0</v>
      </c>
      <c r="Z1885" s="25"/>
      <c r="AA1885" s="25"/>
      <c r="AB1885" s="25"/>
      <c r="AC1885" s="26">
        <v>279798.29716912698</v>
      </c>
      <c r="AD1885" s="26">
        <v>186980.53039008102</v>
      </c>
      <c r="AE1885" s="27">
        <v>0.66826900764538499</v>
      </c>
    </row>
    <row r="1886" spans="1:31" ht="15.75" thickBot="1" x14ac:dyDescent="0.3">
      <c r="A1886" t="s">
        <v>2134</v>
      </c>
      <c r="B1886" s="29" t="s">
        <v>2238</v>
      </c>
      <c r="C1886" s="30"/>
      <c r="D1886" s="30"/>
      <c r="E1886" s="30"/>
      <c r="F1886" s="30"/>
      <c r="G1886" s="31">
        <v>2.6112502624721365</v>
      </c>
      <c r="H1886" s="32">
        <v>2.6736000698286646</v>
      </c>
      <c r="I1886" s="64"/>
      <c r="J1886" s="29" t="s">
        <v>2240</v>
      </c>
      <c r="K1886" s="30"/>
      <c r="L1886" s="30"/>
      <c r="M1886" s="30"/>
      <c r="N1886" s="30"/>
      <c r="O1886" s="30"/>
      <c r="P1886" s="30"/>
      <c r="Q1886" s="30"/>
      <c r="R1886" s="30"/>
      <c r="S1886" s="30"/>
      <c r="T1886" s="30"/>
      <c r="U1886" s="31">
        <v>2.4662563268309006</v>
      </c>
      <c r="V1886" s="32">
        <v>2.5121652259390435</v>
      </c>
      <c r="W1886" s="64"/>
      <c r="X1886" s="29" t="s">
        <v>2239</v>
      </c>
      <c r="Y1886" s="30"/>
      <c r="Z1886" s="30"/>
      <c r="AA1886" s="30"/>
      <c r="AB1886" s="30"/>
      <c r="AC1886" s="31">
        <v>3.1294483381389311</v>
      </c>
      <c r="AD1886" s="32">
        <v>3.1759254633026384</v>
      </c>
      <c r="AE1886" s="64"/>
    </row>
    <row r="1887" spans="1:31" ht="15.75" thickBot="1" x14ac:dyDescent="0.3">
      <c r="A1887" t="s">
        <v>2135</v>
      </c>
      <c r="B1887" s="358" t="s">
        <v>2231</v>
      </c>
      <c r="C1887" s="358"/>
      <c r="D1887" s="358"/>
      <c r="E1887" s="358"/>
      <c r="F1887" s="358"/>
      <c r="G1887" s="358"/>
      <c r="H1887" s="358"/>
      <c r="I1887" s="20"/>
      <c r="J1887" s="20"/>
      <c r="K1887" s="20"/>
      <c r="L1887" s="20" t="s">
        <v>2282</v>
      </c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</row>
    <row r="1888" spans="1:31" x14ac:dyDescent="0.25">
      <c r="A1888" t="s">
        <v>2136</v>
      </c>
      <c r="B1888" s="301" t="s">
        <v>6</v>
      </c>
      <c r="C1888" s="302"/>
      <c r="D1888" s="302"/>
      <c r="E1888" s="302"/>
      <c r="F1888" s="302"/>
      <c r="G1888" s="302"/>
      <c r="H1888" s="302"/>
      <c r="I1888" s="303"/>
      <c r="J1888" s="301" t="s">
        <v>73</v>
      </c>
      <c r="K1888" s="302"/>
      <c r="L1888" s="302"/>
      <c r="M1888" s="302"/>
      <c r="N1888" s="302"/>
      <c r="O1888" s="302"/>
      <c r="P1888" s="302"/>
      <c r="Q1888" s="302"/>
      <c r="R1888" s="302"/>
      <c r="S1888" s="302"/>
      <c r="T1888" s="302"/>
      <c r="U1888" s="302"/>
      <c r="V1888" s="302"/>
      <c r="W1888" s="303"/>
      <c r="X1888" s="301" t="s">
        <v>7</v>
      </c>
      <c r="Y1888" s="302"/>
      <c r="Z1888" s="302"/>
      <c r="AA1888" s="302"/>
      <c r="AB1888" s="302"/>
      <c r="AC1888" s="302"/>
      <c r="AD1888" s="302"/>
      <c r="AE1888" s="303"/>
    </row>
    <row r="1889" spans="1:31" ht="75" x14ac:dyDescent="0.25">
      <c r="A1889" t="s">
        <v>2137</v>
      </c>
      <c r="B1889" s="305"/>
      <c r="C1889" s="306"/>
      <c r="D1889" s="34" t="s">
        <v>2232</v>
      </c>
      <c r="E1889" s="34" t="s">
        <v>2233</v>
      </c>
      <c r="F1889" s="34" t="s">
        <v>2234</v>
      </c>
      <c r="G1889" s="269" t="s">
        <v>196</v>
      </c>
      <c r="H1889" s="34" t="s">
        <v>197</v>
      </c>
      <c r="I1889" s="21" t="s">
        <v>5</v>
      </c>
      <c r="J1889" s="305"/>
      <c r="K1889" s="306"/>
      <c r="L1889" s="307" t="s">
        <v>2232</v>
      </c>
      <c r="M1889" s="308"/>
      <c r="N1889" s="309"/>
      <c r="O1889" s="307" t="s">
        <v>2233</v>
      </c>
      <c r="P1889" s="308"/>
      <c r="Q1889" s="309"/>
      <c r="R1889" s="307" t="s">
        <v>2234</v>
      </c>
      <c r="S1889" s="308"/>
      <c r="T1889" s="309"/>
      <c r="U1889" s="269" t="s">
        <v>196</v>
      </c>
      <c r="V1889" s="34" t="s">
        <v>197</v>
      </c>
      <c r="W1889" s="21" t="s">
        <v>5</v>
      </c>
      <c r="X1889" s="305"/>
      <c r="Y1889" s="306"/>
      <c r="Z1889" s="34" t="s">
        <v>2232</v>
      </c>
      <c r="AA1889" s="34" t="s">
        <v>2233</v>
      </c>
      <c r="AB1889" s="34" t="s">
        <v>2234</v>
      </c>
      <c r="AC1889" s="269" t="s">
        <v>196</v>
      </c>
      <c r="AD1889" s="34" t="s">
        <v>197</v>
      </c>
      <c r="AE1889" s="21" t="s">
        <v>5</v>
      </c>
    </row>
    <row r="1890" spans="1:31" ht="15.75" thickBot="1" x14ac:dyDescent="0.3">
      <c r="A1890" t="s">
        <v>2138</v>
      </c>
      <c r="B1890" s="291" t="s">
        <v>2236</v>
      </c>
      <c r="C1890" s="292"/>
      <c r="D1890" s="22" t="s">
        <v>11</v>
      </c>
      <c r="E1890" s="22" t="s">
        <v>12</v>
      </c>
      <c r="F1890" s="22" t="s">
        <v>12</v>
      </c>
      <c r="G1890" s="23"/>
      <c r="H1890" s="23"/>
      <c r="I1890" s="24"/>
      <c r="J1890" s="297"/>
      <c r="K1890" s="298"/>
      <c r="L1890" s="298"/>
      <c r="M1890" s="298"/>
      <c r="N1890" s="298"/>
      <c r="O1890" s="298"/>
      <c r="P1890" s="298"/>
      <c r="Q1890" s="298"/>
      <c r="R1890" s="298"/>
      <c r="S1890" s="298"/>
      <c r="T1890" s="298"/>
      <c r="U1890" s="298"/>
      <c r="V1890" s="298"/>
      <c r="W1890" s="299"/>
      <c r="X1890" s="291" t="s">
        <v>2236</v>
      </c>
      <c r="Y1890" s="292"/>
      <c r="Z1890" s="22" t="s">
        <v>12</v>
      </c>
      <c r="AA1890" s="22" t="s">
        <v>11</v>
      </c>
      <c r="AB1890" s="22" t="s">
        <v>11</v>
      </c>
      <c r="AC1890" s="23"/>
      <c r="AD1890" s="23"/>
      <c r="AE1890" s="24"/>
    </row>
    <row r="1891" spans="1:31" x14ac:dyDescent="0.25">
      <c r="A1891" t="s">
        <v>2139</v>
      </c>
      <c r="B1891" s="35">
        <v>1</v>
      </c>
      <c r="C1891" s="36" t="s">
        <v>147</v>
      </c>
      <c r="D1891" s="37">
        <v>0.66104662421671723</v>
      </c>
      <c r="E1891" s="38">
        <v>0.33895337578328272</v>
      </c>
      <c r="F1891" s="37">
        <v>0.30567117872893712</v>
      </c>
      <c r="G1891" s="39">
        <v>16610.280394941787</v>
      </c>
      <c r="H1891" s="40">
        <v>8211.5384615384592</v>
      </c>
      <c r="I1891" s="41">
        <v>0.49436483107407758</v>
      </c>
      <c r="J1891" s="35">
        <v>1</v>
      </c>
      <c r="K1891" s="42" t="s">
        <v>149</v>
      </c>
      <c r="L1891" s="38">
        <v>0.11360543029591855</v>
      </c>
      <c r="M1891" s="43" t="s">
        <v>137</v>
      </c>
      <c r="N1891" s="43" t="s">
        <v>135</v>
      </c>
      <c r="O1891" s="38">
        <v>0.88639456970408148</v>
      </c>
      <c r="P1891" s="38" t="s">
        <v>137</v>
      </c>
      <c r="Q1891" s="38" t="s">
        <v>135</v>
      </c>
      <c r="R1891" s="38">
        <v>0.59442420977230614</v>
      </c>
      <c r="S1891" s="38" t="s">
        <v>137</v>
      </c>
      <c r="T1891" s="38" t="s">
        <v>137</v>
      </c>
      <c r="U1891" s="39">
        <v>3544.1583552119027</v>
      </c>
      <c r="V1891" s="39">
        <v>1280.097471022128</v>
      </c>
      <c r="W1891" s="41">
        <v>0.36118517930770955</v>
      </c>
      <c r="X1891" s="35">
        <v>1</v>
      </c>
      <c r="Y1891" s="36" t="s">
        <v>175</v>
      </c>
      <c r="Z1891" s="38">
        <v>0.32638831870332929</v>
      </c>
      <c r="AA1891" s="38">
        <v>0.67361168129667059</v>
      </c>
      <c r="AB1891" s="38">
        <v>0.60649667128341322</v>
      </c>
      <c r="AC1891" s="39">
        <v>48010.833814280741</v>
      </c>
      <c r="AD1891" s="40">
        <v>33337.723919915705</v>
      </c>
      <c r="AE1891" s="41">
        <v>0.69437919051510943</v>
      </c>
    </row>
    <row r="1892" spans="1:31" x14ac:dyDescent="0.25">
      <c r="A1892" t="s">
        <v>2140</v>
      </c>
      <c r="B1892" s="35">
        <v>2</v>
      </c>
      <c r="C1892" s="44" t="s">
        <v>148</v>
      </c>
      <c r="D1892" s="45">
        <v>0.8215182726207757</v>
      </c>
      <c r="E1892" s="46">
        <v>0.17848172737922435</v>
      </c>
      <c r="F1892" s="45">
        <v>8.9676718771593264E-2</v>
      </c>
      <c r="G1892" s="47">
        <v>85.64936827513867</v>
      </c>
      <c r="H1892" s="48">
        <v>63.652528977871448</v>
      </c>
      <c r="I1892" s="49">
        <v>0.74317569714460796</v>
      </c>
      <c r="J1892" s="35">
        <v>2</v>
      </c>
      <c r="K1892" s="42" t="s">
        <v>151</v>
      </c>
      <c r="L1892" s="46">
        <v>0.41244465456654972</v>
      </c>
      <c r="M1892" s="50" t="s">
        <v>137</v>
      </c>
      <c r="N1892" s="50" t="s">
        <v>137</v>
      </c>
      <c r="O1892" s="46">
        <v>0.58755534543345034</v>
      </c>
      <c r="P1892" s="46" t="s">
        <v>137</v>
      </c>
      <c r="Q1892" s="46" t="s">
        <v>137</v>
      </c>
      <c r="R1892" s="46">
        <v>0.51121970978066933</v>
      </c>
      <c r="S1892" s="46" t="s">
        <v>137</v>
      </c>
      <c r="T1892" s="46" t="s">
        <v>137</v>
      </c>
      <c r="U1892" s="47">
        <v>27697.47739651864</v>
      </c>
      <c r="V1892" s="47">
        <v>6451.791359325618</v>
      </c>
      <c r="W1892" s="49">
        <v>0.23293786892435767</v>
      </c>
      <c r="X1892" s="35">
        <v>2</v>
      </c>
      <c r="Y1892" s="44" t="s">
        <v>179</v>
      </c>
      <c r="Z1892" s="46">
        <v>0.25036912351048318</v>
      </c>
      <c r="AA1892" s="46">
        <v>0.74963087648951687</v>
      </c>
      <c r="AB1892" s="46">
        <v>0.60549210014623822</v>
      </c>
      <c r="AC1892" s="47">
        <v>25428.674812662597</v>
      </c>
      <c r="AD1892" s="48">
        <v>12882.606691253954</v>
      </c>
      <c r="AE1892" s="49">
        <v>0.50661730452578924</v>
      </c>
    </row>
    <row r="1893" spans="1:31" x14ac:dyDescent="0.25">
      <c r="A1893" t="s">
        <v>2141</v>
      </c>
      <c r="B1893" s="35">
        <v>3</v>
      </c>
      <c r="C1893" s="44" t="s">
        <v>150</v>
      </c>
      <c r="D1893" s="45">
        <v>1.0036087336734316</v>
      </c>
      <c r="E1893" s="46">
        <v>-3.6087336734315469E-3</v>
      </c>
      <c r="F1893" s="45">
        <v>1.3414670129976766E-3</v>
      </c>
      <c r="G1893" s="47">
        <v>1010.96549364108</v>
      </c>
      <c r="H1893" s="48">
        <v>552.09430979978913</v>
      </c>
      <c r="I1893" s="49">
        <v>0.54610598806035759</v>
      </c>
      <c r="J1893" s="35">
        <v>3</v>
      </c>
      <c r="K1893" s="42" t="s">
        <v>152</v>
      </c>
      <c r="L1893" s="46">
        <v>0.36583562012943233</v>
      </c>
      <c r="M1893" s="50" t="s">
        <v>137</v>
      </c>
      <c r="N1893" s="50" t="s">
        <v>135</v>
      </c>
      <c r="O1893" s="46">
        <v>0.63416437987056762</v>
      </c>
      <c r="P1893" s="46" t="s">
        <v>137</v>
      </c>
      <c r="Q1893" s="46" t="s">
        <v>135</v>
      </c>
      <c r="R1893" s="46">
        <v>0.21772207767780236</v>
      </c>
      <c r="S1893" s="46" t="s">
        <v>1</v>
      </c>
      <c r="T1893" s="46" t="s">
        <v>137</v>
      </c>
      <c r="U1893" s="47">
        <v>18352.344950323495</v>
      </c>
      <c r="V1893" s="47">
        <v>4678.6090621707081</v>
      </c>
      <c r="W1893" s="49">
        <v>0.25493249363146037</v>
      </c>
      <c r="X1893" s="35">
        <v>3</v>
      </c>
      <c r="Y1893" s="44" t="s">
        <v>184</v>
      </c>
      <c r="Z1893" s="46">
        <v>0.27801576366888348</v>
      </c>
      <c r="AA1893" s="46">
        <v>0.72198423633111641</v>
      </c>
      <c r="AB1893" s="46">
        <v>0.67067165427612729</v>
      </c>
      <c r="AC1893" s="47">
        <v>14767.946641648858</v>
      </c>
      <c r="AD1893" s="48">
        <v>8958.8382507903061</v>
      </c>
      <c r="AE1893" s="49">
        <v>0.60664075163465259</v>
      </c>
    </row>
    <row r="1894" spans="1:31" x14ac:dyDescent="0.25">
      <c r="A1894" t="s">
        <v>2142</v>
      </c>
      <c r="B1894" s="35">
        <v>4</v>
      </c>
      <c r="C1894" s="44" t="s">
        <v>153</v>
      </c>
      <c r="D1894" s="45">
        <v>0.88900675461349576</v>
      </c>
      <c r="E1894" s="46">
        <v>0.11099324538650412</v>
      </c>
      <c r="F1894" s="45">
        <v>5.3036951241170853E-2</v>
      </c>
      <c r="G1894" s="47">
        <v>1444.2834761816143</v>
      </c>
      <c r="H1894" s="48">
        <v>352.47629083245499</v>
      </c>
      <c r="I1894" s="49">
        <v>0.24404924424139307</v>
      </c>
      <c r="J1894" s="35">
        <v>4</v>
      </c>
      <c r="K1894" s="42" t="s">
        <v>158</v>
      </c>
      <c r="L1894" s="46">
        <v>0.51331870534974311</v>
      </c>
      <c r="M1894" s="50" t="s">
        <v>137</v>
      </c>
      <c r="N1894" s="50" t="s">
        <v>137</v>
      </c>
      <c r="O1894" s="46">
        <v>0.48668129465025678</v>
      </c>
      <c r="P1894" s="46" t="s">
        <v>137</v>
      </c>
      <c r="Q1894" s="46" t="s">
        <v>137</v>
      </c>
      <c r="R1894" s="46">
        <v>0.31189755956516957</v>
      </c>
      <c r="S1894" s="46" t="s">
        <v>1</v>
      </c>
      <c r="T1894" s="46" t="s">
        <v>137</v>
      </c>
      <c r="U1894" s="47">
        <v>3673.9331412212464</v>
      </c>
      <c r="V1894" s="47">
        <v>1298.9660168598539</v>
      </c>
      <c r="W1894" s="49">
        <v>0.35356278052138601</v>
      </c>
      <c r="X1894" s="35">
        <v>4</v>
      </c>
      <c r="Y1894" s="44" t="s">
        <v>185</v>
      </c>
      <c r="Z1894" s="46">
        <v>0.3228964607576873</v>
      </c>
      <c r="AA1894" s="46">
        <v>0.6771035392423127</v>
      </c>
      <c r="AB1894" s="46">
        <v>0.67667720647124452</v>
      </c>
      <c r="AC1894" s="47">
        <v>5695.7323692266709</v>
      </c>
      <c r="AD1894" s="48">
        <v>3406.612223393045</v>
      </c>
      <c r="AE1894" s="49">
        <v>0.59809906831271509</v>
      </c>
    </row>
    <row r="1895" spans="1:31" x14ac:dyDescent="0.25">
      <c r="A1895" t="s">
        <v>2143</v>
      </c>
      <c r="B1895" s="35">
        <v>5</v>
      </c>
      <c r="C1895" s="44" t="s">
        <v>154</v>
      </c>
      <c r="D1895" s="45">
        <v>0.78067185045867538</v>
      </c>
      <c r="E1895" s="46">
        <v>0.21932814954132468</v>
      </c>
      <c r="F1895" s="45">
        <v>8.4600871625591934E-2</v>
      </c>
      <c r="G1895" s="47">
        <v>7357.2181516068422</v>
      </c>
      <c r="H1895" s="48">
        <v>1511.9533719704943</v>
      </c>
      <c r="I1895" s="49">
        <v>0.20550612212583072</v>
      </c>
      <c r="J1895" s="35">
        <v>5</v>
      </c>
      <c r="K1895" s="42" t="s">
        <v>159</v>
      </c>
      <c r="L1895" s="46">
        <v>0.55361973065971892</v>
      </c>
      <c r="M1895" s="50" t="s">
        <v>137</v>
      </c>
      <c r="N1895" s="50" t="s">
        <v>137</v>
      </c>
      <c r="O1895" s="46">
        <v>0.44638026934028097</v>
      </c>
      <c r="P1895" s="46" t="s">
        <v>137</v>
      </c>
      <c r="Q1895" s="46" t="s">
        <v>137</v>
      </c>
      <c r="R1895" s="46">
        <v>6.6542967952769427E-2</v>
      </c>
      <c r="S1895" s="46" t="s">
        <v>1</v>
      </c>
      <c r="T1895" s="46" t="s">
        <v>137</v>
      </c>
      <c r="U1895" s="47">
        <v>18167.577896835508</v>
      </c>
      <c r="V1895" s="47">
        <v>4747.8925184404598</v>
      </c>
      <c r="W1895" s="49">
        <v>0.26133877313758286</v>
      </c>
      <c r="X1895" s="35">
        <v>5</v>
      </c>
      <c r="Y1895" s="44" t="s">
        <v>143</v>
      </c>
      <c r="Z1895" s="46">
        <v>0.17802468856613865</v>
      </c>
      <c r="AA1895" s="46">
        <v>0.82197531143386138</v>
      </c>
      <c r="AB1895" s="46">
        <v>0.69783016314520574</v>
      </c>
      <c r="AC1895" s="47">
        <v>55499.967123505841</v>
      </c>
      <c r="AD1895" s="48">
        <v>43502.996575342469</v>
      </c>
      <c r="AE1895" s="49">
        <v>0.78383824045397843</v>
      </c>
    </row>
    <row r="1896" spans="1:31" x14ac:dyDescent="0.25">
      <c r="A1896" t="s">
        <v>2144</v>
      </c>
      <c r="B1896" s="35">
        <v>6</v>
      </c>
      <c r="C1896" s="44" t="s">
        <v>155</v>
      </c>
      <c r="D1896" s="45">
        <v>0.94427463388955624</v>
      </c>
      <c r="E1896" s="46">
        <v>5.5725366110443791E-2</v>
      </c>
      <c r="F1896" s="45">
        <v>2.3974195016756499E-2</v>
      </c>
      <c r="G1896" s="47">
        <v>3585.6164776852352</v>
      </c>
      <c r="H1896" s="48">
        <v>1314.0806111696534</v>
      </c>
      <c r="I1896" s="49">
        <v>0.36648666117743406</v>
      </c>
      <c r="J1896" s="35">
        <v>6</v>
      </c>
      <c r="K1896" s="42" t="s">
        <v>162</v>
      </c>
      <c r="L1896" s="46">
        <v>0.52468223167747041</v>
      </c>
      <c r="M1896" s="50" t="s">
        <v>137</v>
      </c>
      <c r="N1896" s="50" t="s">
        <v>137</v>
      </c>
      <c r="O1896" s="46">
        <v>0.47531776832252937</v>
      </c>
      <c r="P1896" s="46" t="s">
        <v>137</v>
      </c>
      <c r="Q1896" s="46" t="s">
        <v>137</v>
      </c>
      <c r="R1896" s="46">
        <v>4.1099590245928269E-2</v>
      </c>
      <c r="S1896" s="46" t="s">
        <v>1</v>
      </c>
      <c r="T1896" s="46" t="s">
        <v>137</v>
      </c>
      <c r="U1896" s="47">
        <v>29138.402454464522</v>
      </c>
      <c r="V1896" s="47">
        <v>8392.0903582718693</v>
      </c>
      <c r="W1896" s="49">
        <v>0.28800790885452443</v>
      </c>
      <c r="X1896" s="35">
        <v>6</v>
      </c>
      <c r="Y1896" s="44" t="s">
        <v>201</v>
      </c>
      <c r="Z1896" s="46">
        <v>0.10057866705218207</v>
      </c>
      <c r="AA1896" s="46">
        <v>0.89942133294781801</v>
      </c>
      <c r="AB1896" s="46">
        <v>0.896603570223242</v>
      </c>
      <c r="AC1896" s="47">
        <v>48617.492212347068</v>
      </c>
      <c r="AD1896" s="48">
        <v>35247.826659641723</v>
      </c>
      <c r="AE1896" s="49">
        <v>0.7250029784689318</v>
      </c>
    </row>
    <row r="1897" spans="1:31" x14ac:dyDescent="0.25">
      <c r="A1897" t="s">
        <v>2145</v>
      </c>
      <c r="B1897" s="35">
        <v>7</v>
      </c>
      <c r="C1897" s="44" t="s">
        <v>156</v>
      </c>
      <c r="D1897" s="45">
        <v>0.66892569161216187</v>
      </c>
      <c r="E1897" s="46">
        <v>0.33107430838783813</v>
      </c>
      <c r="F1897" s="45">
        <v>6.2946720668319842E-2</v>
      </c>
      <c r="G1897" s="47">
        <v>46850.661645102482</v>
      </c>
      <c r="H1897" s="48">
        <v>4470.264752370902</v>
      </c>
      <c r="I1897" s="49">
        <v>9.5415189357057881E-2</v>
      </c>
      <c r="J1897" s="35">
        <v>7</v>
      </c>
      <c r="K1897" s="42" t="s">
        <v>163</v>
      </c>
      <c r="L1897" s="46">
        <v>0.4102773656677226</v>
      </c>
      <c r="M1897" s="50" t="s">
        <v>137</v>
      </c>
      <c r="N1897" s="50" t="s">
        <v>137</v>
      </c>
      <c r="O1897" s="46">
        <v>0.58972263433227745</v>
      </c>
      <c r="P1897" s="46" t="s">
        <v>137</v>
      </c>
      <c r="Q1897" s="46" t="s">
        <v>137</v>
      </c>
      <c r="R1897" s="46">
        <v>4.2506736466901514E-2</v>
      </c>
      <c r="S1897" s="46" t="s">
        <v>1</v>
      </c>
      <c r="T1897" s="46" t="s">
        <v>137</v>
      </c>
      <c r="U1897" s="47">
        <v>206935.45777387597</v>
      </c>
      <c r="V1897" s="47">
        <v>76356.394889357194</v>
      </c>
      <c r="W1897" s="49">
        <v>0.36898652222662542</v>
      </c>
      <c r="X1897" s="35">
        <v>7</v>
      </c>
      <c r="Y1897" s="44" t="s">
        <v>144</v>
      </c>
      <c r="Z1897" s="46">
        <v>2.8962865575957734E-2</v>
      </c>
      <c r="AA1897" s="46">
        <v>0.97103713442404216</v>
      </c>
      <c r="AB1897" s="46">
        <v>0.9682602405559434</v>
      </c>
      <c r="AC1897" s="47">
        <v>27916.886253937919</v>
      </c>
      <c r="AD1897" s="48">
        <v>22904.735247629083</v>
      </c>
      <c r="AE1897" s="49">
        <v>0.82046167467541875</v>
      </c>
    </row>
    <row r="1898" spans="1:31" x14ac:dyDescent="0.25">
      <c r="A1898" t="s">
        <v>2146</v>
      </c>
      <c r="B1898" s="35">
        <v>8</v>
      </c>
      <c r="C1898" s="44" t="s">
        <v>157</v>
      </c>
      <c r="D1898" s="45">
        <v>0.68523315269543938</v>
      </c>
      <c r="E1898" s="46">
        <v>0.31476684730456062</v>
      </c>
      <c r="F1898" s="45">
        <v>1.4487333430964668E-2</v>
      </c>
      <c r="G1898" s="47">
        <v>92945.501306112521</v>
      </c>
      <c r="H1898" s="48">
        <v>9976.2579030558172</v>
      </c>
      <c r="I1898" s="49">
        <v>0.10733448916693004</v>
      </c>
      <c r="J1898" s="35">
        <v>8</v>
      </c>
      <c r="K1898" s="42" t="s">
        <v>164</v>
      </c>
      <c r="L1898" s="46">
        <v>0.32161440739075509</v>
      </c>
      <c r="M1898" s="50" t="s">
        <v>137</v>
      </c>
      <c r="N1898" s="50" t="s">
        <v>135</v>
      </c>
      <c r="O1898" s="46">
        <v>0.67838559260924503</v>
      </c>
      <c r="P1898" s="46" t="s">
        <v>137</v>
      </c>
      <c r="Q1898" s="46" t="s">
        <v>135</v>
      </c>
      <c r="R1898" s="46">
        <v>7.3825487581118454E-2</v>
      </c>
      <c r="S1898" s="46" t="s">
        <v>1</v>
      </c>
      <c r="T1898" s="46" t="s">
        <v>137</v>
      </c>
      <c r="U1898" s="47">
        <v>17802.785985859948</v>
      </c>
      <c r="V1898" s="47">
        <v>4830.9075342465721</v>
      </c>
      <c r="W1898" s="49">
        <v>0.27135682797532767</v>
      </c>
      <c r="X1898" s="35">
        <v>8</v>
      </c>
      <c r="Y1898" s="44" t="s">
        <v>191</v>
      </c>
      <c r="Z1898" s="46">
        <v>5.3946323798916025E-3</v>
      </c>
      <c r="AA1898" s="46">
        <v>0.99460536762010843</v>
      </c>
      <c r="AB1898" s="46">
        <v>0.9934831860617982</v>
      </c>
      <c r="AC1898" s="47">
        <v>24900.421657189436</v>
      </c>
      <c r="AD1898" s="48">
        <v>15449.288724973656</v>
      </c>
      <c r="AE1898" s="49">
        <v>0.62044285585473291</v>
      </c>
    </row>
    <row r="1899" spans="1:31" x14ac:dyDescent="0.25">
      <c r="A1899" t="s">
        <v>2147</v>
      </c>
      <c r="B1899" s="35">
        <v>9</v>
      </c>
      <c r="C1899" s="44" t="s">
        <v>160</v>
      </c>
      <c r="D1899" s="45">
        <v>0.8562576194778686</v>
      </c>
      <c r="E1899" s="46">
        <v>0.14374238052213129</v>
      </c>
      <c r="F1899" s="45">
        <v>2.1822203571015431E-2</v>
      </c>
      <c r="G1899" s="47">
        <v>13359.029233192237</v>
      </c>
      <c r="H1899" s="48">
        <v>3787.3419388830371</v>
      </c>
      <c r="I1899" s="49">
        <v>0.28350427810075418</v>
      </c>
      <c r="J1899" s="35">
        <v>9</v>
      </c>
      <c r="K1899" s="42" t="s">
        <v>165</v>
      </c>
      <c r="L1899" s="46">
        <v>0.1918422310987386</v>
      </c>
      <c r="M1899" s="50" t="s">
        <v>137</v>
      </c>
      <c r="N1899" s="50" t="s">
        <v>135</v>
      </c>
      <c r="O1899" s="46">
        <v>0.80815776890126145</v>
      </c>
      <c r="P1899" s="46" t="s">
        <v>137</v>
      </c>
      <c r="Q1899" s="46" t="s">
        <v>135</v>
      </c>
      <c r="R1899" s="46">
        <v>5.7851986622229311E-3</v>
      </c>
      <c r="S1899" s="46" t="s">
        <v>1</v>
      </c>
      <c r="T1899" s="46" t="s">
        <v>137</v>
      </c>
      <c r="U1899" s="47">
        <v>33884.879078041282</v>
      </c>
      <c r="V1899" s="47">
        <v>8301.7650158061006</v>
      </c>
      <c r="W1899" s="49">
        <v>0.24499910407489006</v>
      </c>
      <c r="X1899" s="35">
        <v>9</v>
      </c>
      <c r="Y1899" s="44" t="s">
        <v>192</v>
      </c>
      <c r="Z1899" s="46">
        <v>0.1792625673535457</v>
      </c>
      <c r="AA1899" s="46">
        <v>0.82073743264645449</v>
      </c>
      <c r="AB1899" s="46">
        <v>0.77782387831629318</v>
      </c>
      <c r="AC1899" s="47">
        <v>25077.812221979111</v>
      </c>
      <c r="AD1899" s="48">
        <v>14940.5624341412</v>
      </c>
      <c r="AE1899" s="49">
        <v>0.59576817554470507</v>
      </c>
    </row>
    <row r="1900" spans="1:31" x14ac:dyDescent="0.25">
      <c r="A1900" t="s">
        <v>2148</v>
      </c>
      <c r="B1900" s="35">
        <v>10</v>
      </c>
      <c r="C1900" s="44" t="s">
        <v>2228</v>
      </c>
      <c r="D1900" s="45">
        <v>0.81604471162275771</v>
      </c>
      <c r="E1900" s="46">
        <v>0.18395528837724229</v>
      </c>
      <c r="F1900" s="45">
        <v>1.2620219619706675E-3</v>
      </c>
      <c r="G1900" s="47">
        <v>64771.700898948358</v>
      </c>
      <c r="H1900" s="48">
        <v>8509.4507376185466</v>
      </c>
      <c r="I1900" s="49">
        <v>0.13137605805495695</v>
      </c>
      <c r="J1900" s="35">
        <v>10</v>
      </c>
      <c r="K1900" s="42" t="s">
        <v>166</v>
      </c>
      <c r="L1900" s="46">
        <v>0.33345849529210225</v>
      </c>
      <c r="M1900" s="50" t="s">
        <v>137</v>
      </c>
      <c r="N1900" s="50" t="s">
        <v>135</v>
      </c>
      <c r="O1900" s="46">
        <v>0.66654150470789764</v>
      </c>
      <c r="P1900" s="46" t="s">
        <v>137</v>
      </c>
      <c r="Q1900" s="46" t="s">
        <v>135</v>
      </c>
      <c r="R1900" s="46">
        <v>0.19321297689551217</v>
      </c>
      <c r="S1900" s="46" t="s">
        <v>1</v>
      </c>
      <c r="T1900" s="46" t="s">
        <v>137</v>
      </c>
      <c r="U1900" s="47">
        <v>17887.875538469252</v>
      </c>
      <c r="V1900" s="47">
        <v>4322.2471022128557</v>
      </c>
      <c r="W1900" s="49">
        <v>0.24162998523315588</v>
      </c>
      <c r="X1900" s="35">
        <v>10</v>
      </c>
      <c r="Y1900" s="44" t="s">
        <v>193</v>
      </c>
      <c r="Z1900" s="46">
        <v>3.8566514216911544E-4</v>
      </c>
      <c r="AA1900" s="46">
        <v>0.99961433485783102</v>
      </c>
      <c r="AB1900" s="46">
        <v>0.99526584211841751</v>
      </c>
      <c r="AC1900" s="47">
        <v>3492.4383561643835</v>
      </c>
      <c r="AD1900" s="48">
        <v>3491.4383561643835</v>
      </c>
      <c r="AE1900" s="49">
        <v>0.99971366710074216</v>
      </c>
    </row>
    <row r="1901" spans="1:31" x14ac:dyDescent="0.25">
      <c r="A1901" t="s">
        <v>2149</v>
      </c>
      <c r="B1901" s="35">
        <v>11</v>
      </c>
      <c r="C1901" s="44" t="s">
        <v>170</v>
      </c>
      <c r="D1901" s="45">
        <v>0.82452669200002515</v>
      </c>
      <c r="E1901" s="46">
        <v>0.17547330799997485</v>
      </c>
      <c r="F1901" s="45">
        <v>0.17430876150195831</v>
      </c>
      <c r="G1901" s="47">
        <v>27018.506227263413</v>
      </c>
      <c r="H1901" s="48">
        <v>7957.8174394099015</v>
      </c>
      <c r="I1901" s="49">
        <v>0.29453210227366128</v>
      </c>
      <c r="J1901" s="35">
        <v>11</v>
      </c>
      <c r="K1901" s="42" t="s">
        <v>167</v>
      </c>
      <c r="L1901" s="46">
        <v>0.38734185082918349</v>
      </c>
      <c r="M1901" s="50" t="s">
        <v>137</v>
      </c>
      <c r="N1901" s="50" t="s">
        <v>135</v>
      </c>
      <c r="O1901" s="46">
        <v>0.61265814917081662</v>
      </c>
      <c r="P1901" s="46" t="s">
        <v>137</v>
      </c>
      <c r="Q1901" s="46" t="s">
        <v>135</v>
      </c>
      <c r="R1901" s="46">
        <v>0.11684617507125306</v>
      </c>
      <c r="S1901" s="46" t="s">
        <v>1</v>
      </c>
      <c r="T1901" s="46" t="s">
        <v>137</v>
      </c>
      <c r="U1901" s="47">
        <v>12503.391769851247</v>
      </c>
      <c r="V1901" s="47">
        <v>2929.6628029504723</v>
      </c>
      <c r="W1901" s="49">
        <v>0.23430944633876144</v>
      </c>
      <c r="X1901" s="35" t="s">
        <v>136</v>
      </c>
      <c r="Y1901" s="44" t="s">
        <v>136</v>
      </c>
      <c r="Z1901" s="46" t="s">
        <v>136</v>
      </c>
      <c r="AA1901" s="46" t="s">
        <v>136</v>
      </c>
      <c r="AB1901" s="46" t="s">
        <v>136</v>
      </c>
      <c r="AC1901" s="47" t="s">
        <v>136</v>
      </c>
      <c r="AD1901" s="48" t="s">
        <v>136</v>
      </c>
      <c r="AE1901" s="49" t="s">
        <v>136</v>
      </c>
    </row>
    <row r="1902" spans="1:31" x14ac:dyDescent="0.25">
      <c r="A1902" t="s">
        <v>2150</v>
      </c>
      <c r="B1902" s="35">
        <v>12</v>
      </c>
      <c r="C1902" s="44" t="s">
        <v>171</v>
      </c>
      <c r="D1902" s="45">
        <v>0.7310100570418897</v>
      </c>
      <c r="E1902" s="46">
        <v>0.26898994295811024</v>
      </c>
      <c r="F1902" s="45">
        <v>0.2670712390132573</v>
      </c>
      <c r="G1902" s="47">
        <v>1479.715503987735</v>
      </c>
      <c r="H1902" s="48">
        <v>727.60800842992637</v>
      </c>
      <c r="I1902" s="49">
        <v>0.49172155489962166</v>
      </c>
      <c r="J1902" s="35">
        <v>12</v>
      </c>
      <c r="K1902" s="42" t="s">
        <v>168</v>
      </c>
      <c r="L1902" s="46">
        <v>0.2136498673175293</v>
      </c>
      <c r="M1902" s="50" t="s">
        <v>137</v>
      </c>
      <c r="N1902" s="50" t="s">
        <v>135</v>
      </c>
      <c r="O1902" s="46">
        <v>0.78635013268247067</v>
      </c>
      <c r="P1902" s="46" t="s">
        <v>137</v>
      </c>
      <c r="Q1902" s="46" t="s">
        <v>135</v>
      </c>
      <c r="R1902" s="46">
        <v>0.27604794495343227</v>
      </c>
      <c r="S1902" s="46" t="s">
        <v>1</v>
      </c>
      <c r="T1902" s="46" t="s">
        <v>137</v>
      </c>
      <c r="U1902" s="47">
        <v>2524.565343862922</v>
      </c>
      <c r="V1902" s="47">
        <v>570.99578503688099</v>
      </c>
      <c r="W1902" s="49">
        <v>0.22617587872104003</v>
      </c>
      <c r="X1902" s="35" t="s">
        <v>136</v>
      </c>
      <c r="Y1902" s="44" t="s">
        <v>136</v>
      </c>
      <c r="Z1902" s="46" t="s">
        <v>136</v>
      </c>
      <c r="AA1902" s="46" t="s">
        <v>136</v>
      </c>
      <c r="AB1902" s="46" t="s">
        <v>136</v>
      </c>
      <c r="AC1902" s="47" t="s">
        <v>136</v>
      </c>
      <c r="AD1902" s="48" t="s">
        <v>136</v>
      </c>
      <c r="AE1902" s="49" t="s">
        <v>136</v>
      </c>
    </row>
    <row r="1903" spans="1:31" x14ac:dyDescent="0.25">
      <c r="A1903" t="s">
        <v>2151</v>
      </c>
      <c r="B1903" s="35">
        <v>13</v>
      </c>
      <c r="C1903" s="44" t="s">
        <v>172</v>
      </c>
      <c r="D1903" s="45">
        <v>0.94043867109467194</v>
      </c>
      <c r="E1903" s="46">
        <v>5.9561328905328025E-2</v>
      </c>
      <c r="F1903" s="45">
        <v>1.7046056304833915E-2</v>
      </c>
      <c r="G1903" s="47">
        <v>5609.8196028079547</v>
      </c>
      <c r="H1903" s="48">
        <v>2568.4931506849312</v>
      </c>
      <c r="I1903" s="49">
        <v>0.45785663934706394</v>
      </c>
      <c r="J1903" s="35">
        <v>13</v>
      </c>
      <c r="K1903" s="42" t="s">
        <v>169</v>
      </c>
      <c r="L1903" s="46">
        <v>0.54103803426702202</v>
      </c>
      <c r="M1903" s="50" t="s">
        <v>137</v>
      </c>
      <c r="N1903" s="50" t="s">
        <v>137</v>
      </c>
      <c r="O1903" s="46">
        <v>0.45896196573297798</v>
      </c>
      <c r="P1903" s="46" t="s">
        <v>137</v>
      </c>
      <c r="Q1903" s="46" t="s">
        <v>137</v>
      </c>
      <c r="R1903" s="46">
        <v>0.11710129905391303</v>
      </c>
      <c r="S1903" s="46" t="s">
        <v>1</v>
      </c>
      <c r="T1903" s="46" t="s">
        <v>137</v>
      </c>
      <c r="U1903" s="47">
        <v>12797.05624144164</v>
      </c>
      <c r="V1903" s="47">
        <v>3894.8564278187587</v>
      </c>
      <c r="W1903" s="49">
        <v>0.30435565448292407</v>
      </c>
      <c r="X1903" s="35" t="s">
        <v>136</v>
      </c>
      <c r="Y1903" s="44" t="s">
        <v>136</v>
      </c>
      <c r="Z1903" s="46" t="s">
        <v>136</v>
      </c>
      <c r="AA1903" s="46" t="s">
        <v>136</v>
      </c>
      <c r="AB1903" s="46" t="s">
        <v>136</v>
      </c>
      <c r="AC1903" s="47" t="s">
        <v>136</v>
      </c>
      <c r="AD1903" s="48" t="s">
        <v>136</v>
      </c>
      <c r="AE1903" s="49" t="s">
        <v>136</v>
      </c>
    </row>
    <row r="1904" spans="1:31" x14ac:dyDescent="0.25">
      <c r="A1904" t="s">
        <v>2152</v>
      </c>
      <c r="B1904" s="35">
        <v>14</v>
      </c>
      <c r="C1904" s="44" t="s">
        <v>177</v>
      </c>
      <c r="D1904" s="45">
        <v>0.71321221898635634</v>
      </c>
      <c r="E1904" s="46">
        <v>0.28678778101364366</v>
      </c>
      <c r="F1904" s="45">
        <v>9.459997648061183E-2</v>
      </c>
      <c r="G1904" s="47">
        <v>6845.7587252505009</v>
      </c>
      <c r="H1904" s="48">
        <v>4424.9538988408849</v>
      </c>
      <c r="I1904" s="49">
        <v>0.64637888602756244</v>
      </c>
      <c r="J1904" s="35">
        <v>14</v>
      </c>
      <c r="K1904" s="42" t="s">
        <v>139</v>
      </c>
      <c r="L1904" s="46">
        <v>0.14889638713750292</v>
      </c>
      <c r="M1904" s="50" t="s">
        <v>137</v>
      </c>
      <c r="N1904" s="50" t="s">
        <v>135</v>
      </c>
      <c r="O1904" s="46">
        <v>0.85110361286249714</v>
      </c>
      <c r="P1904" s="46" t="s">
        <v>137</v>
      </c>
      <c r="Q1904" s="46" t="s">
        <v>135</v>
      </c>
      <c r="R1904" s="46">
        <v>5.4626022001965091E-3</v>
      </c>
      <c r="S1904" s="46" t="s">
        <v>1</v>
      </c>
      <c r="T1904" s="46" t="s">
        <v>137</v>
      </c>
      <c r="U1904" s="47">
        <v>48114.396761294469</v>
      </c>
      <c r="V1904" s="47">
        <v>13476.850632244468</v>
      </c>
      <c r="W1904" s="49">
        <v>0.2801001683364322</v>
      </c>
      <c r="X1904" s="35" t="s">
        <v>136</v>
      </c>
      <c r="Y1904" s="44" t="s">
        <v>136</v>
      </c>
      <c r="Z1904" s="46" t="s">
        <v>136</v>
      </c>
      <c r="AA1904" s="46" t="s">
        <v>136</v>
      </c>
      <c r="AB1904" s="46" t="s">
        <v>136</v>
      </c>
      <c r="AC1904" s="47" t="s">
        <v>136</v>
      </c>
      <c r="AD1904" s="48" t="s">
        <v>136</v>
      </c>
      <c r="AE1904" s="49" t="s">
        <v>136</v>
      </c>
    </row>
    <row r="1905" spans="1:31" x14ac:dyDescent="0.25">
      <c r="A1905" t="s">
        <v>2153</v>
      </c>
      <c r="B1905" s="35">
        <v>15</v>
      </c>
      <c r="C1905" s="44" t="s">
        <v>178</v>
      </c>
      <c r="D1905" s="45">
        <v>0.69059825863356439</v>
      </c>
      <c r="E1905" s="46">
        <v>0.3094017413664355</v>
      </c>
      <c r="F1905" s="45">
        <v>0.27948307396710814</v>
      </c>
      <c r="G1905" s="47">
        <v>2296.2658170124728</v>
      </c>
      <c r="H1905" s="48">
        <v>1082.4552160168598</v>
      </c>
      <c r="I1905" s="49">
        <v>0.47139804459797879</v>
      </c>
      <c r="J1905" s="35">
        <v>15</v>
      </c>
      <c r="K1905" s="42" t="s">
        <v>2230</v>
      </c>
      <c r="L1905" s="46">
        <v>0.55861045319393998</v>
      </c>
      <c r="M1905" s="50" t="s">
        <v>137</v>
      </c>
      <c r="N1905" s="50" t="s">
        <v>137</v>
      </c>
      <c r="O1905" s="46">
        <v>0.44138954680605985</v>
      </c>
      <c r="P1905" s="46" t="s">
        <v>137</v>
      </c>
      <c r="Q1905" s="46" t="s">
        <v>137</v>
      </c>
      <c r="R1905" s="46">
        <v>0.40381119733311538</v>
      </c>
      <c r="S1905" s="46" t="s">
        <v>137</v>
      </c>
      <c r="T1905" s="46" t="s">
        <v>137</v>
      </c>
      <c r="U1905" s="47">
        <v>2967.9561010541393</v>
      </c>
      <c r="V1905" s="47">
        <v>1390.8376709521792</v>
      </c>
      <c r="W1905" s="49">
        <v>0.46861800633041389</v>
      </c>
      <c r="X1905" s="35" t="s">
        <v>136</v>
      </c>
      <c r="Y1905" s="44" t="s">
        <v>136</v>
      </c>
      <c r="Z1905" s="46" t="s">
        <v>136</v>
      </c>
      <c r="AA1905" s="46" t="s">
        <v>136</v>
      </c>
      <c r="AB1905" s="46" t="s">
        <v>136</v>
      </c>
      <c r="AC1905" s="47" t="s">
        <v>136</v>
      </c>
      <c r="AD1905" s="48" t="s">
        <v>136</v>
      </c>
      <c r="AE1905" s="49" t="s">
        <v>136</v>
      </c>
    </row>
    <row r="1906" spans="1:31" x14ac:dyDescent="0.25">
      <c r="A1906" t="s">
        <v>2154</v>
      </c>
      <c r="B1906" s="35">
        <v>16</v>
      </c>
      <c r="C1906" s="44" t="s">
        <v>181</v>
      </c>
      <c r="D1906" s="45">
        <v>0.61325436000734179</v>
      </c>
      <c r="E1906" s="46">
        <v>0.38674563999265826</v>
      </c>
      <c r="F1906" s="45">
        <v>0.35957337516446014</v>
      </c>
      <c r="G1906" s="47">
        <v>4906.8953728482302</v>
      </c>
      <c r="H1906" s="48">
        <v>1941.2230624060526</v>
      </c>
      <c r="I1906" s="49">
        <v>0.39561126025788085</v>
      </c>
      <c r="J1906" s="35">
        <v>16</v>
      </c>
      <c r="K1906" s="42" t="s">
        <v>174</v>
      </c>
      <c r="L1906" s="46">
        <v>0.32149711337768544</v>
      </c>
      <c r="M1906" s="50" t="s">
        <v>137</v>
      </c>
      <c r="N1906" s="50" t="s">
        <v>135</v>
      </c>
      <c r="O1906" s="46">
        <v>0.67850288662231462</v>
      </c>
      <c r="P1906" s="46" t="s">
        <v>137</v>
      </c>
      <c r="Q1906" s="46" t="s">
        <v>135</v>
      </c>
      <c r="R1906" s="46">
        <v>0.16956721084047849</v>
      </c>
      <c r="S1906" s="46" t="s">
        <v>1</v>
      </c>
      <c r="T1906" s="46" t="s">
        <v>137</v>
      </c>
      <c r="U1906" s="47">
        <v>73255.206598191799</v>
      </c>
      <c r="V1906" s="47">
        <v>52067.111486055212</v>
      </c>
      <c r="W1906" s="49">
        <v>0.71076328774343278</v>
      </c>
      <c r="X1906" s="35" t="s">
        <v>136</v>
      </c>
      <c r="Y1906" s="44" t="s">
        <v>136</v>
      </c>
      <c r="Z1906" s="46" t="s">
        <v>136</v>
      </c>
      <c r="AA1906" s="46" t="s">
        <v>136</v>
      </c>
      <c r="AB1906" s="46" t="s">
        <v>136</v>
      </c>
      <c r="AC1906" s="47" t="s">
        <v>136</v>
      </c>
      <c r="AD1906" s="48" t="s">
        <v>136</v>
      </c>
      <c r="AE1906" s="49" t="s">
        <v>136</v>
      </c>
    </row>
    <row r="1907" spans="1:31" x14ac:dyDescent="0.25">
      <c r="A1907" t="s">
        <v>2155</v>
      </c>
      <c r="B1907" s="35">
        <v>17</v>
      </c>
      <c r="C1907" s="44" t="s">
        <v>183</v>
      </c>
      <c r="D1907" s="45">
        <v>0.70216449941329062</v>
      </c>
      <c r="E1907" s="46">
        <v>0.29783550058670927</v>
      </c>
      <c r="F1907" s="45">
        <v>0.25999323820758352</v>
      </c>
      <c r="G1907" s="47">
        <v>30283.028245812267</v>
      </c>
      <c r="H1907" s="48">
        <v>22285.860115911488</v>
      </c>
      <c r="I1907" s="49">
        <v>0.73591914041797724</v>
      </c>
      <c r="J1907" s="35">
        <v>17</v>
      </c>
      <c r="K1907" s="42" t="s">
        <v>2229</v>
      </c>
      <c r="L1907" s="46">
        <v>0.46388679838936664</v>
      </c>
      <c r="M1907" s="50" t="s">
        <v>137</v>
      </c>
      <c r="N1907" s="50" t="s">
        <v>137</v>
      </c>
      <c r="O1907" s="46">
        <v>0.53611320161063325</v>
      </c>
      <c r="P1907" s="46" t="s">
        <v>137</v>
      </c>
      <c r="Q1907" s="46" t="s">
        <v>137</v>
      </c>
      <c r="R1907" s="46">
        <v>0.3376394561080861</v>
      </c>
      <c r="S1907" s="46" t="s">
        <v>1</v>
      </c>
      <c r="T1907" s="46" t="s">
        <v>137</v>
      </c>
      <c r="U1907" s="47">
        <v>13198.202136922362</v>
      </c>
      <c r="V1907" s="47">
        <v>6659.4112223393076</v>
      </c>
      <c r="W1907" s="49">
        <v>0.5045695734352641</v>
      </c>
      <c r="X1907" s="35" t="s">
        <v>136</v>
      </c>
      <c r="Y1907" s="44" t="s">
        <v>136</v>
      </c>
      <c r="Z1907" s="46" t="s">
        <v>136</v>
      </c>
      <c r="AA1907" s="46" t="s">
        <v>136</v>
      </c>
      <c r="AB1907" s="46" t="s">
        <v>136</v>
      </c>
      <c r="AC1907" s="47" t="s">
        <v>136</v>
      </c>
      <c r="AD1907" s="48" t="s">
        <v>136</v>
      </c>
      <c r="AE1907" s="49" t="s">
        <v>136</v>
      </c>
    </row>
    <row r="1908" spans="1:31" x14ac:dyDescent="0.25">
      <c r="A1908" t="s">
        <v>2156</v>
      </c>
      <c r="B1908" s="35">
        <v>18</v>
      </c>
      <c r="C1908" s="44" t="s">
        <v>187</v>
      </c>
      <c r="D1908" s="45">
        <v>0.78889563395237128</v>
      </c>
      <c r="E1908" s="46">
        <v>0.21110436604762867</v>
      </c>
      <c r="F1908" s="45">
        <v>2.1344248364921325E-2</v>
      </c>
      <c r="G1908" s="47">
        <v>2369.8473175412473</v>
      </c>
      <c r="H1908" s="48">
        <v>1612.5157565961244</v>
      </c>
      <c r="I1908" s="49">
        <v>0.68043023053026641</v>
      </c>
      <c r="J1908" s="35">
        <v>18</v>
      </c>
      <c r="K1908" s="42" t="s">
        <v>140</v>
      </c>
      <c r="L1908" s="46">
        <v>2.7298295528019538E-2</v>
      </c>
      <c r="M1908" s="50" t="s">
        <v>137</v>
      </c>
      <c r="N1908" s="50" t="s">
        <v>135</v>
      </c>
      <c r="O1908" s="46">
        <v>0.97270170447198046</v>
      </c>
      <c r="P1908" s="46" t="s">
        <v>137</v>
      </c>
      <c r="Q1908" s="46" t="s">
        <v>135</v>
      </c>
      <c r="R1908" s="46">
        <v>5.7459397105360374E-3</v>
      </c>
      <c r="S1908" s="46" t="s">
        <v>1</v>
      </c>
      <c r="T1908" s="46" t="s">
        <v>137</v>
      </c>
      <c r="U1908" s="47">
        <v>7219.8037997569099</v>
      </c>
      <c r="V1908" s="47">
        <v>686.87434141201174</v>
      </c>
      <c r="W1908" s="49">
        <v>9.5137535653688918E-2</v>
      </c>
      <c r="X1908" s="35" t="s">
        <v>136</v>
      </c>
      <c r="Y1908" s="44" t="s">
        <v>136</v>
      </c>
      <c r="Z1908" s="46" t="s">
        <v>136</v>
      </c>
      <c r="AA1908" s="46" t="s">
        <v>136</v>
      </c>
      <c r="AB1908" s="46" t="s">
        <v>136</v>
      </c>
      <c r="AC1908" s="47" t="s">
        <v>136</v>
      </c>
      <c r="AD1908" s="48" t="s">
        <v>136</v>
      </c>
      <c r="AE1908" s="49" t="s">
        <v>136</v>
      </c>
    </row>
    <row r="1909" spans="1:31" x14ac:dyDescent="0.25">
      <c r="A1909" t="s">
        <v>2157</v>
      </c>
      <c r="B1909" s="35">
        <v>19</v>
      </c>
      <c r="C1909" s="44" t="s">
        <v>13</v>
      </c>
      <c r="D1909" s="45">
        <v>0.93646044501387815</v>
      </c>
      <c r="E1909" s="46">
        <v>6.353955498612171E-2</v>
      </c>
      <c r="F1909" s="45">
        <v>1.6770268205132575E-2</v>
      </c>
      <c r="G1909" s="47">
        <v>4207.7428167282014</v>
      </c>
      <c r="H1909" s="48">
        <v>1632.4340825924373</v>
      </c>
      <c r="I1909" s="49">
        <v>0.38795956732492576</v>
      </c>
      <c r="J1909" s="35">
        <v>19</v>
      </c>
      <c r="K1909" s="42" t="s">
        <v>141</v>
      </c>
      <c r="L1909" s="46">
        <v>0.10401945039750309</v>
      </c>
      <c r="M1909" s="50" t="s">
        <v>137</v>
      </c>
      <c r="N1909" s="50" t="s">
        <v>135</v>
      </c>
      <c r="O1909" s="46">
        <v>0.89598054960249685</v>
      </c>
      <c r="P1909" s="46" t="s">
        <v>137</v>
      </c>
      <c r="Q1909" s="46" t="s">
        <v>135</v>
      </c>
      <c r="R1909" s="46">
        <v>0.38652447493900294</v>
      </c>
      <c r="S1909" s="46" t="s">
        <v>1</v>
      </c>
      <c r="T1909" s="46" t="s">
        <v>137</v>
      </c>
      <c r="U1909" s="47">
        <v>9828.3391431284799</v>
      </c>
      <c r="V1909" s="47">
        <v>2082.7515806111696</v>
      </c>
      <c r="W1909" s="49">
        <v>0.21191287259021105</v>
      </c>
      <c r="X1909" s="35" t="s">
        <v>136</v>
      </c>
      <c r="Y1909" s="44" t="s">
        <v>136</v>
      </c>
      <c r="Z1909" s="46" t="s">
        <v>136</v>
      </c>
      <c r="AA1909" s="46" t="s">
        <v>136</v>
      </c>
      <c r="AB1909" s="46" t="s">
        <v>136</v>
      </c>
      <c r="AC1909" s="47" t="s">
        <v>136</v>
      </c>
      <c r="AD1909" s="48" t="s">
        <v>136</v>
      </c>
      <c r="AE1909" s="49" t="s">
        <v>136</v>
      </c>
    </row>
    <row r="1910" spans="1:31" x14ac:dyDescent="0.25">
      <c r="A1910" t="s">
        <v>2158</v>
      </c>
      <c r="B1910" s="35">
        <v>20</v>
      </c>
      <c r="C1910" s="44" t="s">
        <v>2227</v>
      </c>
      <c r="D1910" s="45">
        <v>0.78426755805948256</v>
      </c>
      <c r="E1910" s="46">
        <v>0.21573244194051749</v>
      </c>
      <c r="F1910" s="45">
        <v>0.11838015900773802</v>
      </c>
      <c r="G1910" s="47">
        <v>11050.843024452615</v>
      </c>
      <c r="H1910" s="48">
        <v>7754.2149631190741</v>
      </c>
      <c r="I1910" s="49">
        <v>0.70168537784502338</v>
      </c>
      <c r="J1910" s="35">
        <v>20</v>
      </c>
      <c r="K1910" s="42" t="s">
        <v>180</v>
      </c>
      <c r="L1910" s="46">
        <v>0.38899251245838123</v>
      </c>
      <c r="M1910" s="50" t="s">
        <v>137</v>
      </c>
      <c r="N1910" s="50" t="s">
        <v>135</v>
      </c>
      <c r="O1910" s="46">
        <v>0.61100748754161871</v>
      </c>
      <c r="P1910" s="46" t="s">
        <v>137</v>
      </c>
      <c r="Q1910" s="46" t="s">
        <v>135</v>
      </c>
      <c r="R1910" s="46">
        <v>0.28525762350578715</v>
      </c>
      <c r="S1910" s="46" t="s">
        <v>1</v>
      </c>
      <c r="T1910" s="46" t="s">
        <v>137</v>
      </c>
      <c r="U1910" s="47">
        <v>4685.5703817538324</v>
      </c>
      <c r="V1910" s="47">
        <v>1826.7563896487393</v>
      </c>
      <c r="W1910" s="49">
        <v>0.38986851990578258</v>
      </c>
      <c r="X1910" s="35" t="s">
        <v>136</v>
      </c>
      <c r="Y1910" s="44" t="s">
        <v>136</v>
      </c>
      <c r="Z1910" s="46" t="s">
        <v>136</v>
      </c>
      <c r="AA1910" s="46" t="s">
        <v>136</v>
      </c>
      <c r="AB1910" s="46" t="s">
        <v>136</v>
      </c>
      <c r="AC1910" s="47" t="s">
        <v>136</v>
      </c>
      <c r="AD1910" s="48" t="s">
        <v>136</v>
      </c>
      <c r="AE1910" s="49" t="s">
        <v>136</v>
      </c>
    </row>
    <row r="1911" spans="1:31" x14ac:dyDescent="0.25">
      <c r="A1911" t="s">
        <v>2159</v>
      </c>
      <c r="B1911" s="35" t="s">
        <v>136</v>
      </c>
      <c r="C1911" s="44" t="s">
        <v>136</v>
      </c>
      <c r="D1911" s="45" t="s">
        <v>136</v>
      </c>
      <c r="E1911" s="46" t="s">
        <v>136</v>
      </c>
      <c r="F1911" s="45" t="s">
        <v>136</v>
      </c>
      <c r="G1911" s="47" t="s">
        <v>136</v>
      </c>
      <c r="H1911" s="48" t="s">
        <v>136</v>
      </c>
      <c r="I1911" s="49" t="s">
        <v>136</v>
      </c>
      <c r="J1911" s="35">
        <v>21</v>
      </c>
      <c r="K1911" s="42" t="s">
        <v>142</v>
      </c>
      <c r="L1911" s="46">
        <v>0.52243992866008171</v>
      </c>
      <c r="M1911" s="50" t="s">
        <v>137</v>
      </c>
      <c r="N1911" s="50" t="s">
        <v>137</v>
      </c>
      <c r="O1911" s="46">
        <v>0.47756007133991835</v>
      </c>
      <c r="P1911" s="46" t="s">
        <v>137</v>
      </c>
      <c r="Q1911" s="46" t="s">
        <v>137</v>
      </c>
      <c r="R1911" s="46">
        <v>0.43289895744163059</v>
      </c>
      <c r="S1911" s="46" t="s">
        <v>137</v>
      </c>
      <c r="T1911" s="46" t="s">
        <v>137</v>
      </c>
      <c r="U1911" s="47">
        <v>12769.29662368619</v>
      </c>
      <c r="V1911" s="47">
        <v>7211.8348261327737</v>
      </c>
      <c r="W1911" s="49">
        <v>0.56477933269678326</v>
      </c>
      <c r="X1911" s="35" t="s">
        <v>136</v>
      </c>
      <c r="Y1911" s="44" t="s">
        <v>136</v>
      </c>
      <c r="Z1911" s="46" t="s">
        <v>136</v>
      </c>
      <c r="AA1911" s="46" t="s">
        <v>136</v>
      </c>
      <c r="AB1911" s="46" t="s">
        <v>136</v>
      </c>
      <c r="AC1911" s="47" t="s">
        <v>136</v>
      </c>
      <c r="AD1911" s="48" t="s">
        <v>136</v>
      </c>
      <c r="AE1911" s="49" t="s">
        <v>136</v>
      </c>
    </row>
    <row r="1912" spans="1:31" x14ac:dyDescent="0.25">
      <c r="A1912" t="s">
        <v>2160</v>
      </c>
      <c r="B1912" s="35" t="s">
        <v>136</v>
      </c>
      <c r="C1912" s="44" t="s">
        <v>136</v>
      </c>
      <c r="D1912" s="45" t="s">
        <v>136</v>
      </c>
      <c r="E1912" s="46" t="s">
        <v>136</v>
      </c>
      <c r="F1912" s="45" t="s">
        <v>136</v>
      </c>
      <c r="G1912" s="47" t="s">
        <v>136</v>
      </c>
      <c r="H1912" s="48" t="s">
        <v>136</v>
      </c>
      <c r="I1912" s="49" t="s">
        <v>136</v>
      </c>
      <c r="J1912" s="35">
        <v>22</v>
      </c>
      <c r="K1912" s="42" t="s">
        <v>182</v>
      </c>
      <c r="L1912" s="46">
        <v>0.33739536185334251</v>
      </c>
      <c r="M1912" s="50" t="s">
        <v>137</v>
      </c>
      <c r="N1912" s="50" t="s">
        <v>135</v>
      </c>
      <c r="O1912" s="46">
        <v>0.6626046381466576</v>
      </c>
      <c r="P1912" s="46" t="s">
        <v>137</v>
      </c>
      <c r="Q1912" s="46" t="s">
        <v>135</v>
      </c>
      <c r="R1912" s="46">
        <v>3.109214094598442E-2</v>
      </c>
      <c r="S1912" s="46" t="s">
        <v>1</v>
      </c>
      <c r="T1912" s="46" t="s">
        <v>137</v>
      </c>
      <c r="U1912" s="47">
        <v>7098.0967026122707</v>
      </c>
      <c r="V1912" s="47">
        <v>4560.6888830347734</v>
      </c>
      <c r="W1912" s="49">
        <v>0.64252278802518004</v>
      </c>
      <c r="X1912" s="35" t="s">
        <v>136</v>
      </c>
      <c r="Y1912" s="44" t="s">
        <v>136</v>
      </c>
      <c r="Z1912" s="46" t="s">
        <v>136</v>
      </c>
      <c r="AA1912" s="46" t="s">
        <v>136</v>
      </c>
      <c r="AB1912" s="46" t="s">
        <v>136</v>
      </c>
      <c r="AC1912" s="47" t="s">
        <v>136</v>
      </c>
      <c r="AD1912" s="48" t="s">
        <v>136</v>
      </c>
      <c r="AE1912" s="49" t="s">
        <v>136</v>
      </c>
    </row>
    <row r="1913" spans="1:31" x14ac:dyDescent="0.25">
      <c r="A1913" t="s">
        <v>2161</v>
      </c>
      <c r="B1913" s="35" t="s">
        <v>136</v>
      </c>
      <c r="C1913" s="44" t="s">
        <v>136</v>
      </c>
      <c r="D1913" s="45" t="s">
        <v>136</v>
      </c>
      <c r="E1913" s="46" t="s">
        <v>136</v>
      </c>
      <c r="F1913" s="45" t="s">
        <v>136</v>
      </c>
      <c r="G1913" s="47" t="s">
        <v>136</v>
      </c>
      <c r="H1913" s="48" t="s">
        <v>136</v>
      </c>
      <c r="I1913" s="49" t="s">
        <v>136</v>
      </c>
      <c r="J1913" s="35">
        <v>23</v>
      </c>
      <c r="K1913" s="42" t="s">
        <v>186</v>
      </c>
      <c r="L1913" s="46">
        <v>0.58014690481415521</v>
      </c>
      <c r="M1913" s="50" t="s">
        <v>137</v>
      </c>
      <c r="N1913" s="50" t="s">
        <v>137</v>
      </c>
      <c r="O1913" s="46">
        <v>0.4198530951858449</v>
      </c>
      <c r="P1913" s="46" t="s">
        <v>137</v>
      </c>
      <c r="Q1913" s="46" t="s">
        <v>137</v>
      </c>
      <c r="R1913" s="46">
        <v>2.53020313053147E-2</v>
      </c>
      <c r="S1913" s="46" t="s">
        <v>1</v>
      </c>
      <c r="T1913" s="46" t="s">
        <v>137</v>
      </c>
      <c r="U1913" s="47">
        <v>1229.2858360088617</v>
      </c>
      <c r="V1913" s="47">
        <v>957.02910149632794</v>
      </c>
      <c r="W1913" s="49">
        <v>0.77852446799804254</v>
      </c>
      <c r="X1913" s="35" t="s">
        <v>136</v>
      </c>
      <c r="Y1913" s="44" t="s">
        <v>136</v>
      </c>
      <c r="Z1913" s="46" t="s">
        <v>136</v>
      </c>
      <c r="AA1913" s="46" t="s">
        <v>136</v>
      </c>
      <c r="AB1913" s="46" t="s">
        <v>136</v>
      </c>
      <c r="AC1913" s="47" t="s">
        <v>136</v>
      </c>
      <c r="AD1913" s="48" t="s">
        <v>136</v>
      </c>
      <c r="AE1913" s="49" t="s">
        <v>136</v>
      </c>
    </row>
    <row r="1914" spans="1:31" x14ac:dyDescent="0.25">
      <c r="A1914" t="s">
        <v>2162</v>
      </c>
      <c r="B1914" s="35" t="s">
        <v>136</v>
      </c>
      <c r="C1914" s="44" t="s">
        <v>136</v>
      </c>
      <c r="D1914" s="45" t="s">
        <v>136</v>
      </c>
      <c r="E1914" s="46" t="s">
        <v>136</v>
      </c>
      <c r="F1914" s="45" t="s">
        <v>136</v>
      </c>
      <c r="G1914" s="47" t="s">
        <v>136</v>
      </c>
      <c r="H1914" s="48" t="s">
        <v>136</v>
      </c>
      <c r="I1914" s="49" t="s">
        <v>136</v>
      </c>
      <c r="J1914" s="35">
        <v>24</v>
      </c>
      <c r="K1914" s="42" t="s">
        <v>188</v>
      </c>
      <c r="L1914" s="46">
        <v>3.8096423274127048E-3</v>
      </c>
      <c r="M1914" s="50" t="s">
        <v>137</v>
      </c>
      <c r="N1914" s="50" t="s">
        <v>135</v>
      </c>
      <c r="O1914" s="46">
        <v>0.99619035767258712</v>
      </c>
      <c r="P1914" s="46" t="s">
        <v>137</v>
      </c>
      <c r="Q1914" s="46" t="s">
        <v>135</v>
      </c>
      <c r="R1914" s="46">
        <v>8.9289264906759053E-4</v>
      </c>
      <c r="S1914" s="46" t="s">
        <v>1</v>
      </c>
      <c r="T1914" s="46" t="s">
        <v>137</v>
      </c>
      <c r="U1914" s="47">
        <v>9002.6043699842485</v>
      </c>
      <c r="V1914" s="47">
        <v>5288.8205805709904</v>
      </c>
      <c r="W1914" s="49">
        <v>0.58747673042309245</v>
      </c>
      <c r="X1914" s="35" t="s">
        <v>136</v>
      </c>
      <c r="Y1914" s="44" t="s">
        <v>136</v>
      </c>
      <c r="Z1914" s="46" t="s">
        <v>136</v>
      </c>
      <c r="AA1914" s="46" t="s">
        <v>136</v>
      </c>
      <c r="AB1914" s="46" t="s">
        <v>136</v>
      </c>
      <c r="AC1914" s="47" t="s">
        <v>136</v>
      </c>
      <c r="AD1914" s="48" t="s">
        <v>136</v>
      </c>
      <c r="AE1914" s="49" t="s">
        <v>136</v>
      </c>
    </row>
    <row r="1915" spans="1:31" x14ac:dyDescent="0.25">
      <c r="A1915" t="s">
        <v>2163</v>
      </c>
      <c r="B1915" s="35" t="s">
        <v>136</v>
      </c>
      <c r="C1915" s="44" t="s">
        <v>136</v>
      </c>
      <c r="D1915" s="45" t="s">
        <v>136</v>
      </c>
      <c r="E1915" s="46" t="s">
        <v>136</v>
      </c>
      <c r="F1915" s="45" t="s">
        <v>136</v>
      </c>
      <c r="G1915" s="47" t="s">
        <v>136</v>
      </c>
      <c r="H1915" s="48" t="s">
        <v>136</v>
      </c>
      <c r="I1915" s="49" t="s">
        <v>136</v>
      </c>
      <c r="J1915" s="35">
        <v>25</v>
      </c>
      <c r="K1915" s="42" t="s">
        <v>189</v>
      </c>
      <c r="L1915" s="46">
        <v>0.45738588253785822</v>
      </c>
      <c r="M1915" s="50" t="s">
        <v>137</v>
      </c>
      <c r="N1915" s="50" t="s">
        <v>137</v>
      </c>
      <c r="O1915" s="46">
        <v>0.54261411746214161</v>
      </c>
      <c r="P1915" s="46" t="s">
        <v>137</v>
      </c>
      <c r="Q1915" s="46" t="s">
        <v>137</v>
      </c>
      <c r="R1915" s="46">
        <v>8.106539283691401E-2</v>
      </c>
      <c r="S1915" s="46" t="s">
        <v>1</v>
      </c>
      <c r="T1915" s="46" t="s">
        <v>137</v>
      </c>
      <c r="U1915" s="47">
        <v>2853.3556437288053</v>
      </c>
      <c r="V1915" s="47">
        <v>1798.3864639917485</v>
      </c>
      <c r="W1915" s="49">
        <v>0.63027070177680056</v>
      </c>
      <c r="X1915" s="35" t="s">
        <v>136</v>
      </c>
      <c r="Y1915" s="44" t="s">
        <v>136</v>
      </c>
      <c r="Z1915" s="46" t="s">
        <v>136</v>
      </c>
      <c r="AA1915" s="46" t="s">
        <v>136</v>
      </c>
      <c r="AB1915" s="46" t="s">
        <v>136</v>
      </c>
      <c r="AC1915" s="47" t="s">
        <v>136</v>
      </c>
      <c r="AD1915" s="48" t="s">
        <v>136</v>
      </c>
      <c r="AE1915" s="49" t="s">
        <v>136</v>
      </c>
    </row>
    <row r="1916" spans="1:31" x14ac:dyDescent="0.25">
      <c r="A1916" t="s">
        <v>2164</v>
      </c>
      <c r="B1916" s="35" t="s">
        <v>136</v>
      </c>
      <c r="C1916" s="44" t="s">
        <v>136</v>
      </c>
      <c r="D1916" s="45" t="s">
        <v>136</v>
      </c>
      <c r="E1916" s="46" t="s">
        <v>136</v>
      </c>
      <c r="F1916" s="45" t="s">
        <v>136</v>
      </c>
      <c r="G1916" s="47" t="s">
        <v>136</v>
      </c>
      <c r="H1916" s="48" t="s">
        <v>136</v>
      </c>
      <c r="I1916" s="49" t="s">
        <v>136</v>
      </c>
      <c r="J1916" s="35" t="s">
        <v>136</v>
      </c>
      <c r="K1916" s="42" t="s">
        <v>136</v>
      </c>
      <c r="L1916" s="46" t="s">
        <v>136</v>
      </c>
      <c r="M1916" s="50" t="s">
        <v>136</v>
      </c>
      <c r="N1916" s="50" t="s">
        <v>136</v>
      </c>
      <c r="O1916" s="46" t="s">
        <v>136</v>
      </c>
      <c r="P1916" s="46" t="s">
        <v>136</v>
      </c>
      <c r="Q1916" s="46" t="s">
        <v>136</v>
      </c>
      <c r="R1916" s="46" t="s">
        <v>136</v>
      </c>
      <c r="S1916" s="46" t="s">
        <v>136</v>
      </c>
      <c r="T1916" s="46" t="s">
        <v>136</v>
      </c>
      <c r="U1916" s="47" t="s">
        <v>136</v>
      </c>
      <c r="V1916" s="47" t="s">
        <v>136</v>
      </c>
      <c r="W1916" s="49" t="s">
        <v>136</v>
      </c>
      <c r="X1916" s="35" t="s">
        <v>136</v>
      </c>
      <c r="Y1916" s="44" t="s">
        <v>136</v>
      </c>
      <c r="Z1916" s="46" t="s">
        <v>136</v>
      </c>
      <c r="AA1916" s="46" t="s">
        <v>136</v>
      </c>
      <c r="AB1916" s="46" t="s">
        <v>136</v>
      </c>
      <c r="AC1916" s="47" t="s">
        <v>136</v>
      </c>
      <c r="AD1916" s="48" t="s">
        <v>136</v>
      </c>
      <c r="AE1916" s="49" t="s">
        <v>136</v>
      </c>
    </row>
    <row r="1917" spans="1:31" x14ac:dyDescent="0.25">
      <c r="A1917" t="s">
        <v>2165</v>
      </c>
      <c r="B1917" s="35" t="s">
        <v>136</v>
      </c>
      <c r="C1917" s="44" t="s">
        <v>136</v>
      </c>
      <c r="D1917" s="45" t="s">
        <v>136</v>
      </c>
      <c r="E1917" s="46" t="s">
        <v>136</v>
      </c>
      <c r="F1917" s="45" t="s">
        <v>136</v>
      </c>
      <c r="G1917" s="47" t="s">
        <v>136</v>
      </c>
      <c r="H1917" s="48" t="s">
        <v>136</v>
      </c>
      <c r="I1917" s="49" t="s">
        <v>136</v>
      </c>
      <c r="J1917" s="35" t="s">
        <v>136</v>
      </c>
      <c r="K1917" s="42" t="s">
        <v>136</v>
      </c>
      <c r="L1917" s="46" t="s">
        <v>136</v>
      </c>
      <c r="M1917" s="50" t="s">
        <v>136</v>
      </c>
      <c r="N1917" s="50" t="s">
        <v>136</v>
      </c>
      <c r="O1917" s="46" t="s">
        <v>136</v>
      </c>
      <c r="P1917" s="46" t="s">
        <v>136</v>
      </c>
      <c r="Q1917" s="46" t="s">
        <v>136</v>
      </c>
      <c r="R1917" s="46" t="s">
        <v>136</v>
      </c>
      <c r="S1917" s="46" t="s">
        <v>136</v>
      </c>
      <c r="T1917" s="46" t="s">
        <v>136</v>
      </c>
      <c r="U1917" s="47" t="s">
        <v>136</v>
      </c>
      <c r="V1917" s="47" t="s">
        <v>136</v>
      </c>
      <c r="W1917" s="49" t="s">
        <v>136</v>
      </c>
      <c r="X1917" s="35" t="s">
        <v>136</v>
      </c>
      <c r="Y1917" s="44" t="s">
        <v>136</v>
      </c>
      <c r="Z1917" s="46" t="s">
        <v>136</v>
      </c>
      <c r="AA1917" s="46" t="s">
        <v>136</v>
      </c>
      <c r="AB1917" s="46" t="s">
        <v>136</v>
      </c>
      <c r="AC1917" s="47" t="s">
        <v>136</v>
      </c>
      <c r="AD1917" s="48" t="s">
        <v>136</v>
      </c>
      <c r="AE1917" s="49" t="s">
        <v>136</v>
      </c>
    </row>
    <row r="1918" spans="1:31" x14ac:dyDescent="0.25">
      <c r="A1918" t="s">
        <v>2166</v>
      </c>
      <c r="B1918" s="35" t="s">
        <v>136</v>
      </c>
      <c r="C1918" s="44" t="s">
        <v>136</v>
      </c>
      <c r="D1918" s="45" t="s">
        <v>136</v>
      </c>
      <c r="E1918" s="46" t="s">
        <v>136</v>
      </c>
      <c r="F1918" s="45" t="s">
        <v>136</v>
      </c>
      <c r="G1918" s="47" t="s">
        <v>136</v>
      </c>
      <c r="H1918" s="48" t="s">
        <v>136</v>
      </c>
      <c r="I1918" s="49" t="s">
        <v>136</v>
      </c>
      <c r="J1918" s="35" t="s">
        <v>136</v>
      </c>
      <c r="K1918" s="42" t="s">
        <v>136</v>
      </c>
      <c r="L1918" s="46" t="s">
        <v>136</v>
      </c>
      <c r="M1918" s="50" t="s">
        <v>136</v>
      </c>
      <c r="N1918" s="50" t="s">
        <v>136</v>
      </c>
      <c r="O1918" s="46" t="s">
        <v>136</v>
      </c>
      <c r="P1918" s="46" t="s">
        <v>136</v>
      </c>
      <c r="Q1918" s="46" t="s">
        <v>136</v>
      </c>
      <c r="R1918" s="46" t="s">
        <v>136</v>
      </c>
      <c r="S1918" s="46" t="s">
        <v>136</v>
      </c>
      <c r="T1918" s="46" t="s">
        <v>136</v>
      </c>
      <c r="U1918" s="47" t="s">
        <v>136</v>
      </c>
      <c r="V1918" s="47" t="s">
        <v>136</v>
      </c>
      <c r="W1918" s="49" t="s">
        <v>136</v>
      </c>
      <c r="X1918" s="35" t="s">
        <v>136</v>
      </c>
      <c r="Y1918" s="44" t="s">
        <v>136</v>
      </c>
      <c r="Z1918" s="46" t="s">
        <v>136</v>
      </c>
      <c r="AA1918" s="46" t="s">
        <v>136</v>
      </c>
      <c r="AB1918" s="46" t="s">
        <v>136</v>
      </c>
      <c r="AC1918" s="47" t="s">
        <v>136</v>
      </c>
      <c r="AD1918" s="48" t="s">
        <v>136</v>
      </c>
      <c r="AE1918" s="49" t="s">
        <v>136</v>
      </c>
    </row>
    <row r="1919" spans="1:31" x14ac:dyDescent="0.25">
      <c r="A1919" t="s">
        <v>2167</v>
      </c>
      <c r="B1919" s="35" t="s">
        <v>136</v>
      </c>
      <c r="C1919" s="44" t="s">
        <v>136</v>
      </c>
      <c r="D1919" s="45" t="s">
        <v>136</v>
      </c>
      <c r="E1919" s="46" t="s">
        <v>136</v>
      </c>
      <c r="F1919" s="45" t="s">
        <v>136</v>
      </c>
      <c r="G1919" s="47" t="s">
        <v>136</v>
      </c>
      <c r="H1919" s="48" t="s">
        <v>136</v>
      </c>
      <c r="I1919" s="49" t="s">
        <v>136</v>
      </c>
      <c r="J1919" s="35" t="s">
        <v>136</v>
      </c>
      <c r="K1919" s="42" t="s">
        <v>136</v>
      </c>
      <c r="L1919" s="46" t="s">
        <v>136</v>
      </c>
      <c r="M1919" s="50" t="s">
        <v>136</v>
      </c>
      <c r="N1919" s="50" t="s">
        <v>136</v>
      </c>
      <c r="O1919" s="46" t="s">
        <v>136</v>
      </c>
      <c r="P1919" s="46" t="s">
        <v>136</v>
      </c>
      <c r="Q1919" s="46" t="s">
        <v>136</v>
      </c>
      <c r="R1919" s="46" t="s">
        <v>136</v>
      </c>
      <c r="S1919" s="46" t="s">
        <v>136</v>
      </c>
      <c r="T1919" s="46" t="s">
        <v>136</v>
      </c>
      <c r="U1919" s="47" t="s">
        <v>136</v>
      </c>
      <c r="V1919" s="47" t="s">
        <v>136</v>
      </c>
      <c r="W1919" s="49" t="s">
        <v>136</v>
      </c>
      <c r="X1919" s="35" t="s">
        <v>136</v>
      </c>
      <c r="Y1919" s="44" t="s">
        <v>136</v>
      </c>
      <c r="Z1919" s="46" t="s">
        <v>136</v>
      </c>
      <c r="AA1919" s="46" t="s">
        <v>136</v>
      </c>
      <c r="AB1919" s="46" t="s">
        <v>136</v>
      </c>
      <c r="AC1919" s="47" t="s">
        <v>136</v>
      </c>
      <c r="AD1919" s="48" t="s">
        <v>136</v>
      </c>
      <c r="AE1919" s="49" t="s">
        <v>136</v>
      </c>
    </row>
    <row r="1920" spans="1:31" x14ac:dyDescent="0.25">
      <c r="A1920" t="s">
        <v>2168</v>
      </c>
      <c r="B1920" s="35" t="s">
        <v>136</v>
      </c>
      <c r="C1920" s="44" t="s">
        <v>136</v>
      </c>
      <c r="D1920" s="45" t="s">
        <v>136</v>
      </c>
      <c r="E1920" s="46" t="s">
        <v>136</v>
      </c>
      <c r="F1920" s="45" t="s">
        <v>136</v>
      </c>
      <c r="G1920" s="47" t="s">
        <v>136</v>
      </c>
      <c r="H1920" s="48" t="s">
        <v>136</v>
      </c>
      <c r="I1920" s="49" t="s">
        <v>136</v>
      </c>
      <c r="J1920" s="35" t="s">
        <v>136</v>
      </c>
      <c r="K1920" s="42" t="s">
        <v>136</v>
      </c>
      <c r="L1920" s="46" t="s">
        <v>136</v>
      </c>
      <c r="M1920" s="50" t="s">
        <v>136</v>
      </c>
      <c r="N1920" s="50" t="s">
        <v>136</v>
      </c>
      <c r="O1920" s="46" t="s">
        <v>136</v>
      </c>
      <c r="P1920" s="46" t="s">
        <v>136</v>
      </c>
      <c r="Q1920" s="46" t="s">
        <v>136</v>
      </c>
      <c r="R1920" s="46" t="s">
        <v>136</v>
      </c>
      <c r="S1920" s="46" t="s">
        <v>136</v>
      </c>
      <c r="T1920" s="46" t="s">
        <v>136</v>
      </c>
      <c r="U1920" s="47" t="s">
        <v>136</v>
      </c>
      <c r="V1920" s="47" t="s">
        <v>136</v>
      </c>
      <c r="W1920" s="49" t="s">
        <v>136</v>
      </c>
      <c r="X1920" s="35" t="s">
        <v>136</v>
      </c>
      <c r="Y1920" s="44" t="s">
        <v>136</v>
      </c>
      <c r="Z1920" s="46" t="s">
        <v>136</v>
      </c>
      <c r="AA1920" s="46" t="s">
        <v>136</v>
      </c>
      <c r="AB1920" s="46" t="s">
        <v>136</v>
      </c>
      <c r="AC1920" s="47" t="s">
        <v>136</v>
      </c>
      <c r="AD1920" s="48" t="s">
        <v>136</v>
      </c>
      <c r="AE1920" s="49" t="s">
        <v>136</v>
      </c>
    </row>
    <row r="1921" spans="1:31" x14ac:dyDescent="0.25">
      <c r="A1921" t="s">
        <v>2169</v>
      </c>
      <c r="B1921" s="35" t="s">
        <v>136</v>
      </c>
      <c r="C1921" s="44" t="s">
        <v>136</v>
      </c>
      <c r="D1921" s="45" t="s">
        <v>136</v>
      </c>
      <c r="E1921" s="46" t="s">
        <v>136</v>
      </c>
      <c r="F1921" s="45" t="s">
        <v>136</v>
      </c>
      <c r="G1921" s="47" t="s">
        <v>136</v>
      </c>
      <c r="H1921" s="48" t="s">
        <v>136</v>
      </c>
      <c r="I1921" s="49" t="s">
        <v>136</v>
      </c>
      <c r="J1921" s="35" t="s">
        <v>136</v>
      </c>
      <c r="K1921" s="42" t="s">
        <v>136</v>
      </c>
      <c r="L1921" s="46" t="s">
        <v>136</v>
      </c>
      <c r="M1921" s="50" t="s">
        <v>136</v>
      </c>
      <c r="N1921" s="50" t="s">
        <v>136</v>
      </c>
      <c r="O1921" s="46" t="s">
        <v>136</v>
      </c>
      <c r="P1921" s="46" t="s">
        <v>136</v>
      </c>
      <c r="Q1921" s="46" t="s">
        <v>136</v>
      </c>
      <c r="R1921" s="46" t="s">
        <v>136</v>
      </c>
      <c r="S1921" s="46" t="s">
        <v>136</v>
      </c>
      <c r="T1921" s="46" t="s">
        <v>136</v>
      </c>
      <c r="U1921" s="47" t="s">
        <v>136</v>
      </c>
      <c r="V1921" s="47" t="s">
        <v>136</v>
      </c>
      <c r="W1921" s="49" t="s">
        <v>136</v>
      </c>
      <c r="X1921" s="35" t="s">
        <v>136</v>
      </c>
      <c r="Y1921" s="44" t="s">
        <v>136</v>
      </c>
      <c r="Z1921" s="46" t="s">
        <v>136</v>
      </c>
      <c r="AA1921" s="46" t="s">
        <v>136</v>
      </c>
      <c r="AB1921" s="46" t="s">
        <v>136</v>
      </c>
      <c r="AC1921" s="47" t="s">
        <v>136</v>
      </c>
      <c r="AD1921" s="48" t="s">
        <v>136</v>
      </c>
      <c r="AE1921" s="49" t="s">
        <v>136</v>
      </c>
    </row>
    <row r="1922" spans="1:31" x14ac:dyDescent="0.25">
      <c r="A1922" t="s">
        <v>2170</v>
      </c>
      <c r="B1922" s="35" t="s">
        <v>136</v>
      </c>
      <c r="C1922" s="44" t="s">
        <v>136</v>
      </c>
      <c r="D1922" s="45" t="s">
        <v>136</v>
      </c>
      <c r="E1922" s="46" t="s">
        <v>136</v>
      </c>
      <c r="F1922" s="45" t="s">
        <v>136</v>
      </c>
      <c r="G1922" s="47" t="s">
        <v>136</v>
      </c>
      <c r="H1922" s="48" t="s">
        <v>136</v>
      </c>
      <c r="I1922" s="49" t="s">
        <v>136</v>
      </c>
      <c r="J1922" s="35" t="s">
        <v>136</v>
      </c>
      <c r="K1922" s="42" t="s">
        <v>136</v>
      </c>
      <c r="L1922" s="46" t="s">
        <v>136</v>
      </c>
      <c r="M1922" s="50" t="s">
        <v>136</v>
      </c>
      <c r="N1922" s="50" t="s">
        <v>136</v>
      </c>
      <c r="O1922" s="46" t="s">
        <v>136</v>
      </c>
      <c r="P1922" s="46" t="s">
        <v>136</v>
      </c>
      <c r="Q1922" s="46" t="s">
        <v>136</v>
      </c>
      <c r="R1922" s="46" t="s">
        <v>136</v>
      </c>
      <c r="S1922" s="46" t="s">
        <v>136</v>
      </c>
      <c r="T1922" s="46" t="s">
        <v>136</v>
      </c>
      <c r="U1922" s="47" t="s">
        <v>136</v>
      </c>
      <c r="V1922" s="47" t="s">
        <v>136</v>
      </c>
      <c r="W1922" s="49" t="s">
        <v>136</v>
      </c>
      <c r="X1922" s="35" t="s">
        <v>136</v>
      </c>
      <c r="Y1922" s="44" t="s">
        <v>136</v>
      </c>
      <c r="Z1922" s="46" t="s">
        <v>136</v>
      </c>
      <c r="AA1922" s="46" t="s">
        <v>136</v>
      </c>
      <c r="AB1922" s="46" t="s">
        <v>136</v>
      </c>
      <c r="AC1922" s="47" t="s">
        <v>136</v>
      </c>
      <c r="AD1922" s="48" t="s">
        <v>136</v>
      </c>
      <c r="AE1922" s="49" t="s">
        <v>136</v>
      </c>
    </row>
    <row r="1923" spans="1:31" x14ac:dyDescent="0.25">
      <c r="A1923" t="s">
        <v>2171</v>
      </c>
      <c r="B1923" s="35" t="s">
        <v>136</v>
      </c>
      <c r="C1923" s="44" t="s">
        <v>136</v>
      </c>
      <c r="D1923" s="45" t="s">
        <v>136</v>
      </c>
      <c r="E1923" s="46" t="s">
        <v>136</v>
      </c>
      <c r="F1923" s="45" t="s">
        <v>136</v>
      </c>
      <c r="G1923" s="47" t="s">
        <v>136</v>
      </c>
      <c r="H1923" s="48" t="s">
        <v>136</v>
      </c>
      <c r="I1923" s="49" t="s">
        <v>136</v>
      </c>
      <c r="J1923" s="35" t="s">
        <v>136</v>
      </c>
      <c r="K1923" s="42" t="s">
        <v>136</v>
      </c>
      <c r="L1923" s="46" t="s">
        <v>136</v>
      </c>
      <c r="M1923" s="50" t="s">
        <v>136</v>
      </c>
      <c r="N1923" s="50" t="s">
        <v>136</v>
      </c>
      <c r="O1923" s="46" t="s">
        <v>136</v>
      </c>
      <c r="P1923" s="46" t="s">
        <v>136</v>
      </c>
      <c r="Q1923" s="46" t="s">
        <v>136</v>
      </c>
      <c r="R1923" s="46" t="s">
        <v>136</v>
      </c>
      <c r="S1923" s="46" t="s">
        <v>136</v>
      </c>
      <c r="T1923" s="46" t="s">
        <v>136</v>
      </c>
      <c r="U1923" s="47" t="s">
        <v>136</v>
      </c>
      <c r="V1923" s="47" t="s">
        <v>136</v>
      </c>
      <c r="W1923" s="49" t="s">
        <v>136</v>
      </c>
      <c r="X1923" s="35" t="s">
        <v>136</v>
      </c>
      <c r="Y1923" s="44" t="s">
        <v>136</v>
      </c>
      <c r="Z1923" s="46" t="s">
        <v>136</v>
      </c>
      <c r="AA1923" s="46" t="s">
        <v>136</v>
      </c>
      <c r="AB1923" s="46" t="s">
        <v>136</v>
      </c>
      <c r="AC1923" s="47" t="s">
        <v>136</v>
      </c>
      <c r="AD1923" s="48" t="s">
        <v>136</v>
      </c>
      <c r="AE1923" s="49" t="s">
        <v>136</v>
      </c>
    </row>
    <row r="1924" spans="1:31" x14ac:dyDescent="0.25">
      <c r="A1924" t="s">
        <v>2172</v>
      </c>
      <c r="B1924" s="35" t="s">
        <v>136</v>
      </c>
      <c r="C1924" s="44" t="s">
        <v>136</v>
      </c>
      <c r="D1924" s="45" t="s">
        <v>136</v>
      </c>
      <c r="E1924" s="46" t="s">
        <v>136</v>
      </c>
      <c r="F1924" s="45" t="s">
        <v>136</v>
      </c>
      <c r="G1924" s="47" t="s">
        <v>136</v>
      </c>
      <c r="H1924" s="48" t="s">
        <v>136</v>
      </c>
      <c r="I1924" s="49" t="s">
        <v>136</v>
      </c>
      <c r="J1924" s="35" t="s">
        <v>136</v>
      </c>
      <c r="K1924" s="42" t="s">
        <v>136</v>
      </c>
      <c r="L1924" s="46" t="s">
        <v>136</v>
      </c>
      <c r="M1924" s="50" t="s">
        <v>136</v>
      </c>
      <c r="N1924" s="50" t="s">
        <v>136</v>
      </c>
      <c r="O1924" s="46" t="s">
        <v>136</v>
      </c>
      <c r="P1924" s="46" t="s">
        <v>136</v>
      </c>
      <c r="Q1924" s="46" t="s">
        <v>136</v>
      </c>
      <c r="R1924" s="46" t="s">
        <v>136</v>
      </c>
      <c r="S1924" s="46" t="s">
        <v>136</v>
      </c>
      <c r="T1924" s="46" t="s">
        <v>136</v>
      </c>
      <c r="U1924" s="47" t="s">
        <v>136</v>
      </c>
      <c r="V1924" s="47" t="s">
        <v>136</v>
      </c>
      <c r="W1924" s="49" t="s">
        <v>136</v>
      </c>
      <c r="X1924" s="35" t="s">
        <v>136</v>
      </c>
      <c r="Y1924" s="44" t="s">
        <v>136</v>
      </c>
      <c r="Z1924" s="46" t="s">
        <v>136</v>
      </c>
      <c r="AA1924" s="46" t="s">
        <v>136</v>
      </c>
      <c r="AB1924" s="46" t="s">
        <v>136</v>
      </c>
      <c r="AC1924" s="47" t="s">
        <v>136</v>
      </c>
      <c r="AD1924" s="48" t="s">
        <v>136</v>
      </c>
      <c r="AE1924" s="49" t="s">
        <v>136</v>
      </c>
    </row>
    <row r="1925" spans="1:31" x14ac:dyDescent="0.25">
      <c r="A1925" t="s">
        <v>2173</v>
      </c>
      <c r="B1925" s="35" t="s">
        <v>136</v>
      </c>
      <c r="C1925" s="44" t="s">
        <v>136</v>
      </c>
      <c r="D1925" s="45" t="s">
        <v>136</v>
      </c>
      <c r="E1925" s="46" t="s">
        <v>136</v>
      </c>
      <c r="F1925" s="45" t="s">
        <v>136</v>
      </c>
      <c r="G1925" s="47" t="s">
        <v>136</v>
      </c>
      <c r="H1925" s="48" t="s">
        <v>136</v>
      </c>
      <c r="I1925" s="49" t="s">
        <v>136</v>
      </c>
      <c r="J1925" s="35" t="s">
        <v>136</v>
      </c>
      <c r="K1925" s="42" t="s">
        <v>136</v>
      </c>
      <c r="L1925" s="46" t="s">
        <v>136</v>
      </c>
      <c r="M1925" s="50" t="s">
        <v>136</v>
      </c>
      <c r="N1925" s="50" t="s">
        <v>136</v>
      </c>
      <c r="O1925" s="46" t="s">
        <v>136</v>
      </c>
      <c r="P1925" s="46" t="s">
        <v>136</v>
      </c>
      <c r="Q1925" s="46" t="s">
        <v>136</v>
      </c>
      <c r="R1925" s="46" t="s">
        <v>136</v>
      </c>
      <c r="S1925" s="46" t="s">
        <v>136</v>
      </c>
      <c r="T1925" s="46" t="s">
        <v>136</v>
      </c>
      <c r="U1925" s="47" t="s">
        <v>136</v>
      </c>
      <c r="V1925" s="47" t="s">
        <v>136</v>
      </c>
      <c r="W1925" s="49" t="s">
        <v>136</v>
      </c>
      <c r="X1925" s="35" t="s">
        <v>136</v>
      </c>
      <c r="Y1925" s="44" t="s">
        <v>136</v>
      </c>
      <c r="Z1925" s="46" t="s">
        <v>136</v>
      </c>
      <c r="AA1925" s="46" t="s">
        <v>136</v>
      </c>
      <c r="AB1925" s="46" t="s">
        <v>136</v>
      </c>
      <c r="AC1925" s="47" t="s">
        <v>136</v>
      </c>
      <c r="AD1925" s="48" t="s">
        <v>136</v>
      </c>
      <c r="AE1925" s="49" t="s">
        <v>136</v>
      </c>
    </row>
    <row r="1926" spans="1:31" x14ac:dyDescent="0.25">
      <c r="A1926" t="s">
        <v>2174</v>
      </c>
      <c r="B1926" s="35" t="s">
        <v>136</v>
      </c>
      <c r="C1926" s="44" t="s">
        <v>136</v>
      </c>
      <c r="D1926" s="45" t="s">
        <v>136</v>
      </c>
      <c r="E1926" s="46" t="s">
        <v>136</v>
      </c>
      <c r="F1926" s="45" t="s">
        <v>136</v>
      </c>
      <c r="G1926" s="47" t="s">
        <v>136</v>
      </c>
      <c r="H1926" s="48" t="s">
        <v>136</v>
      </c>
      <c r="I1926" s="49" t="s">
        <v>136</v>
      </c>
      <c r="J1926" s="35" t="s">
        <v>136</v>
      </c>
      <c r="K1926" s="42" t="s">
        <v>136</v>
      </c>
      <c r="L1926" s="46" t="s">
        <v>136</v>
      </c>
      <c r="M1926" s="50" t="s">
        <v>136</v>
      </c>
      <c r="N1926" s="50" t="s">
        <v>136</v>
      </c>
      <c r="O1926" s="46" t="s">
        <v>136</v>
      </c>
      <c r="P1926" s="46" t="s">
        <v>136</v>
      </c>
      <c r="Q1926" s="46" t="s">
        <v>136</v>
      </c>
      <c r="R1926" s="46" t="s">
        <v>136</v>
      </c>
      <c r="S1926" s="46" t="s">
        <v>136</v>
      </c>
      <c r="T1926" s="46" t="s">
        <v>136</v>
      </c>
      <c r="U1926" s="47" t="s">
        <v>136</v>
      </c>
      <c r="V1926" s="47" t="s">
        <v>136</v>
      </c>
      <c r="W1926" s="49" t="s">
        <v>136</v>
      </c>
      <c r="X1926" s="35" t="s">
        <v>136</v>
      </c>
      <c r="Y1926" s="44" t="s">
        <v>136</v>
      </c>
      <c r="Z1926" s="46" t="s">
        <v>136</v>
      </c>
      <c r="AA1926" s="46" t="s">
        <v>136</v>
      </c>
      <c r="AB1926" s="46" t="s">
        <v>136</v>
      </c>
      <c r="AC1926" s="47" t="s">
        <v>136</v>
      </c>
      <c r="AD1926" s="48" t="s">
        <v>136</v>
      </c>
      <c r="AE1926" s="49" t="s">
        <v>136</v>
      </c>
    </row>
    <row r="1927" spans="1:31" x14ac:dyDescent="0.25">
      <c r="A1927" t="s">
        <v>2175</v>
      </c>
      <c r="B1927" s="35" t="s">
        <v>136</v>
      </c>
      <c r="C1927" s="44" t="s">
        <v>136</v>
      </c>
      <c r="D1927" s="45" t="s">
        <v>136</v>
      </c>
      <c r="E1927" s="46" t="s">
        <v>136</v>
      </c>
      <c r="F1927" s="45" t="s">
        <v>136</v>
      </c>
      <c r="G1927" s="47" t="s">
        <v>136</v>
      </c>
      <c r="H1927" s="48" t="s">
        <v>136</v>
      </c>
      <c r="I1927" s="49" t="s">
        <v>136</v>
      </c>
      <c r="J1927" s="35" t="s">
        <v>136</v>
      </c>
      <c r="K1927" s="42" t="s">
        <v>136</v>
      </c>
      <c r="L1927" s="46" t="s">
        <v>136</v>
      </c>
      <c r="M1927" s="50" t="s">
        <v>136</v>
      </c>
      <c r="N1927" s="50" t="s">
        <v>136</v>
      </c>
      <c r="O1927" s="46" t="s">
        <v>136</v>
      </c>
      <c r="P1927" s="46" t="s">
        <v>136</v>
      </c>
      <c r="Q1927" s="46" t="s">
        <v>136</v>
      </c>
      <c r="R1927" s="46" t="s">
        <v>136</v>
      </c>
      <c r="S1927" s="46" t="s">
        <v>136</v>
      </c>
      <c r="T1927" s="46" t="s">
        <v>136</v>
      </c>
      <c r="U1927" s="47" t="s">
        <v>136</v>
      </c>
      <c r="V1927" s="47" t="s">
        <v>136</v>
      </c>
      <c r="W1927" s="49" t="s">
        <v>136</v>
      </c>
      <c r="X1927" s="35" t="s">
        <v>136</v>
      </c>
      <c r="Y1927" s="44" t="s">
        <v>136</v>
      </c>
      <c r="Z1927" s="46" t="s">
        <v>136</v>
      </c>
      <c r="AA1927" s="46" t="s">
        <v>136</v>
      </c>
      <c r="AB1927" s="46" t="s">
        <v>136</v>
      </c>
      <c r="AC1927" s="47" t="s">
        <v>136</v>
      </c>
      <c r="AD1927" s="48" t="s">
        <v>136</v>
      </c>
      <c r="AE1927" s="49" t="s">
        <v>136</v>
      </c>
    </row>
    <row r="1928" spans="1:31" x14ac:dyDescent="0.25">
      <c r="A1928" t="s">
        <v>2176</v>
      </c>
      <c r="B1928" s="35" t="s">
        <v>136</v>
      </c>
      <c r="C1928" s="44" t="s">
        <v>136</v>
      </c>
      <c r="D1928" s="45" t="s">
        <v>136</v>
      </c>
      <c r="E1928" s="46" t="s">
        <v>136</v>
      </c>
      <c r="F1928" s="45" t="s">
        <v>136</v>
      </c>
      <c r="G1928" s="47" t="s">
        <v>136</v>
      </c>
      <c r="H1928" s="48" t="s">
        <v>136</v>
      </c>
      <c r="I1928" s="49" t="s">
        <v>136</v>
      </c>
      <c r="J1928" s="35" t="s">
        <v>136</v>
      </c>
      <c r="K1928" s="42" t="s">
        <v>136</v>
      </c>
      <c r="L1928" s="46" t="s">
        <v>136</v>
      </c>
      <c r="M1928" s="50" t="s">
        <v>136</v>
      </c>
      <c r="N1928" s="50" t="s">
        <v>136</v>
      </c>
      <c r="O1928" s="46" t="s">
        <v>136</v>
      </c>
      <c r="P1928" s="46" t="s">
        <v>136</v>
      </c>
      <c r="Q1928" s="46" t="s">
        <v>136</v>
      </c>
      <c r="R1928" s="46" t="s">
        <v>136</v>
      </c>
      <c r="S1928" s="46" t="s">
        <v>136</v>
      </c>
      <c r="T1928" s="46" t="s">
        <v>136</v>
      </c>
      <c r="U1928" s="47" t="s">
        <v>136</v>
      </c>
      <c r="V1928" s="47" t="s">
        <v>136</v>
      </c>
      <c r="W1928" s="49" t="s">
        <v>136</v>
      </c>
      <c r="X1928" s="35" t="s">
        <v>136</v>
      </c>
      <c r="Y1928" s="44" t="s">
        <v>136</v>
      </c>
      <c r="Z1928" s="46" t="s">
        <v>136</v>
      </c>
      <c r="AA1928" s="46" t="s">
        <v>136</v>
      </c>
      <c r="AB1928" s="46" t="s">
        <v>136</v>
      </c>
      <c r="AC1928" s="47" t="s">
        <v>136</v>
      </c>
      <c r="AD1928" s="48" t="s">
        <v>136</v>
      </c>
      <c r="AE1928" s="49" t="s">
        <v>136</v>
      </c>
    </row>
    <row r="1929" spans="1:31" ht="15.75" thickBot="1" x14ac:dyDescent="0.3">
      <c r="A1929" t="s">
        <v>2177</v>
      </c>
      <c r="B1929" s="35" t="s">
        <v>136</v>
      </c>
      <c r="C1929" s="51" t="s">
        <v>136</v>
      </c>
      <c r="D1929" s="52" t="s">
        <v>136</v>
      </c>
      <c r="E1929" s="53" t="s">
        <v>136</v>
      </c>
      <c r="F1929" s="52" t="s">
        <v>136</v>
      </c>
      <c r="G1929" s="54" t="s">
        <v>136</v>
      </c>
      <c r="H1929" s="55" t="s">
        <v>136</v>
      </c>
      <c r="I1929" s="56" t="s">
        <v>136</v>
      </c>
      <c r="J1929" s="35" t="s">
        <v>136</v>
      </c>
      <c r="K1929" s="42" t="s">
        <v>136</v>
      </c>
      <c r="L1929" s="25" t="s">
        <v>136</v>
      </c>
      <c r="M1929" s="57" t="s">
        <v>136</v>
      </c>
      <c r="N1929" s="57" t="s">
        <v>136</v>
      </c>
      <c r="O1929" s="53" t="s">
        <v>136</v>
      </c>
      <c r="P1929" s="25" t="s">
        <v>136</v>
      </c>
      <c r="Q1929" s="25" t="s">
        <v>136</v>
      </c>
      <c r="R1929" s="53" t="s">
        <v>136</v>
      </c>
      <c r="S1929" s="46" t="s">
        <v>136</v>
      </c>
      <c r="T1929" s="25" t="s">
        <v>136</v>
      </c>
      <c r="U1929" s="54" t="s">
        <v>136</v>
      </c>
      <c r="V1929" s="54" t="s">
        <v>136</v>
      </c>
      <c r="W1929" s="56" t="s">
        <v>136</v>
      </c>
      <c r="X1929" s="35" t="s">
        <v>136</v>
      </c>
      <c r="Y1929" s="51" t="s">
        <v>136</v>
      </c>
      <c r="Z1929" s="53" t="s">
        <v>136</v>
      </c>
      <c r="AA1929" s="53" t="s">
        <v>136</v>
      </c>
      <c r="AB1929" s="53" t="s">
        <v>136</v>
      </c>
      <c r="AC1929" s="54" t="s">
        <v>136</v>
      </c>
      <c r="AD1929" s="55" t="s">
        <v>136</v>
      </c>
      <c r="AE1929" s="56" t="s">
        <v>136</v>
      </c>
    </row>
    <row r="1930" spans="1:31" x14ac:dyDescent="0.25">
      <c r="A1930" t="s">
        <v>2178</v>
      </c>
      <c r="B1930" s="293" t="s">
        <v>2237</v>
      </c>
      <c r="C1930" s="294"/>
      <c r="D1930" s="58">
        <v>0.61325436000734179</v>
      </c>
      <c r="E1930" s="58">
        <v>0.38674563999265826</v>
      </c>
      <c r="F1930" s="58">
        <v>0.35957337516446014</v>
      </c>
      <c r="G1930" s="59"/>
      <c r="H1930" s="60"/>
      <c r="I1930" s="61"/>
      <c r="J1930" s="62"/>
      <c r="K1930" s="37"/>
      <c r="L1930" s="37"/>
      <c r="M1930" s="37"/>
      <c r="N1930" s="37"/>
      <c r="O1930" s="37"/>
      <c r="P1930" s="37"/>
      <c r="Q1930" s="37"/>
      <c r="R1930" s="37"/>
      <c r="S1930" s="37"/>
      <c r="T1930" s="37"/>
      <c r="U1930" s="37" t="s">
        <v>136</v>
      </c>
      <c r="V1930" s="37" t="s">
        <v>136</v>
      </c>
      <c r="W1930" s="63" t="s">
        <v>136</v>
      </c>
      <c r="X1930" s="293" t="s">
        <v>2237</v>
      </c>
      <c r="Y1930" s="294">
        <v>0</v>
      </c>
      <c r="Z1930" s="58">
        <v>0.32638831870332929</v>
      </c>
      <c r="AA1930" s="58">
        <v>0.67361168129667059</v>
      </c>
      <c r="AB1930" s="58">
        <v>0.60549210014623822</v>
      </c>
      <c r="AC1930" s="59"/>
      <c r="AD1930" s="60"/>
      <c r="AE1930" s="61"/>
    </row>
    <row r="1931" spans="1:31" ht="15.75" thickBot="1" x14ac:dyDescent="0.3">
      <c r="A1931" t="s">
        <v>2179</v>
      </c>
      <c r="B1931" s="295" t="s">
        <v>5</v>
      </c>
      <c r="C1931" s="296"/>
      <c r="D1931" s="25"/>
      <c r="E1931" s="25"/>
      <c r="F1931" s="25"/>
      <c r="G1931" s="26">
        <v>344089.32909939188</v>
      </c>
      <c r="H1931" s="26">
        <v>90736.686600224697</v>
      </c>
      <c r="I1931" s="27">
        <v>0.26370096055496961</v>
      </c>
      <c r="J1931" s="33" t="s">
        <v>5</v>
      </c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6">
        <v>597132.02002409985</v>
      </c>
      <c r="V1931" s="26">
        <v>226063.62952200917</v>
      </c>
      <c r="W1931" s="27">
        <v>0.37858232675729797</v>
      </c>
      <c r="X1931" s="295" t="s">
        <v>5</v>
      </c>
      <c r="Y1931" s="296">
        <v>0</v>
      </c>
      <c r="Z1931" s="25"/>
      <c r="AA1931" s="25"/>
      <c r="AB1931" s="25"/>
      <c r="AC1931" s="26">
        <v>279408.2054629426</v>
      </c>
      <c r="AD1931" s="26">
        <v>194122.62908324553</v>
      </c>
      <c r="AE1931" s="27">
        <v>0.69476352264461916</v>
      </c>
    </row>
    <row r="1932" spans="1:31" ht="15.75" thickBot="1" x14ac:dyDescent="0.3">
      <c r="A1932" t="s">
        <v>2180</v>
      </c>
      <c r="B1932" s="29" t="s">
        <v>2238</v>
      </c>
      <c r="C1932" s="30"/>
      <c r="D1932" s="30"/>
      <c r="E1932" s="30"/>
      <c r="F1932" s="30"/>
      <c r="G1932" s="31">
        <v>2.2054425397024002</v>
      </c>
      <c r="H1932" s="32">
        <v>1.3516637676628382</v>
      </c>
      <c r="I1932" s="64"/>
      <c r="J1932" s="29" t="s">
        <v>2240</v>
      </c>
      <c r="K1932" s="30"/>
      <c r="L1932" s="30"/>
      <c r="M1932" s="30"/>
      <c r="N1932" s="30"/>
      <c r="O1932" s="30"/>
      <c r="P1932" s="30"/>
      <c r="Q1932" s="30"/>
      <c r="R1932" s="30"/>
      <c r="S1932" s="30"/>
      <c r="T1932" s="30"/>
      <c r="U1932" s="31">
        <v>1.7318688014400212</v>
      </c>
      <c r="V1932" s="32">
        <v>1.7673618671617639</v>
      </c>
      <c r="W1932" s="64"/>
      <c r="X1932" s="29" t="s">
        <v>2239</v>
      </c>
      <c r="Y1932" s="30"/>
      <c r="Z1932" s="30"/>
      <c r="AA1932" s="30"/>
      <c r="AB1932" s="30"/>
      <c r="AC1932" s="31">
        <v>1.536599751074071</v>
      </c>
      <c r="AD1932" s="32">
        <v>1.5295939964212824</v>
      </c>
      <c r="AE1932" s="64"/>
    </row>
    <row r="1933" spans="1:31" ht="15.75" thickBot="1" x14ac:dyDescent="0.3">
      <c r="A1933" t="s">
        <v>203</v>
      </c>
      <c r="B1933" s="358" t="s">
        <v>2231</v>
      </c>
      <c r="C1933" s="358"/>
      <c r="D1933" s="358"/>
      <c r="E1933" s="358"/>
      <c r="F1933" s="358"/>
      <c r="G1933" s="358"/>
      <c r="H1933" s="358"/>
      <c r="I1933" s="20"/>
      <c r="J1933" s="20"/>
      <c r="K1933" s="20"/>
      <c r="L1933" s="20" t="s">
        <v>2283</v>
      </c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</row>
    <row r="1934" spans="1:31" x14ac:dyDescent="0.25">
      <c r="A1934" t="s">
        <v>204</v>
      </c>
      <c r="B1934" s="301" t="s">
        <v>6</v>
      </c>
      <c r="C1934" s="302"/>
      <c r="D1934" s="302"/>
      <c r="E1934" s="302"/>
      <c r="F1934" s="302"/>
      <c r="G1934" s="302"/>
      <c r="H1934" s="302"/>
      <c r="I1934" s="303"/>
      <c r="J1934" s="301" t="s">
        <v>73</v>
      </c>
      <c r="K1934" s="302"/>
      <c r="L1934" s="302"/>
      <c r="M1934" s="302"/>
      <c r="N1934" s="302"/>
      <c r="O1934" s="302"/>
      <c r="P1934" s="302"/>
      <c r="Q1934" s="302"/>
      <c r="R1934" s="302"/>
      <c r="S1934" s="302"/>
      <c r="T1934" s="302"/>
      <c r="U1934" s="302"/>
      <c r="V1934" s="302"/>
      <c r="W1934" s="303"/>
      <c r="X1934" s="301" t="s">
        <v>7</v>
      </c>
      <c r="Y1934" s="302"/>
      <c r="Z1934" s="302"/>
      <c r="AA1934" s="302"/>
      <c r="AB1934" s="302"/>
      <c r="AC1934" s="302"/>
      <c r="AD1934" s="302"/>
      <c r="AE1934" s="303"/>
    </row>
    <row r="1935" spans="1:31" ht="75" x14ac:dyDescent="0.25">
      <c r="A1935" t="s">
        <v>205</v>
      </c>
      <c r="B1935" s="305"/>
      <c r="C1935" s="306"/>
      <c r="D1935" s="34" t="s">
        <v>2232</v>
      </c>
      <c r="E1935" s="34" t="s">
        <v>2233</v>
      </c>
      <c r="F1935" s="34" t="s">
        <v>2234</v>
      </c>
      <c r="G1935" s="269" t="s">
        <v>196</v>
      </c>
      <c r="H1935" s="34" t="s">
        <v>197</v>
      </c>
      <c r="I1935" s="21" t="s">
        <v>5</v>
      </c>
      <c r="J1935" s="305"/>
      <c r="K1935" s="306"/>
      <c r="L1935" s="307" t="s">
        <v>2232</v>
      </c>
      <c r="M1935" s="308"/>
      <c r="N1935" s="309"/>
      <c r="O1935" s="307" t="s">
        <v>2233</v>
      </c>
      <c r="P1935" s="308"/>
      <c r="Q1935" s="309"/>
      <c r="R1935" s="307" t="s">
        <v>2234</v>
      </c>
      <c r="S1935" s="308"/>
      <c r="T1935" s="309"/>
      <c r="U1935" s="269" t="s">
        <v>196</v>
      </c>
      <c r="V1935" s="34" t="s">
        <v>197</v>
      </c>
      <c r="W1935" s="21" t="s">
        <v>5</v>
      </c>
      <c r="X1935" s="305"/>
      <c r="Y1935" s="306"/>
      <c r="Z1935" s="34" t="s">
        <v>2232</v>
      </c>
      <c r="AA1935" s="34" t="s">
        <v>2233</v>
      </c>
      <c r="AB1935" s="34" t="s">
        <v>2234</v>
      </c>
      <c r="AC1935" s="269" t="s">
        <v>196</v>
      </c>
      <c r="AD1935" s="34" t="s">
        <v>197</v>
      </c>
      <c r="AE1935" s="21" t="s">
        <v>5</v>
      </c>
    </row>
    <row r="1936" spans="1:31" ht="15.75" thickBot="1" x14ac:dyDescent="0.3">
      <c r="A1936" t="s">
        <v>206</v>
      </c>
      <c r="B1936" s="291" t="s">
        <v>2236</v>
      </c>
      <c r="C1936" s="292"/>
      <c r="D1936" s="22" t="s">
        <v>11</v>
      </c>
      <c r="E1936" s="22" t="s">
        <v>12</v>
      </c>
      <c r="F1936" s="22" t="s">
        <v>12</v>
      </c>
      <c r="G1936" s="23"/>
      <c r="H1936" s="23"/>
      <c r="I1936" s="24"/>
      <c r="J1936" s="297"/>
      <c r="K1936" s="298"/>
      <c r="L1936" s="298"/>
      <c r="M1936" s="298"/>
      <c r="N1936" s="298"/>
      <c r="O1936" s="298"/>
      <c r="P1936" s="298"/>
      <c r="Q1936" s="298"/>
      <c r="R1936" s="298"/>
      <c r="S1936" s="298"/>
      <c r="T1936" s="298"/>
      <c r="U1936" s="298"/>
      <c r="V1936" s="298"/>
      <c r="W1936" s="299"/>
      <c r="X1936" s="291" t="s">
        <v>2236</v>
      </c>
      <c r="Y1936" s="292"/>
      <c r="Z1936" s="22" t="s">
        <v>12</v>
      </c>
      <c r="AA1936" s="22" t="s">
        <v>11</v>
      </c>
      <c r="AB1936" s="22" t="s">
        <v>11</v>
      </c>
      <c r="AC1936" s="23"/>
      <c r="AD1936" s="23"/>
      <c r="AE1936" s="24"/>
    </row>
    <row r="1937" spans="1:31" x14ac:dyDescent="0.25">
      <c r="A1937" t="s">
        <v>207</v>
      </c>
      <c r="B1937" s="35">
        <v>1</v>
      </c>
      <c r="C1937" s="36" t="s">
        <v>147</v>
      </c>
      <c r="D1937" s="37">
        <v>0.7282991878992533</v>
      </c>
      <c r="E1937" s="38">
        <v>0.2717008121007467</v>
      </c>
      <c r="F1937" s="37">
        <v>0.15105736066546713</v>
      </c>
      <c r="G1937" s="262">
        <v>435774.99922532775</v>
      </c>
      <c r="H1937" s="263">
        <v>177190</v>
      </c>
      <c r="I1937" s="41">
        <v>0.40660891587399151</v>
      </c>
      <c r="J1937" s="35">
        <v>1</v>
      </c>
      <c r="K1937" s="42" t="s">
        <v>151</v>
      </c>
      <c r="L1937" s="38">
        <v>0.40064610801182748</v>
      </c>
      <c r="M1937" s="43" t="s">
        <v>137</v>
      </c>
      <c r="N1937" s="43" t="s">
        <v>137</v>
      </c>
      <c r="O1937" s="38">
        <v>0.59935389198817257</v>
      </c>
      <c r="P1937" s="38" t="s">
        <v>137</v>
      </c>
      <c r="Q1937" s="38" t="s">
        <v>137</v>
      </c>
      <c r="R1937" s="38">
        <v>0.521248109396374</v>
      </c>
      <c r="S1937" s="38" t="s">
        <v>137</v>
      </c>
      <c r="T1937" s="38" t="s">
        <v>137</v>
      </c>
      <c r="U1937" s="262">
        <v>970304.00172045827</v>
      </c>
      <c r="V1937" s="262">
        <v>245013</v>
      </c>
      <c r="W1937" s="41">
        <v>0.25251158355068554</v>
      </c>
      <c r="X1937" s="35">
        <v>1</v>
      </c>
      <c r="Y1937" s="36" t="s">
        <v>152</v>
      </c>
      <c r="Z1937" s="38">
        <v>0.26287226345521214</v>
      </c>
      <c r="AA1937" s="38">
        <v>0.7371277365447878</v>
      </c>
      <c r="AB1937" s="38">
        <v>0.6739133027170332</v>
      </c>
      <c r="AC1937" s="262">
        <v>94331.999190533519</v>
      </c>
      <c r="AD1937" s="263">
        <v>28112</v>
      </c>
      <c r="AE1937" s="41">
        <v>0.29801128186861453</v>
      </c>
    </row>
    <row r="1938" spans="1:31" x14ac:dyDescent="0.25">
      <c r="A1938" t="s">
        <v>208</v>
      </c>
      <c r="B1938" s="35">
        <v>2</v>
      </c>
      <c r="C1938" s="44" t="s">
        <v>148</v>
      </c>
      <c r="D1938" s="45">
        <v>0.80373061926968914</v>
      </c>
      <c r="E1938" s="46">
        <v>0.19626938073031075</v>
      </c>
      <c r="F1938" s="45">
        <v>9.3951750394924441E-2</v>
      </c>
      <c r="G1938" s="264">
        <v>32934.573769978764</v>
      </c>
      <c r="H1938" s="265">
        <v>23732.41256868132</v>
      </c>
      <c r="I1938" s="49">
        <v>0.72059267365756541</v>
      </c>
      <c r="J1938" s="35">
        <v>2</v>
      </c>
      <c r="K1938" s="42" t="s">
        <v>156</v>
      </c>
      <c r="L1938" s="46">
        <v>0.56166713616564634</v>
      </c>
      <c r="M1938" s="50" t="s">
        <v>137</v>
      </c>
      <c r="N1938" s="50" t="s">
        <v>137</v>
      </c>
      <c r="O1938" s="46">
        <v>0.43833286383435371</v>
      </c>
      <c r="P1938" s="46" t="s">
        <v>137</v>
      </c>
      <c r="Q1938" s="46" t="s">
        <v>137</v>
      </c>
      <c r="R1938" s="46">
        <v>0.30002200396173806</v>
      </c>
      <c r="S1938" s="46" t="s">
        <v>1</v>
      </c>
      <c r="T1938" s="46" t="s">
        <v>137</v>
      </c>
      <c r="U1938" s="264">
        <v>818279.98585440952</v>
      </c>
      <c r="V1938" s="264">
        <v>170173</v>
      </c>
      <c r="W1938" s="49">
        <v>0.20796427010531529</v>
      </c>
      <c r="X1938" s="35">
        <v>2</v>
      </c>
      <c r="Y1938" s="44" t="s">
        <v>169</v>
      </c>
      <c r="Z1938" s="46">
        <v>0.28564293835390386</v>
      </c>
      <c r="AA1938" s="46">
        <v>0.71435706164609614</v>
      </c>
      <c r="AB1938" s="46">
        <v>0.70496046379088728</v>
      </c>
      <c r="AC1938" s="264">
        <v>37816.235906267793</v>
      </c>
      <c r="AD1938" s="265">
        <v>22494.048783833496</v>
      </c>
      <c r="AE1938" s="49">
        <v>0.59482516556083931</v>
      </c>
    </row>
    <row r="1939" spans="1:31" x14ac:dyDescent="0.25">
      <c r="A1939" t="s">
        <v>209</v>
      </c>
      <c r="B1939" s="35">
        <v>3</v>
      </c>
      <c r="C1939" s="44" t="s">
        <v>149</v>
      </c>
      <c r="D1939" s="45">
        <v>0.79658761929041599</v>
      </c>
      <c r="E1939" s="46">
        <v>0.20341238070958403</v>
      </c>
      <c r="F1939" s="45">
        <v>0.10029802926652732</v>
      </c>
      <c r="G1939" s="264">
        <v>20113.42601878124</v>
      </c>
      <c r="H1939" s="265">
        <v>14493.587431318681</v>
      </c>
      <c r="I1939" s="49">
        <v>0.72059267365912982</v>
      </c>
      <c r="J1939" s="35">
        <v>3</v>
      </c>
      <c r="K1939" s="42" t="s">
        <v>157</v>
      </c>
      <c r="L1939" s="46">
        <v>0.53388821746946868</v>
      </c>
      <c r="M1939" s="50" t="s">
        <v>137</v>
      </c>
      <c r="N1939" s="50" t="s">
        <v>137</v>
      </c>
      <c r="O1939" s="46">
        <v>0.4661117825305312</v>
      </c>
      <c r="P1939" s="46" t="s">
        <v>137</v>
      </c>
      <c r="Q1939" s="46" t="s">
        <v>137</v>
      </c>
      <c r="R1939" s="46">
        <v>0.2810766682520901</v>
      </c>
      <c r="S1939" s="46" t="s">
        <v>1</v>
      </c>
      <c r="T1939" s="46" t="s">
        <v>137</v>
      </c>
      <c r="U1939" s="264">
        <v>596834.72045006044</v>
      </c>
      <c r="V1939" s="264">
        <v>265445.6132889791</v>
      </c>
      <c r="W1939" s="49">
        <v>0.44475564874780105</v>
      </c>
      <c r="X1939" s="35">
        <v>3</v>
      </c>
      <c r="Y1939" s="44" t="s">
        <v>2230</v>
      </c>
      <c r="Z1939" s="46">
        <v>0.2026082274299614</v>
      </c>
      <c r="AA1939" s="46">
        <v>0.79739177257003868</v>
      </c>
      <c r="AB1939" s="46">
        <v>0.74881850825386165</v>
      </c>
      <c r="AC1939" s="264">
        <v>375041.76656554226</v>
      </c>
      <c r="AD1939" s="265">
        <v>254874.77915713208</v>
      </c>
      <c r="AE1939" s="49">
        <v>0.67959038666854776</v>
      </c>
    </row>
    <row r="1940" spans="1:31" x14ac:dyDescent="0.25">
      <c r="A1940" t="s">
        <v>210</v>
      </c>
      <c r="B1940" s="35">
        <v>4</v>
      </c>
      <c r="C1940" s="44" t="s">
        <v>150</v>
      </c>
      <c r="D1940" s="45">
        <v>0.75717766142199283</v>
      </c>
      <c r="E1940" s="46">
        <v>0.24282233857800722</v>
      </c>
      <c r="F1940" s="45">
        <v>1.0272259527402282E-2</v>
      </c>
      <c r="G1940" s="264">
        <v>666539.00499173882</v>
      </c>
      <c r="H1940" s="265">
        <v>453755</v>
      </c>
      <c r="I1940" s="49">
        <v>0.68076286099059413</v>
      </c>
      <c r="J1940" s="35">
        <v>4</v>
      </c>
      <c r="K1940" s="42" t="s">
        <v>158</v>
      </c>
      <c r="L1940" s="46">
        <v>0.55186750666484019</v>
      </c>
      <c r="M1940" s="50" t="s">
        <v>137</v>
      </c>
      <c r="N1940" s="50" t="s">
        <v>137</v>
      </c>
      <c r="O1940" s="46">
        <v>0.44813249333515975</v>
      </c>
      <c r="P1940" s="46" t="s">
        <v>137</v>
      </c>
      <c r="Q1940" s="46" t="s">
        <v>137</v>
      </c>
      <c r="R1940" s="46">
        <v>0.26489579271592933</v>
      </c>
      <c r="S1940" s="46" t="s">
        <v>1</v>
      </c>
      <c r="T1940" s="46" t="s">
        <v>137</v>
      </c>
      <c r="U1940" s="264">
        <v>213311.25732302672</v>
      </c>
      <c r="V1940" s="264">
        <v>94871.386711020867</v>
      </c>
      <c r="W1940" s="49">
        <v>0.44475564909991089</v>
      </c>
      <c r="X1940" s="35">
        <v>4</v>
      </c>
      <c r="Y1940" s="44" t="s">
        <v>175</v>
      </c>
      <c r="Z1940" s="46">
        <v>0.12023603199194398</v>
      </c>
      <c r="AA1940" s="46">
        <v>0.87976396800805612</v>
      </c>
      <c r="AB1940" s="46">
        <v>0.84702400730462324</v>
      </c>
      <c r="AC1940" s="264">
        <v>1298063.0040565722</v>
      </c>
      <c r="AD1940" s="265">
        <v>815953</v>
      </c>
      <c r="AE1940" s="49">
        <v>0.62859275508975154</v>
      </c>
    </row>
    <row r="1941" spans="1:31" x14ac:dyDescent="0.25">
      <c r="A1941" t="s">
        <v>211</v>
      </c>
      <c r="B1941" s="35">
        <v>5</v>
      </c>
      <c r="C1941" s="44" t="s">
        <v>153</v>
      </c>
      <c r="D1941" s="45">
        <v>0.83973885146810312</v>
      </c>
      <c r="E1941" s="46">
        <v>0.16026114853189682</v>
      </c>
      <c r="F1941" s="45">
        <v>4.7345662926683067E-2</v>
      </c>
      <c r="G1941" s="264">
        <v>97836.000567002324</v>
      </c>
      <c r="H1941" s="265">
        <v>28687</v>
      </c>
      <c r="I1941" s="49">
        <v>0.29321517471836867</v>
      </c>
      <c r="J1941" s="35">
        <v>5</v>
      </c>
      <c r="K1941" s="42" t="s">
        <v>163</v>
      </c>
      <c r="L1941" s="46">
        <v>0.40756936622976048</v>
      </c>
      <c r="M1941" s="50" t="s">
        <v>137</v>
      </c>
      <c r="N1941" s="50" t="s">
        <v>137</v>
      </c>
      <c r="O1941" s="46">
        <v>0.59243063377023963</v>
      </c>
      <c r="P1941" s="46" t="s">
        <v>137</v>
      </c>
      <c r="Q1941" s="46" t="s">
        <v>137</v>
      </c>
      <c r="R1941" s="46">
        <v>0.11820500712107275</v>
      </c>
      <c r="S1941" s="46" t="s">
        <v>1</v>
      </c>
      <c r="T1941" s="46" t="s">
        <v>137</v>
      </c>
      <c r="U1941" s="264">
        <v>387091.00034912443</v>
      </c>
      <c r="V1941" s="264">
        <v>267964</v>
      </c>
      <c r="W1941" s="49">
        <v>0.69225065878131598</v>
      </c>
      <c r="X1941" s="35">
        <v>5</v>
      </c>
      <c r="Y1941" s="44" t="s">
        <v>179</v>
      </c>
      <c r="Z1941" s="46">
        <v>0.22813587607857622</v>
      </c>
      <c r="AA1941" s="46">
        <v>0.77186412392142378</v>
      </c>
      <c r="AB1941" s="46">
        <v>0.76756030029862965</v>
      </c>
      <c r="AC1941" s="264">
        <v>892676.00526184938</v>
      </c>
      <c r="AD1941" s="265">
        <v>487987</v>
      </c>
      <c r="AE1941" s="49">
        <v>0.54665634241715544</v>
      </c>
    </row>
    <row r="1942" spans="1:31" x14ac:dyDescent="0.25">
      <c r="A1942" t="s">
        <v>212</v>
      </c>
      <c r="B1942" s="35">
        <v>6</v>
      </c>
      <c r="C1942" s="44" t="s">
        <v>154</v>
      </c>
      <c r="D1942" s="45">
        <v>0.74563384820182665</v>
      </c>
      <c r="E1942" s="46">
        <v>0.2543661517981734</v>
      </c>
      <c r="F1942" s="45">
        <v>0.13474997044734116</v>
      </c>
      <c r="G1942" s="264">
        <v>193922.99965308889</v>
      </c>
      <c r="H1942" s="265">
        <v>55456</v>
      </c>
      <c r="I1942" s="49">
        <v>0.28596917384325676</v>
      </c>
      <c r="J1942" s="35">
        <v>6</v>
      </c>
      <c r="K1942" s="42" t="s">
        <v>164</v>
      </c>
      <c r="L1942" s="46">
        <v>0.49717595018928895</v>
      </c>
      <c r="M1942" s="50" t="s">
        <v>137</v>
      </c>
      <c r="N1942" s="50" t="s">
        <v>137</v>
      </c>
      <c r="O1942" s="46">
        <v>0.50282404981071105</v>
      </c>
      <c r="P1942" s="46" t="s">
        <v>137</v>
      </c>
      <c r="Q1942" s="46" t="s">
        <v>137</v>
      </c>
      <c r="R1942" s="46">
        <v>0.18955232901462452</v>
      </c>
      <c r="S1942" s="46" t="s">
        <v>1</v>
      </c>
      <c r="T1942" s="46" t="s">
        <v>137</v>
      </c>
      <c r="U1942" s="264">
        <v>125596.00025714615</v>
      </c>
      <c r="V1942" s="264">
        <v>53747</v>
      </c>
      <c r="W1942" s="49">
        <v>0.42793560216852455</v>
      </c>
      <c r="X1942" s="35">
        <v>6</v>
      </c>
      <c r="Y1942" s="44" t="s">
        <v>143</v>
      </c>
      <c r="Z1942" s="46">
        <v>0.30577949711735025</v>
      </c>
      <c r="AA1942" s="46">
        <v>0.6942205028826498</v>
      </c>
      <c r="AB1942" s="46">
        <v>0.64848646645745223</v>
      </c>
      <c r="AC1942" s="264">
        <v>2777993.0450381865</v>
      </c>
      <c r="AD1942" s="265">
        <v>2058953</v>
      </c>
      <c r="AE1942" s="49">
        <v>0.74116564246894923</v>
      </c>
    </row>
    <row r="1943" spans="1:31" x14ac:dyDescent="0.25">
      <c r="A1943" t="s">
        <v>213</v>
      </c>
      <c r="B1943" s="35">
        <v>7</v>
      </c>
      <c r="C1943" s="44" t="s">
        <v>155</v>
      </c>
      <c r="D1943" s="45">
        <v>0.79703637559832641</v>
      </c>
      <c r="E1943" s="46">
        <v>0.20296362440167359</v>
      </c>
      <c r="F1943" s="45">
        <v>7.6240858961524285E-2</v>
      </c>
      <c r="G1943" s="264">
        <v>85559.999802775856</v>
      </c>
      <c r="H1943" s="265">
        <v>38293</v>
      </c>
      <c r="I1943" s="49">
        <v>0.4475572707838838</v>
      </c>
      <c r="J1943" s="35">
        <v>7</v>
      </c>
      <c r="K1943" s="42" t="s">
        <v>165</v>
      </c>
      <c r="L1943" s="46">
        <v>0.34623448098960763</v>
      </c>
      <c r="M1943" s="50" t="s">
        <v>137</v>
      </c>
      <c r="N1943" s="50" t="s">
        <v>135</v>
      </c>
      <c r="O1943" s="46">
        <v>0.65376551901039226</v>
      </c>
      <c r="P1943" s="46" t="s">
        <v>137</v>
      </c>
      <c r="Q1943" s="46" t="s">
        <v>135</v>
      </c>
      <c r="R1943" s="46">
        <v>4.2616409343085228E-2</v>
      </c>
      <c r="S1943" s="46" t="s">
        <v>1</v>
      </c>
      <c r="T1943" s="46" t="s">
        <v>137</v>
      </c>
      <c r="U1943" s="264">
        <v>405047.9996668371</v>
      </c>
      <c r="V1943" s="264">
        <v>151207</v>
      </c>
      <c r="W1943" s="49">
        <v>0.37330637387265664</v>
      </c>
      <c r="X1943" s="35">
        <v>7</v>
      </c>
      <c r="Y1943" s="44" t="s">
        <v>201</v>
      </c>
      <c r="Z1943" s="46">
        <v>9.2731613193275372E-2</v>
      </c>
      <c r="AA1943" s="46">
        <v>0.9072683868067245</v>
      </c>
      <c r="AB1943" s="46">
        <v>0.89449093758927234</v>
      </c>
      <c r="AC1943" s="264">
        <v>3438163.0226134313</v>
      </c>
      <c r="AD1943" s="265">
        <v>2274607</v>
      </c>
      <c r="AE1943" s="49">
        <v>0.66157625017763577</v>
      </c>
    </row>
    <row r="1944" spans="1:31" x14ac:dyDescent="0.25">
      <c r="A1944" t="s">
        <v>214</v>
      </c>
      <c r="B1944" s="35">
        <v>8</v>
      </c>
      <c r="C1944" s="44" t="s">
        <v>159</v>
      </c>
      <c r="D1944" s="45">
        <v>0.7192088218296333</v>
      </c>
      <c r="E1944" s="46">
        <v>0.28079117817036692</v>
      </c>
      <c r="F1944" s="45">
        <v>0.12803719610672776</v>
      </c>
      <c r="G1944" s="264">
        <v>231152.99357183816</v>
      </c>
      <c r="H1944" s="265">
        <v>74858</v>
      </c>
      <c r="I1944" s="49">
        <v>0.32384611959064025</v>
      </c>
      <c r="J1944" s="35">
        <v>8</v>
      </c>
      <c r="K1944" s="42" t="s">
        <v>166</v>
      </c>
      <c r="L1944" s="46">
        <v>0.31385401586403056</v>
      </c>
      <c r="M1944" s="50" t="s">
        <v>137</v>
      </c>
      <c r="N1944" s="50" t="s">
        <v>135</v>
      </c>
      <c r="O1944" s="46">
        <v>0.68614598413596939</v>
      </c>
      <c r="P1944" s="46" t="s">
        <v>137</v>
      </c>
      <c r="Q1944" s="46" t="s">
        <v>135</v>
      </c>
      <c r="R1944" s="46">
        <v>0.24016275432762954</v>
      </c>
      <c r="S1944" s="46" t="s">
        <v>1</v>
      </c>
      <c r="T1944" s="46" t="s">
        <v>137</v>
      </c>
      <c r="U1944" s="264">
        <v>596080.0039616453</v>
      </c>
      <c r="V1944" s="264">
        <v>140240</v>
      </c>
      <c r="W1944" s="49">
        <v>0.23527043193521338</v>
      </c>
      <c r="X1944" s="35">
        <v>8</v>
      </c>
      <c r="Y1944" s="44" t="s">
        <v>144</v>
      </c>
      <c r="Z1944" s="46">
        <v>0.15095351811939753</v>
      </c>
      <c r="AA1944" s="46">
        <v>0.84904648188060261</v>
      </c>
      <c r="AB1944" s="46">
        <v>0.80917697296723945</v>
      </c>
      <c r="AC1944" s="264">
        <v>319912.00084722822</v>
      </c>
      <c r="AD1944" s="265">
        <v>192772</v>
      </c>
      <c r="AE1944" s="49">
        <v>0.60257820741165924</v>
      </c>
    </row>
    <row r="1945" spans="1:31" x14ac:dyDescent="0.25">
      <c r="A1945" t="s">
        <v>215</v>
      </c>
      <c r="B1945" s="35">
        <v>9</v>
      </c>
      <c r="C1945" s="44" t="s">
        <v>160</v>
      </c>
      <c r="D1945" s="45">
        <v>0.80674812529621798</v>
      </c>
      <c r="E1945" s="46">
        <v>0.19325187470378216</v>
      </c>
      <c r="F1945" s="45">
        <v>8.799260749794971E-2</v>
      </c>
      <c r="G1945" s="264">
        <v>116432.99994321977</v>
      </c>
      <c r="H1945" s="265">
        <v>46432</v>
      </c>
      <c r="I1945" s="49">
        <v>0.39878728558607296</v>
      </c>
      <c r="J1945" s="35">
        <v>9</v>
      </c>
      <c r="K1945" s="42" t="s">
        <v>167</v>
      </c>
      <c r="L1945" s="46">
        <v>0.32370841383778498</v>
      </c>
      <c r="M1945" s="50" t="s">
        <v>137</v>
      </c>
      <c r="N1945" s="50" t="s">
        <v>135</v>
      </c>
      <c r="O1945" s="46">
        <v>0.67629158616221496</v>
      </c>
      <c r="P1945" s="46" t="s">
        <v>137</v>
      </c>
      <c r="Q1945" s="46" t="s">
        <v>135</v>
      </c>
      <c r="R1945" s="46">
        <v>5.4280412045123676E-2</v>
      </c>
      <c r="S1945" s="46" t="s">
        <v>1</v>
      </c>
      <c r="T1945" s="46" t="s">
        <v>137</v>
      </c>
      <c r="U1945" s="264">
        <v>346170.00105083757</v>
      </c>
      <c r="V1945" s="264">
        <v>125744</v>
      </c>
      <c r="W1945" s="49">
        <v>0.36324349197876793</v>
      </c>
      <c r="X1945" s="35">
        <v>9</v>
      </c>
      <c r="Y1945" s="44" t="s">
        <v>191</v>
      </c>
      <c r="Z1945" s="46">
        <v>3.095202010411327E-2</v>
      </c>
      <c r="AA1945" s="46">
        <v>0.96904797989588676</v>
      </c>
      <c r="AB1945" s="46">
        <v>0.96585076833462336</v>
      </c>
      <c r="AC1945" s="264">
        <v>2087106.0039778682</v>
      </c>
      <c r="AD1945" s="265">
        <v>1226868</v>
      </c>
      <c r="AE1945" s="49">
        <v>0.58783214540214113</v>
      </c>
    </row>
    <row r="1946" spans="1:31" x14ac:dyDescent="0.25">
      <c r="A1946" t="s">
        <v>216</v>
      </c>
      <c r="B1946" s="35">
        <v>10</v>
      </c>
      <c r="C1946" s="44" t="s">
        <v>2228</v>
      </c>
      <c r="D1946" s="45">
        <v>0.88693341157722161</v>
      </c>
      <c r="E1946" s="46">
        <v>0.11306658842277838</v>
      </c>
      <c r="F1946" s="45">
        <v>1.4318705984851998E-2</v>
      </c>
      <c r="G1946" s="264">
        <v>281905.00096172356</v>
      </c>
      <c r="H1946" s="265">
        <v>59698</v>
      </c>
      <c r="I1946" s="49">
        <v>0.21176637447487376</v>
      </c>
      <c r="J1946" s="35">
        <v>10</v>
      </c>
      <c r="K1946" s="42" t="s">
        <v>168</v>
      </c>
      <c r="L1946" s="46">
        <v>0.32156949646060706</v>
      </c>
      <c r="M1946" s="50" t="s">
        <v>137</v>
      </c>
      <c r="N1946" s="50" t="s">
        <v>135</v>
      </c>
      <c r="O1946" s="46">
        <v>0.67843050353939294</v>
      </c>
      <c r="P1946" s="46" t="s">
        <v>137</v>
      </c>
      <c r="Q1946" s="46" t="s">
        <v>135</v>
      </c>
      <c r="R1946" s="46">
        <v>0.33658737055157428</v>
      </c>
      <c r="S1946" s="46" t="s">
        <v>1</v>
      </c>
      <c r="T1946" s="46" t="s">
        <v>137</v>
      </c>
      <c r="U1946" s="264">
        <v>239154.00056191653</v>
      </c>
      <c r="V1946" s="264">
        <v>105541</v>
      </c>
      <c r="W1946" s="49">
        <v>0.44130978261714515</v>
      </c>
      <c r="X1946" s="35">
        <v>10</v>
      </c>
      <c r="Y1946" s="44" t="s">
        <v>192</v>
      </c>
      <c r="Z1946" s="46">
        <v>0.27462763157646464</v>
      </c>
      <c r="AA1946" s="46">
        <v>0.72537236842353536</v>
      </c>
      <c r="AB1946" s="46">
        <v>0.71240958342081762</v>
      </c>
      <c r="AC1946" s="264">
        <v>754170.87140977615</v>
      </c>
      <c r="AD1946" s="265">
        <v>446004.99865788338</v>
      </c>
      <c r="AE1946" s="49">
        <v>0.59138454634844695</v>
      </c>
    </row>
    <row r="1947" spans="1:31" x14ac:dyDescent="0.25">
      <c r="A1947" t="s">
        <v>217</v>
      </c>
      <c r="B1947" s="35">
        <v>11</v>
      </c>
      <c r="C1947" s="44" t="s">
        <v>162</v>
      </c>
      <c r="D1947" s="45">
        <v>0.77731928165354947</v>
      </c>
      <c r="E1947" s="46">
        <v>0.2226807183464507</v>
      </c>
      <c r="F1947" s="45">
        <v>5.3886696355861206E-2</v>
      </c>
      <c r="G1947" s="264">
        <v>379052.00077874237</v>
      </c>
      <c r="H1947" s="265">
        <v>146233</v>
      </c>
      <c r="I1947" s="49">
        <v>0.38578611826232811</v>
      </c>
      <c r="J1947" s="35">
        <v>11</v>
      </c>
      <c r="K1947" s="42" t="s">
        <v>170</v>
      </c>
      <c r="L1947" s="46">
        <v>0.48667749617477762</v>
      </c>
      <c r="M1947" s="50" t="s">
        <v>137</v>
      </c>
      <c r="N1947" s="50" t="s">
        <v>137</v>
      </c>
      <c r="O1947" s="46">
        <v>0.51332250382522238</v>
      </c>
      <c r="P1947" s="46" t="s">
        <v>137</v>
      </c>
      <c r="Q1947" s="46" t="s">
        <v>137</v>
      </c>
      <c r="R1947" s="46">
        <v>0.50273259397532966</v>
      </c>
      <c r="S1947" s="46" t="s">
        <v>137</v>
      </c>
      <c r="T1947" s="46" t="s">
        <v>137</v>
      </c>
      <c r="U1947" s="264">
        <v>403975.96911552688</v>
      </c>
      <c r="V1947" s="264">
        <v>271531.97944118513</v>
      </c>
      <c r="W1947" s="49">
        <v>0.67214884102062489</v>
      </c>
      <c r="X1947" s="35">
        <v>11</v>
      </c>
      <c r="Y1947" s="44" t="s">
        <v>193</v>
      </c>
      <c r="Z1947" s="46">
        <v>0.2782238932548014</v>
      </c>
      <c r="AA1947" s="46">
        <v>0.72177610674519876</v>
      </c>
      <c r="AB1947" s="46">
        <v>0.71944308598462181</v>
      </c>
      <c r="AC1947" s="264">
        <v>20813.129802851254</v>
      </c>
      <c r="AD1947" s="265">
        <v>12380.173401151009</v>
      </c>
      <c r="AE1947" s="49">
        <v>0.59482516653766371</v>
      </c>
    </row>
    <row r="1948" spans="1:31" x14ac:dyDescent="0.25">
      <c r="A1948" t="s">
        <v>218</v>
      </c>
      <c r="B1948" s="35">
        <v>12</v>
      </c>
      <c r="C1948" s="44" t="s">
        <v>177</v>
      </c>
      <c r="D1948" s="45">
        <v>0.88992537133607763</v>
      </c>
      <c r="E1948" s="46">
        <v>0.11007462866392237</v>
      </c>
      <c r="F1948" s="45">
        <v>3.5385130481628217E-2</v>
      </c>
      <c r="G1948" s="264">
        <v>195844.10450809344</v>
      </c>
      <c r="H1948" s="265">
        <v>106052.94400464458</v>
      </c>
      <c r="I1948" s="49">
        <v>0.54151716372070746</v>
      </c>
      <c r="J1948" s="35">
        <v>12</v>
      </c>
      <c r="K1948" s="42" t="s">
        <v>171</v>
      </c>
      <c r="L1948" s="46">
        <v>0.49665644538790726</v>
      </c>
      <c r="M1948" s="50" t="s">
        <v>137</v>
      </c>
      <c r="N1948" s="50" t="s">
        <v>137</v>
      </c>
      <c r="O1948" s="46">
        <v>0.50334355461209268</v>
      </c>
      <c r="P1948" s="46" t="s">
        <v>137</v>
      </c>
      <c r="Q1948" s="46" t="s">
        <v>137</v>
      </c>
      <c r="R1948" s="46">
        <v>0.49214987014015921</v>
      </c>
      <c r="S1948" s="46" t="s">
        <v>137</v>
      </c>
      <c r="T1948" s="46" t="s">
        <v>137</v>
      </c>
      <c r="U1948" s="264">
        <v>13802.033069046753</v>
      </c>
      <c r="V1948" s="264">
        <v>9277.0205588148692</v>
      </c>
      <c r="W1948" s="49">
        <v>0.67214884302951416</v>
      </c>
      <c r="X1948" s="35" t="s">
        <v>136</v>
      </c>
      <c r="Y1948" s="44" t="s">
        <v>136</v>
      </c>
      <c r="Z1948" s="46" t="s">
        <v>136</v>
      </c>
      <c r="AA1948" s="46" t="s">
        <v>136</v>
      </c>
      <c r="AB1948" s="46" t="s">
        <v>136</v>
      </c>
      <c r="AC1948" s="47" t="s">
        <v>136</v>
      </c>
      <c r="AD1948" s="48" t="s">
        <v>136</v>
      </c>
      <c r="AE1948" s="49" t="s">
        <v>136</v>
      </c>
    </row>
    <row r="1949" spans="1:31" x14ac:dyDescent="0.25">
      <c r="A1949" t="s">
        <v>219</v>
      </c>
      <c r="B1949" s="35">
        <v>13</v>
      </c>
      <c r="C1949" s="44" t="s">
        <v>178</v>
      </c>
      <c r="D1949" s="45">
        <v>0.85124057184736879</v>
      </c>
      <c r="E1949" s="46">
        <v>0.14875942815263135</v>
      </c>
      <c r="F1949" s="45">
        <v>5.1343323784292579E-2</v>
      </c>
      <c r="G1949" s="264">
        <v>110306.89702519288</v>
      </c>
      <c r="H1949" s="265">
        <v>57360.055995355418</v>
      </c>
      <c r="I1949" s="49">
        <v>0.52000425668990591</v>
      </c>
      <c r="J1949" s="35">
        <v>13</v>
      </c>
      <c r="K1949" s="42" t="s">
        <v>172</v>
      </c>
      <c r="L1949" s="46">
        <v>0.89365418900098692</v>
      </c>
      <c r="M1949" s="50" t="s">
        <v>1</v>
      </c>
      <c r="N1949" s="50" t="s">
        <v>137</v>
      </c>
      <c r="O1949" s="46">
        <v>0.10634581099901309</v>
      </c>
      <c r="P1949" s="46" t="s">
        <v>1</v>
      </c>
      <c r="Q1949" s="46" t="s">
        <v>137</v>
      </c>
      <c r="R1949" s="46">
        <v>0.57847619569556286</v>
      </c>
      <c r="S1949" s="46" t="s">
        <v>137</v>
      </c>
      <c r="T1949" s="46" t="s">
        <v>137</v>
      </c>
      <c r="U1949" s="264">
        <v>91793.000426239974</v>
      </c>
      <c r="V1949" s="264">
        <v>43012</v>
      </c>
      <c r="W1949" s="49">
        <v>0.46857603303382789</v>
      </c>
      <c r="X1949" s="35" t="s">
        <v>136</v>
      </c>
      <c r="Y1949" s="44" t="s">
        <v>136</v>
      </c>
      <c r="Z1949" s="46" t="s">
        <v>136</v>
      </c>
      <c r="AA1949" s="46" t="s">
        <v>136</v>
      </c>
      <c r="AB1949" s="46" t="s">
        <v>136</v>
      </c>
      <c r="AC1949" s="47" t="s">
        <v>136</v>
      </c>
      <c r="AD1949" s="48" t="s">
        <v>136</v>
      </c>
      <c r="AE1949" s="49" t="s">
        <v>136</v>
      </c>
    </row>
    <row r="1950" spans="1:31" x14ac:dyDescent="0.25">
      <c r="A1950" t="s">
        <v>220</v>
      </c>
      <c r="B1950" s="35">
        <v>14</v>
      </c>
      <c r="C1950" s="44" t="s">
        <v>186</v>
      </c>
      <c r="D1950" s="45">
        <v>0.79253823392742206</v>
      </c>
      <c r="E1950" s="46">
        <v>0.20746176607257794</v>
      </c>
      <c r="F1950" s="45">
        <v>8.9403702239612817E-2</v>
      </c>
      <c r="G1950" s="264">
        <v>1136263.8183247801</v>
      </c>
      <c r="H1950" s="265">
        <v>693363.86125497508</v>
      </c>
      <c r="I1950" s="49">
        <v>0.61021379900771411</v>
      </c>
      <c r="J1950" s="35">
        <v>14</v>
      </c>
      <c r="K1950" s="42" t="s">
        <v>139</v>
      </c>
      <c r="L1950" s="46">
        <v>0.19778565131421968</v>
      </c>
      <c r="M1950" s="50" t="s">
        <v>137</v>
      </c>
      <c r="N1950" s="50" t="s">
        <v>135</v>
      </c>
      <c r="O1950" s="46">
        <v>0.80221434868578045</v>
      </c>
      <c r="P1950" s="46" t="s">
        <v>137</v>
      </c>
      <c r="Q1950" s="46" t="s">
        <v>135</v>
      </c>
      <c r="R1950" s="46">
        <v>4.3419751267642366E-4</v>
      </c>
      <c r="S1950" s="46" t="s">
        <v>1</v>
      </c>
      <c r="T1950" s="46" t="s">
        <v>137</v>
      </c>
      <c r="U1950" s="264">
        <v>1204025.008792548</v>
      </c>
      <c r="V1950" s="264">
        <v>664001</v>
      </c>
      <c r="W1950" s="49">
        <v>0.5514843920608351</v>
      </c>
      <c r="X1950" s="35" t="s">
        <v>136</v>
      </c>
      <c r="Y1950" s="44" t="s">
        <v>136</v>
      </c>
      <c r="Z1950" s="46" t="s">
        <v>136</v>
      </c>
      <c r="AA1950" s="46" t="s">
        <v>136</v>
      </c>
      <c r="AB1950" s="46" t="s">
        <v>136</v>
      </c>
      <c r="AC1950" s="47" t="s">
        <v>136</v>
      </c>
      <c r="AD1950" s="48" t="s">
        <v>136</v>
      </c>
      <c r="AE1950" s="49" t="s">
        <v>136</v>
      </c>
    </row>
    <row r="1951" spans="1:31" x14ac:dyDescent="0.25">
      <c r="A1951" t="s">
        <v>221</v>
      </c>
      <c r="B1951" s="35">
        <v>15</v>
      </c>
      <c r="C1951" s="44" t="s">
        <v>187</v>
      </c>
      <c r="D1951" s="45">
        <v>0.61139777276751761</v>
      </c>
      <c r="E1951" s="46">
        <v>0.38860222723248244</v>
      </c>
      <c r="F1951" s="45">
        <v>3.9249038063535344E-2</v>
      </c>
      <c r="G1951" s="264">
        <v>446134.64062669699</v>
      </c>
      <c r="H1951" s="265">
        <v>260409.12775336803</v>
      </c>
      <c r="I1951" s="49">
        <v>0.58370075766267449</v>
      </c>
      <c r="J1951" s="35">
        <v>15</v>
      </c>
      <c r="K1951" s="42" t="s">
        <v>174</v>
      </c>
      <c r="L1951" s="46">
        <v>0.44771885767999514</v>
      </c>
      <c r="M1951" s="50" t="s">
        <v>137</v>
      </c>
      <c r="N1951" s="50" t="s">
        <v>137</v>
      </c>
      <c r="O1951" s="46">
        <v>0.55228114232000491</v>
      </c>
      <c r="P1951" s="46" t="s">
        <v>137</v>
      </c>
      <c r="Q1951" s="46" t="s">
        <v>137</v>
      </c>
      <c r="R1951" s="46">
        <v>0.30637132734797395</v>
      </c>
      <c r="S1951" s="46" t="s">
        <v>1</v>
      </c>
      <c r="T1951" s="46" t="s">
        <v>137</v>
      </c>
      <c r="U1951" s="264">
        <v>1576810.0067230873</v>
      </c>
      <c r="V1951" s="264">
        <v>1044476</v>
      </c>
      <c r="W1951" s="49">
        <v>0.66239813011500404</v>
      </c>
      <c r="X1951" s="35" t="s">
        <v>136</v>
      </c>
      <c r="Y1951" s="44" t="s">
        <v>136</v>
      </c>
      <c r="Z1951" s="46" t="s">
        <v>136</v>
      </c>
      <c r="AA1951" s="46" t="s">
        <v>136</v>
      </c>
      <c r="AB1951" s="46" t="s">
        <v>136</v>
      </c>
      <c r="AC1951" s="47" t="s">
        <v>136</v>
      </c>
      <c r="AD1951" s="48" t="s">
        <v>136</v>
      </c>
      <c r="AE1951" s="49" t="s">
        <v>136</v>
      </c>
    </row>
    <row r="1952" spans="1:31" x14ac:dyDescent="0.25">
      <c r="A1952" t="s">
        <v>222</v>
      </c>
      <c r="B1952" s="35">
        <v>16</v>
      </c>
      <c r="C1952" s="44" t="s">
        <v>188</v>
      </c>
      <c r="D1952" s="45">
        <v>0.60671911186538607</v>
      </c>
      <c r="E1952" s="46">
        <v>0.39328088813461398</v>
      </c>
      <c r="F1952" s="45">
        <v>3.5848680871178415E-2</v>
      </c>
      <c r="G1952" s="264">
        <v>240373.80649082974</v>
      </c>
      <c r="H1952" s="265">
        <v>140306.37290189762</v>
      </c>
      <c r="I1952" s="49">
        <v>0.58370075737536864</v>
      </c>
      <c r="J1952" s="35">
        <v>16</v>
      </c>
      <c r="K1952" s="42" t="s">
        <v>2229</v>
      </c>
      <c r="L1952" s="46">
        <v>0.57807217684902423</v>
      </c>
      <c r="M1952" s="50" t="s">
        <v>137</v>
      </c>
      <c r="N1952" s="50" t="s">
        <v>137</v>
      </c>
      <c r="O1952" s="46">
        <v>0.42192782315097577</v>
      </c>
      <c r="P1952" s="46" t="s">
        <v>137</v>
      </c>
      <c r="Q1952" s="46" t="s">
        <v>137</v>
      </c>
      <c r="R1952" s="46">
        <v>0.26249866837707098</v>
      </c>
      <c r="S1952" s="46" t="s">
        <v>1</v>
      </c>
      <c r="T1952" s="46" t="s">
        <v>137</v>
      </c>
      <c r="U1952" s="264">
        <v>511083.00219995814</v>
      </c>
      <c r="V1952" s="264">
        <v>239714</v>
      </c>
      <c r="W1952" s="49">
        <v>0.46903144688465565</v>
      </c>
      <c r="X1952" s="35" t="s">
        <v>136</v>
      </c>
      <c r="Y1952" s="44" t="s">
        <v>136</v>
      </c>
      <c r="Z1952" s="46" t="s">
        <v>136</v>
      </c>
      <c r="AA1952" s="46" t="s">
        <v>136</v>
      </c>
      <c r="AB1952" s="46" t="s">
        <v>136</v>
      </c>
      <c r="AC1952" s="47" t="s">
        <v>136</v>
      </c>
      <c r="AD1952" s="48" t="s">
        <v>136</v>
      </c>
      <c r="AE1952" s="49" t="s">
        <v>136</v>
      </c>
    </row>
    <row r="1953" spans="1:31" x14ac:dyDescent="0.25">
      <c r="A1953" t="s">
        <v>223</v>
      </c>
      <c r="B1953" s="35">
        <v>17</v>
      </c>
      <c r="C1953" s="44" t="s">
        <v>13</v>
      </c>
      <c r="D1953" s="45">
        <v>0.60755416437236809</v>
      </c>
      <c r="E1953" s="46">
        <v>0.3924458356276318</v>
      </c>
      <c r="F1953" s="45">
        <v>4.085960968180332E-2</v>
      </c>
      <c r="G1953" s="264">
        <v>242035.8051294171</v>
      </c>
      <c r="H1953" s="265">
        <v>141276.48277968369</v>
      </c>
      <c r="I1953" s="49">
        <v>0.58370075743191319</v>
      </c>
      <c r="J1953" s="35">
        <v>17</v>
      </c>
      <c r="K1953" s="42" t="s">
        <v>140</v>
      </c>
      <c r="L1953" s="46">
        <v>0.44867877557545738</v>
      </c>
      <c r="M1953" s="50" t="s">
        <v>137</v>
      </c>
      <c r="N1953" s="50" t="s">
        <v>137</v>
      </c>
      <c r="O1953" s="46">
        <v>0.55132122442454268</v>
      </c>
      <c r="P1953" s="46" t="s">
        <v>137</v>
      </c>
      <c r="Q1953" s="46" t="s">
        <v>137</v>
      </c>
      <c r="R1953" s="46">
        <v>0.28235513551324087</v>
      </c>
      <c r="S1953" s="46" t="s">
        <v>1</v>
      </c>
      <c r="T1953" s="46" t="s">
        <v>137</v>
      </c>
      <c r="U1953" s="264">
        <v>62990.000280377193</v>
      </c>
      <c r="V1953" s="264">
        <v>18513</v>
      </c>
      <c r="W1953" s="49">
        <v>0.29390379294484964</v>
      </c>
      <c r="X1953" s="35" t="s">
        <v>136</v>
      </c>
      <c r="Y1953" s="44" t="s">
        <v>136</v>
      </c>
      <c r="Z1953" s="46" t="s">
        <v>136</v>
      </c>
      <c r="AA1953" s="46" t="s">
        <v>136</v>
      </c>
      <c r="AB1953" s="46" t="s">
        <v>136</v>
      </c>
      <c r="AC1953" s="47" t="s">
        <v>136</v>
      </c>
      <c r="AD1953" s="48" t="s">
        <v>136</v>
      </c>
      <c r="AE1953" s="49" t="s">
        <v>136</v>
      </c>
    </row>
    <row r="1954" spans="1:31" x14ac:dyDescent="0.25">
      <c r="A1954" t="s">
        <v>224</v>
      </c>
      <c r="B1954" s="35">
        <v>18</v>
      </c>
      <c r="C1954" s="44" t="s">
        <v>189</v>
      </c>
      <c r="D1954" s="45">
        <v>0.6089123956254916</v>
      </c>
      <c r="E1954" s="46">
        <v>0.39108760437450829</v>
      </c>
      <c r="F1954" s="45">
        <v>4.1843632465347523E-2</v>
      </c>
      <c r="G1954" s="264">
        <v>78997.936360606778</v>
      </c>
      <c r="H1954" s="265">
        <v>46111.15531007557</v>
      </c>
      <c r="I1954" s="49">
        <v>0.5837007576956077</v>
      </c>
      <c r="J1954" s="35">
        <v>18</v>
      </c>
      <c r="K1954" s="42" t="s">
        <v>141</v>
      </c>
      <c r="L1954" s="46">
        <v>0.36496497176921022</v>
      </c>
      <c r="M1954" s="50" t="s">
        <v>137</v>
      </c>
      <c r="N1954" s="50" t="s">
        <v>135</v>
      </c>
      <c r="O1954" s="46">
        <v>0.63503502823078972</v>
      </c>
      <c r="P1954" s="46" t="s">
        <v>137</v>
      </c>
      <c r="Q1954" s="46" t="s">
        <v>135</v>
      </c>
      <c r="R1954" s="46">
        <v>0.40761261954733424</v>
      </c>
      <c r="S1954" s="46" t="s">
        <v>137</v>
      </c>
      <c r="T1954" s="46" t="s">
        <v>137</v>
      </c>
      <c r="U1954" s="264">
        <v>188758.00172231806</v>
      </c>
      <c r="V1954" s="264">
        <v>84044</v>
      </c>
      <c r="W1954" s="49">
        <v>0.44524734969189356</v>
      </c>
      <c r="X1954" s="35" t="s">
        <v>136</v>
      </c>
      <c r="Y1954" s="44" t="s">
        <v>136</v>
      </c>
      <c r="Z1954" s="46" t="s">
        <v>136</v>
      </c>
      <c r="AA1954" s="46" t="s">
        <v>136</v>
      </c>
      <c r="AB1954" s="46" t="s">
        <v>136</v>
      </c>
      <c r="AC1954" s="47" t="s">
        <v>136</v>
      </c>
      <c r="AD1954" s="48" t="s">
        <v>136</v>
      </c>
      <c r="AE1954" s="49" t="s">
        <v>136</v>
      </c>
    </row>
    <row r="1955" spans="1:31" x14ac:dyDescent="0.25">
      <c r="A1955" t="s">
        <v>225</v>
      </c>
      <c r="B1955" s="35">
        <v>19</v>
      </c>
      <c r="C1955" s="44" t="s">
        <v>2227</v>
      </c>
      <c r="D1955" s="45">
        <v>0.83066506768906379</v>
      </c>
      <c r="E1955" s="46">
        <v>0.1693349323109363</v>
      </c>
      <c r="F1955" s="45">
        <v>0.10694227181125047</v>
      </c>
      <c r="G1955" s="264">
        <v>1086782.0047962712</v>
      </c>
      <c r="H1955" s="265">
        <v>671752</v>
      </c>
      <c r="I1955" s="49">
        <v>0.61811108118773739</v>
      </c>
      <c r="J1955" s="35">
        <v>19</v>
      </c>
      <c r="K1955" s="42" t="s">
        <v>180</v>
      </c>
      <c r="L1955" s="46">
        <v>0.36310016455324695</v>
      </c>
      <c r="M1955" s="50" t="s">
        <v>137</v>
      </c>
      <c r="N1955" s="50" t="s">
        <v>135</v>
      </c>
      <c r="O1955" s="46">
        <v>0.6368998354467531</v>
      </c>
      <c r="P1955" s="46" t="s">
        <v>137</v>
      </c>
      <c r="Q1955" s="46" t="s">
        <v>135</v>
      </c>
      <c r="R1955" s="46">
        <v>0.22359954823821354</v>
      </c>
      <c r="S1955" s="46" t="s">
        <v>1</v>
      </c>
      <c r="T1955" s="46" t="s">
        <v>137</v>
      </c>
      <c r="U1955" s="264">
        <v>330514.00060249446</v>
      </c>
      <c r="V1955" s="264">
        <v>210588</v>
      </c>
      <c r="W1955" s="49">
        <v>0.63715303925436995</v>
      </c>
      <c r="X1955" s="35" t="s">
        <v>136</v>
      </c>
      <c r="Y1955" s="44" t="s">
        <v>136</v>
      </c>
      <c r="Z1955" s="46" t="s">
        <v>136</v>
      </c>
      <c r="AA1955" s="46" t="s">
        <v>136</v>
      </c>
      <c r="AB1955" s="46" t="s">
        <v>136</v>
      </c>
      <c r="AC1955" s="47" t="s">
        <v>136</v>
      </c>
      <c r="AD1955" s="48" t="s">
        <v>136</v>
      </c>
      <c r="AE1955" s="49" t="s">
        <v>136</v>
      </c>
    </row>
    <row r="1956" spans="1:31" x14ac:dyDescent="0.25">
      <c r="A1956" t="s">
        <v>226</v>
      </c>
      <c r="B1956" s="35" t="s">
        <v>136</v>
      </c>
      <c r="C1956" s="44" t="s">
        <v>136</v>
      </c>
      <c r="D1956" s="45" t="s">
        <v>136</v>
      </c>
      <c r="E1956" s="46" t="s">
        <v>136</v>
      </c>
      <c r="F1956" s="45" t="s">
        <v>136</v>
      </c>
      <c r="G1956" s="47" t="s">
        <v>136</v>
      </c>
      <c r="H1956" s="48" t="s">
        <v>136</v>
      </c>
      <c r="I1956" s="49" t="s">
        <v>136</v>
      </c>
      <c r="J1956" s="35">
        <v>20</v>
      </c>
      <c r="K1956" s="42" t="s">
        <v>181</v>
      </c>
      <c r="L1956" s="46">
        <v>0.447542226310985</v>
      </c>
      <c r="M1956" s="50" t="s">
        <v>137</v>
      </c>
      <c r="N1956" s="50" t="s">
        <v>137</v>
      </c>
      <c r="O1956" s="46">
        <v>0.55245777368901505</v>
      </c>
      <c r="P1956" s="46" t="s">
        <v>137</v>
      </c>
      <c r="Q1956" s="46" t="s">
        <v>137</v>
      </c>
      <c r="R1956" s="46">
        <v>0.32922444994716377</v>
      </c>
      <c r="S1956" s="46" t="s">
        <v>1</v>
      </c>
      <c r="T1956" s="46" t="s">
        <v>137</v>
      </c>
      <c r="U1956" s="264">
        <v>323220.7911180472</v>
      </c>
      <c r="V1956" s="264">
        <v>199898.39597581586</v>
      </c>
      <c r="W1956" s="49">
        <v>0.61845772756248418</v>
      </c>
      <c r="X1956" s="35" t="s">
        <v>136</v>
      </c>
      <c r="Y1956" s="44" t="s">
        <v>136</v>
      </c>
      <c r="Z1956" s="46" t="s">
        <v>136</v>
      </c>
      <c r="AA1956" s="46" t="s">
        <v>136</v>
      </c>
      <c r="AB1956" s="46" t="s">
        <v>136</v>
      </c>
      <c r="AC1956" s="47" t="s">
        <v>136</v>
      </c>
      <c r="AD1956" s="48" t="s">
        <v>136</v>
      </c>
      <c r="AE1956" s="49" t="s">
        <v>136</v>
      </c>
    </row>
    <row r="1957" spans="1:31" x14ac:dyDescent="0.25">
      <c r="A1957" t="s">
        <v>227</v>
      </c>
      <c r="B1957" s="35" t="s">
        <v>136</v>
      </c>
      <c r="C1957" s="44" t="s">
        <v>136</v>
      </c>
      <c r="D1957" s="45" t="s">
        <v>136</v>
      </c>
      <c r="E1957" s="46" t="s">
        <v>136</v>
      </c>
      <c r="F1957" s="45" t="s">
        <v>136</v>
      </c>
      <c r="G1957" s="47" t="s">
        <v>136</v>
      </c>
      <c r="H1957" s="48" t="s">
        <v>136</v>
      </c>
      <c r="I1957" s="49" t="s">
        <v>136</v>
      </c>
      <c r="J1957" s="35">
        <v>21</v>
      </c>
      <c r="K1957" s="42" t="s">
        <v>142</v>
      </c>
      <c r="L1957" s="46">
        <v>0.45806992109277517</v>
      </c>
      <c r="M1957" s="50" t="s">
        <v>137</v>
      </c>
      <c r="N1957" s="50" t="s">
        <v>137</v>
      </c>
      <c r="O1957" s="46">
        <v>0.54193007890722478</v>
      </c>
      <c r="P1957" s="46" t="s">
        <v>137</v>
      </c>
      <c r="Q1957" s="46" t="s">
        <v>137</v>
      </c>
      <c r="R1957" s="46">
        <v>0.43804530455387819</v>
      </c>
      <c r="S1957" s="46" t="s">
        <v>137</v>
      </c>
      <c r="T1957" s="46" t="s">
        <v>137</v>
      </c>
      <c r="U1957" s="264">
        <v>649529.20342543768</v>
      </c>
      <c r="V1957" s="264">
        <v>325849.60402418417</v>
      </c>
      <c r="W1957" s="49">
        <v>0.50167044423213514</v>
      </c>
      <c r="X1957" s="35" t="s">
        <v>136</v>
      </c>
      <c r="Y1957" s="44" t="s">
        <v>136</v>
      </c>
      <c r="Z1957" s="46" t="s">
        <v>136</v>
      </c>
      <c r="AA1957" s="46" t="s">
        <v>136</v>
      </c>
      <c r="AB1957" s="46" t="s">
        <v>136</v>
      </c>
      <c r="AC1957" s="47" t="s">
        <v>136</v>
      </c>
      <c r="AD1957" s="48" t="s">
        <v>136</v>
      </c>
      <c r="AE1957" s="49" t="s">
        <v>136</v>
      </c>
    </row>
    <row r="1958" spans="1:31" x14ac:dyDescent="0.25">
      <c r="A1958" t="s">
        <v>228</v>
      </c>
      <c r="B1958" s="35" t="s">
        <v>136</v>
      </c>
      <c r="C1958" s="44" t="s">
        <v>136</v>
      </c>
      <c r="D1958" s="45" t="s">
        <v>136</v>
      </c>
      <c r="E1958" s="46" t="s">
        <v>136</v>
      </c>
      <c r="F1958" s="45" t="s">
        <v>136</v>
      </c>
      <c r="G1958" s="47" t="s">
        <v>136</v>
      </c>
      <c r="H1958" s="48" t="s">
        <v>136</v>
      </c>
      <c r="I1958" s="49" t="s">
        <v>136</v>
      </c>
      <c r="J1958" s="35">
        <v>22</v>
      </c>
      <c r="K1958" s="42" t="s">
        <v>182</v>
      </c>
      <c r="L1958" s="46">
        <v>0.52852516380647308</v>
      </c>
      <c r="M1958" s="50" t="s">
        <v>137</v>
      </c>
      <c r="N1958" s="50" t="s">
        <v>137</v>
      </c>
      <c r="O1958" s="46">
        <v>0.4714748361935267</v>
      </c>
      <c r="P1958" s="46" t="s">
        <v>137</v>
      </c>
      <c r="Q1958" s="46" t="s">
        <v>137</v>
      </c>
      <c r="R1958" s="46">
        <v>5.4900049603941091E-2</v>
      </c>
      <c r="S1958" s="46" t="s">
        <v>1</v>
      </c>
      <c r="T1958" s="46" t="s">
        <v>137</v>
      </c>
      <c r="U1958" s="264">
        <v>560922.00231926283</v>
      </c>
      <c r="V1958" s="264">
        <v>337864</v>
      </c>
      <c r="W1958" s="49">
        <v>0.60233686431094247</v>
      </c>
      <c r="X1958" s="35" t="s">
        <v>136</v>
      </c>
      <c r="Y1958" s="44" t="s">
        <v>136</v>
      </c>
      <c r="Z1958" s="46" t="s">
        <v>136</v>
      </c>
      <c r="AA1958" s="46" t="s">
        <v>136</v>
      </c>
      <c r="AB1958" s="46" t="s">
        <v>136</v>
      </c>
      <c r="AC1958" s="47" t="s">
        <v>136</v>
      </c>
      <c r="AD1958" s="48" t="s">
        <v>136</v>
      </c>
      <c r="AE1958" s="49" t="s">
        <v>136</v>
      </c>
    </row>
    <row r="1959" spans="1:31" x14ac:dyDescent="0.25">
      <c r="A1959" t="s">
        <v>229</v>
      </c>
      <c r="B1959" s="35" t="s">
        <v>136</v>
      </c>
      <c r="C1959" s="44" t="s">
        <v>136</v>
      </c>
      <c r="D1959" s="45" t="s">
        <v>136</v>
      </c>
      <c r="E1959" s="46" t="s">
        <v>136</v>
      </c>
      <c r="F1959" s="45" t="s">
        <v>136</v>
      </c>
      <c r="G1959" s="47" t="s">
        <v>136</v>
      </c>
      <c r="H1959" s="48" t="s">
        <v>136</v>
      </c>
      <c r="I1959" s="49" t="s">
        <v>136</v>
      </c>
      <c r="J1959" s="35">
        <v>23</v>
      </c>
      <c r="K1959" s="42" t="s">
        <v>183</v>
      </c>
      <c r="L1959" s="46">
        <v>0.5616800436335917</v>
      </c>
      <c r="M1959" s="50" t="s">
        <v>137</v>
      </c>
      <c r="N1959" s="50" t="s">
        <v>137</v>
      </c>
      <c r="O1959" s="46">
        <v>0.43831995636640836</v>
      </c>
      <c r="P1959" s="46" t="s">
        <v>137</v>
      </c>
      <c r="Q1959" s="46" t="s">
        <v>137</v>
      </c>
      <c r="R1959" s="46">
        <v>0.35617280006301527</v>
      </c>
      <c r="S1959" s="46" t="s">
        <v>1</v>
      </c>
      <c r="T1959" s="46" t="s">
        <v>137</v>
      </c>
      <c r="U1959" s="264">
        <v>704716.00271800661</v>
      </c>
      <c r="V1959" s="264">
        <v>488004</v>
      </c>
      <c r="W1959" s="49">
        <v>0.69248321042494576</v>
      </c>
      <c r="X1959" s="35" t="s">
        <v>136</v>
      </c>
      <c r="Y1959" s="44" t="s">
        <v>136</v>
      </c>
      <c r="Z1959" s="46" t="s">
        <v>136</v>
      </c>
      <c r="AA1959" s="46" t="s">
        <v>136</v>
      </c>
      <c r="AB1959" s="46" t="s">
        <v>136</v>
      </c>
      <c r="AC1959" s="47" t="s">
        <v>136</v>
      </c>
      <c r="AD1959" s="48" t="s">
        <v>136</v>
      </c>
      <c r="AE1959" s="49" t="s">
        <v>136</v>
      </c>
    </row>
    <row r="1960" spans="1:31" x14ac:dyDescent="0.25">
      <c r="A1960" t="s">
        <v>230</v>
      </c>
      <c r="B1960" s="35" t="s">
        <v>136</v>
      </c>
      <c r="C1960" s="44" t="s">
        <v>136</v>
      </c>
      <c r="D1960" s="45" t="s">
        <v>136</v>
      </c>
      <c r="E1960" s="46" t="s">
        <v>136</v>
      </c>
      <c r="F1960" s="45" t="s">
        <v>136</v>
      </c>
      <c r="G1960" s="47" t="s">
        <v>136</v>
      </c>
      <c r="H1960" s="48" t="s">
        <v>136</v>
      </c>
      <c r="I1960" s="49" t="s">
        <v>136</v>
      </c>
      <c r="J1960" s="35">
        <v>24</v>
      </c>
      <c r="K1960" s="42" t="s">
        <v>184</v>
      </c>
      <c r="L1960" s="46">
        <v>0.52389949428972749</v>
      </c>
      <c r="M1960" s="50" t="s">
        <v>137</v>
      </c>
      <c r="N1960" s="50" t="s">
        <v>137</v>
      </c>
      <c r="O1960" s="46">
        <v>0.47610050571027235</v>
      </c>
      <c r="P1960" s="46" t="s">
        <v>137</v>
      </c>
      <c r="Q1960" s="46" t="s">
        <v>137</v>
      </c>
      <c r="R1960" s="46">
        <v>0.44933976890671956</v>
      </c>
      <c r="S1960" s="46" t="s">
        <v>137</v>
      </c>
      <c r="T1960" s="46" t="s">
        <v>137</v>
      </c>
      <c r="U1960" s="264">
        <v>997901.00189953879</v>
      </c>
      <c r="V1960" s="264">
        <v>490692</v>
      </c>
      <c r="W1960" s="49">
        <v>0.4917241280106453</v>
      </c>
      <c r="X1960" s="35" t="s">
        <v>136</v>
      </c>
      <c r="Y1960" s="44" t="s">
        <v>136</v>
      </c>
      <c r="Z1960" s="46" t="s">
        <v>136</v>
      </c>
      <c r="AA1960" s="46" t="s">
        <v>136</v>
      </c>
      <c r="AB1960" s="46" t="s">
        <v>136</v>
      </c>
      <c r="AC1960" s="47" t="s">
        <v>136</v>
      </c>
      <c r="AD1960" s="48" t="s">
        <v>136</v>
      </c>
      <c r="AE1960" s="49" t="s">
        <v>136</v>
      </c>
    </row>
    <row r="1961" spans="1:31" x14ac:dyDescent="0.25">
      <c r="A1961" t="s">
        <v>231</v>
      </c>
      <c r="B1961" s="35" t="s">
        <v>136</v>
      </c>
      <c r="C1961" s="44" t="s">
        <v>136</v>
      </c>
      <c r="D1961" s="45" t="s">
        <v>136</v>
      </c>
      <c r="E1961" s="46" t="s">
        <v>136</v>
      </c>
      <c r="F1961" s="45" t="s">
        <v>136</v>
      </c>
      <c r="G1961" s="47" t="s">
        <v>136</v>
      </c>
      <c r="H1961" s="48" t="s">
        <v>136</v>
      </c>
      <c r="I1961" s="49" t="s">
        <v>136</v>
      </c>
      <c r="J1961" s="35">
        <v>25</v>
      </c>
      <c r="K1961" s="42" t="s">
        <v>185</v>
      </c>
      <c r="L1961" s="46">
        <v>0.58128948053397822</v>
      </c>
      <c r="M1961" s="50" t="s">
        <v>137</v>
      </c>
      <c r="N1961" s="50" t="s">
        <v>137</v>
      </c>
      <c r="O1961" s="46">
        <v>0.41871051946602172</v>
      </c>
      <c r="P1961" s="46" t="s">
        <v>137</v>
      </c>
      <c r="Q1961" s="46" t="s">
        <v>137</v>
      </c>
      <c r="R1961" s="46">
        <v>0.3189289787828829</v>
      </c>
      <c r="S1961" s="46" t="s">
        <v>1</v>
      </c>
      <c r="T1961" s="46" t="s">
        <v>137</v>
      </c>
      <c r="U1961" s="264">
        <v>479064.00252006075</v>
      </c>
      <c r="V1961" s="264">
        <v>244193</v>
      </c>
      <c r="W1961" s="49">
        <v>0.50972938629379583</v>
      </c>
      <c r="X1961" s="35" t="s">
        <v>136</v>
      </c>
      <c r="Y1961" s="44" t="s">
        <v>136</v>
      </c>
      <c r="Z1961" s="46" t="s">
        <v>136</v>
      </c>
      <c r="AA1961" s="46" t="s">
        <v>136</v>
      </c>
      <c r="AB1961" s="46" t="s">
        <v>136</v>
      </c>
      <c r="AC1961" s="47" t="s">
        <v>136</v>
      </c>
      <c r="AD1961" s="48" t="s">
        <v>136</v>
      </c>
      <c r="AE1961" s="49" t="s">
        <v>136</v>
      </c>
    </row>
    <row r="1962" spans="1:31" x14ac:dyDescent="0.25">
      <c r="A1962" t="s">
        <v>232</v>
      </c>
      <c r="B1962" s="35" t="s">
        <v>136</v>
      </c>
      <c r="C1962" s="44" t="s">
        <v>136</v>
      </c>
      <c r="D1962" s="45" t="s">
        <v>136</v>
      </c>
      <c r="E1962" s="46" t="s">
        <v>136</v>
      </c>
      <c r="F1962" s="45" t="s">
        <v>136</v>
      </c>
      <c r="G1962" s="47" t="s">
        <v>136</v>
      </c>
      <c r="H1962" s="48" t="s">
        <v>136</v>
      </c>
      <c r="I1962" s="49" t="s">
        <v>136</v>
      </c>
      <c r="J1962" s="35" t="s">
        <v>136</v>
      </c>
      <c r="K1962" s="42" t="s">
        <v>136</v>
      </c>
      <c r="L1962" s="46" t="s">
        <v>136</v>
      </c>
      <c r="M1962" s="50" t="s">
        <v>136</v>
      </c>
      <c r="N1962" s="50" t="s">
        <v>136</v>
      </c>
      <c r="O1962" s="46" t="s">
        <v>136</v>
      </c>
      <c r="P1962" s="46" t="s">
        <v>136</v>
      </c>
      <c r="Q1962" s="46" t="s">
        <v>136</v>
      </c>
      <c r="R1962" s="46" t="s">
        <v>136</v>
      </c>
      <c r="S1962" s="46" t="s">
        <v>136</v>
      </c>
      <c r="T1962" s="46" t="s">
        <v>136</v>
      </c>
      <c r="U1962" s="47" t="s">
        <v>136</v>
      </c>
      <c r="V1962" s="47" t="s">
        <v>136</v>
      </c>
      <c r="W1962" s="49" t="s">
        <v>136</v>
      </c>
      <c r="X1962" s="35" t="s">
        <v>136</v>
      </c>
      <c r="Y1962" s="44" t="s">
        <v>136</v>
      </c>
      <c r="Z1962" s="46" t="s">
        <v>136</v>
      </c>
      <c r="AA1962" s="46" t="s">
        <v>136</v>
      </c>
      <c r="AB1962" s="46" t="s">
        <v>136</v>
      </c>
      <c r="AC1962" s="47" t="s">
        <v>136</v>
      </c>
      <c r="AD1962" s="48" t="s">
        <v>136</v>
      </c>
      <c r="AE1962" s="49" t="s">
        <v>136</v>
      </c>
    </row>
    <row r="1963" spans="1:31" x14ac:dyDescent="0.25">
      <c r="A1963" t="s">
        <v>233</v>
      </c>
      <c r="B1963" s="35" t="s">
        <v>136</v>
      </c>
      <c r="C1963" s="44" t="s">
        <v>136</v>
      </c>
      <c r="D1963" s="45" t="s">
        <v>136</v>
      </c>
      <c r="E1963" s="46" t="s">
        <v>136</v>
      </c>
      <c r="F1963" s="45" t="s">
        <v>136</v>
      </c>
      <c r="G1963" s="47" t="s">
        <v>136</v>
      </c>
      <c r="H1963" s="48" t="s">
        <v>136</v>
      </c>
      <c r="I1963" s="49" t="s">
        <v>136</v>
      </c>
      <c r="J1963" s="35" t="s">
        <v>136</v>
      </c>
      <c r="K1963" s="42" t="s">
        <v>136</v>
      </c>
      <c r="L1963" s="46" t="s">
        <v>136</v>
      </c>
      <c r="M1963" s="50" t="s">
        <v>136</v>
      </c>
      <c r="N1963" s="50" t="s">
        <v>136</v>
      </c>
      <c r="O1963" s="46" t="s">
        <v>136</v>
      </c>
      <c r="P1963" s="46" t="s">
        <v>136</v>
      </c>
      <c r="Q1963" s="46" t="s">
        <v>136</v>
      </c>
      <c r="R1963" s="46" t="s">
        <v>136</v>
      </c>
      <c r="S1963" s="46" t="s">
        <v>136</v>
      </c>
      <c r="T1963" s="46" t="s">
        <v>136</v>
      </c>
      <c r="U1963" s="47" t="s">
        <v>136</v>
      </c>
      <c r="V1963" s="47" t="s">
        <v>136</v>
      </c>
      <c r="W1963" s="49" t="s">
        <v>136</v>
      </c>
      <c r="X1963" s="35" t="s">
        <v>136</v>
      </c>
      <c r="Y1963" s="44" t="s">
        <v>136</v>
      </c>
      <c r="Z1963" s="46" t="s">
        <v>136</v>
      </c>
      <c r="AA1963" s="46" t="s">
        <v>136</v>
      </c>
      <c r="AB1963" s="46" t="s">
        <v>136</v>
      </c>
      <c r="AC1963" s="47" t="s">
        <v>136</v>
      </c>
      <c r="AD1963" s="48" t="s">
        <v>136</v>
      </c>
      <c r="AE1963" s="49" t="s">
        <v>136</v>
      </c>
    </row>
    <row r="1964" spans="1:31" x14ac:dyDescent="0.25">
      <c r="A1964" t="s">
        <v>234</v>
      </c>
      <c r="B1964" s="35" t="s">
        <v>136</v>
      </c>
      <c r="C1964" s="44" t="s">
        <v>136</v>
      </c>
      <c r="D1964" s="45" t="s">
        <v>136</v>
      </c>
      <c r="E1964" s="46" t="s">
        <v>136</v>
      </c>
      <c r="F1964" s="45" t="s">
        <v>136</v>
      </c>
      <c r="G1964" s="47" t="s">
        <v>136</v>
      </c>
      <c r="H1964" s="48" t="s">
        <v>136</v>
      </c>
      <c r="I1964" s="49" t="s">
        <v>136</v>
      </c>
      <c r="J1964" s="35" t="s">
        <v>136</v>
      </c>
      <c r="K1964" s="42" t="s">
        <v>136</v>
      </c>
      <c r="L1964" s="46" t="s">
        <v>136</v>
      </c>
      <c r="M1964" s="50" t="s">
        <v>136</v>
      </c>
      <c r="N1964" s="50" t="s">
        <v>136</v>
      </c>
      <c r="O1964" s="46" t="s">
        <v>136</v>
      </c>
      <c r="P1964" s="46" t="s">
        <v>136</v>
      </c>
      <c r="Q1964" s="46" t="s">
        <v>136</v>
      </c>
      <c r="R1964" s="46" t="s">
        <v>136</v>
      </c>
      <c r="S1964" s="46" t="s">
        <v>136</v>
      </c>
      <c r="T1964" s="46" t="s">
        <v>136</v>
      </c>
      <c r="U1964" s="47" t="s">
        <v>136</v>
      </c>
      <c r="V1964" s="47" t="s">
        <v>136</v>
      </c>
      <c r="W1964" s="49" t="s">
        <v>136</v>
      </c>
      <c r="X1964" s="35" t="s">
        <v>136</v>
      </c>
      <c r="Y1964" s="44" t="s">
        <v>136</v>
      </c>
      <c r="Z1964" s="46" t="s">
        <v>136</v>
      </c>
      <c r="AA1964" s="46" t="s">
        <v>136</v>
      </c>
      <c r="AB1964" s="46" t="s">
        <v>136</v>
      </c>
      <c r="AC1964" s="47" t="s">
        <v>136</v>
      </c>
      <c r="AD1964" s="48" t="s">
        <v>136</v>
      </c>
      <c r="AE1964" s="49" t="s">
        <v>136</v>
      </c>
    </row>
    <row r="1965" spans="1:31" x14ac:dyDescent="0.25">
      <c r="A1965" t="s">
        <v>235</v>
      </c>
      <c r="B1965" s="35" t="s">
        <v>136</v>
      </c>
      <c r="C1965" s="44" t="s">
        <v>136</v>
      </c>
      <c r="D1965" s="45" t="s">
        <v>136</v>
      </c>
      <c r="E1965" s="46" t="s">
        <v>136</v>
      </c>
      <c r="F1965" s="45" t="s">
        <v>136</v>
      </c>
      <c r="G1965" s="47" t="s">
        <v>136</v>
      </c>
      <c r="H1965" s="48" t="s">
        <v>136</v>
      </c>
      <c r="I1965" s="49" t="s">
        <v>136</v>
      </c>
      <c r="J1965" s="35" t="s">
        <v>136</v>
      </c>
      <c r="K1965" s="42" t="s">
        <v>136</v>
      </c>
      <c r="L1965" s="46" t="s">
        <v>136</v>
      </c>
      <c r="M1965" s="50" t="s">
        <v>136</v>
      </c>
      <c r="N1965" s="50" t="s">
        <v>136</v>
      </c>
      <c r="O1965" s="46" t="s">
        <v>136</v>
      </c>
      <c r="P1965" s="46" t="s">
        <v>136</v>
      </c>
      <c r="Q1965" s="46" t="s">
        <v>136</v>
      </c>
      <c r="R1965" s="46" t="s">
        <v>136</v>
      </c>
      <c r="S1965" s="46" t="s">
        <v>136</v>
      </c>
      <c r="T1965" s="46" t="s">
        <v>136</v>
      </c>
      <c r="U1965" s="47" t="s">
        <v>136</v>
      </c>
      <c r="V1965" s="47" t="s">
        <v>136</v>
      </c>
      <c r="W1965" s="49" t="s">
        <v>136</v>
      </c>
      <c r="X1965" s="35" t="s">
        <v>136</v>
      </c>
      <c r="Y1965" s="44" t="s">
        <v>136</v>
      </c>
      <c r="Z1965" s="46" t="s">
        <v>136</v>
      </c>
      <c r="AA1965" s="46" t="s">
        <v>136</v>
      </c>
      <c r="AB1965" s="46" t="s">
        <v>136</v>
      </c>
      <c r="AC1965" s="47" t="s">
        <v>136</v>
      </c>
      <c r="AD1965" s="48" t="s">
        <v>136</v>
      </c>
      <c r="AE1965" s="49" t="s">
        <v>136</v>
      </c>
    </row>
    <row r="1966" spans="1:31" x14ac:dyDescent="0.25">
      <c r="A1966" t="s">
        <v>236</v>
      </c>
      <c r="B1966" s="35" t="s">
        <v>136</v>
      </c>
      <c r="C1966" s="44" t="s">
        <v>136</v>
      </c>
      <c r="D1966" s="45" t="s">
        <v>136</v>
      </c>
      <c r="E1966" s="46" t="s">
        <v>136</v>
      </c>
      <c r="F1966" s="45" t="s">
        <v>136</v>
      </c>
      <c r="G1966" s="47" t="s">
        <v>136</v>
      </c>
      <c r="H1966" s="48" t="s">
        <v>136</v>
      </c>
      <c r="I1966" s="49" t="s">
        <v>136</v>
      </c>
      <c r="J1966" s="35" t="s">
        <v>136</v>
      </c>
      <c r="K1966" s="42" t="s">
        <v>136</v>
      </c>
      <c r="L1966" s="46" t="s">
        <v>136</v>
      </c>
      <c r="M1966" s="50" t="s">
        <v>136</v>
      </c>
      <c r="N1966" s="50" t="s">
        <v>136</v>
      </c>
      <c r="O1966" s="46" t="s">
        <v>136</v>
      </c>
      <c r="P1966" s="46" t="s">
        <v>136</v>
      </c>
      <c r="Q1966" s="46" t="s">
        <v>136</v>
      </c>
      <c r="R1966" s="46" t="s">
        <v>136</v>
      </c>
      <c r="S1966" s="46" t="s">
        <v>136</v>
      </c>
      <c r="T1966" s="46" t="s">
        <v>136</v>
      </c>
      <c r="U1966" s="47" t="s">
        <v>136</v>
      </c>
      <c r="V1966" s="47" t="s">
        <v>136</v>
      </c>
      <c r="W1966" s="49" t="s">
        <v>136</v>
      </c>
      <c r="X1966" s="35" t="s">
        <v>136</v>
      </c>
      <c r="Y1966" s="44" t="s">
        <v>136</v>
      </c>
      <c r="Z1966" s="46" t="s">
        <v>136</v>
      </c>
      <c r="AA1966" s="46" t="s">
        <v>136</v>
      </c>
      <c r="AB1966" s="46" t="s">
        <v>136</v>
      </c>
      <c r="AC1966" s="47" t="s">
        <v>136</v>
      </c>
      <c r="AD1966" s="48" t="s">
        <v>136</v>
      </c>
      <c r="AE1966" s="49" t="s">
        <v>136</v>
      </c>
    </row>
    <row r="1967" spans="1:31" x14ac:dyDescent="0.25">
      <c r="A1967" t="s">
        <v>237</v>
      </c>
      <c r="B1967" s="35" t="s">
        <v>136</v>
      </c>
      <c r="C1967" s="44" t="s">
        <v>136</v>
      </c>
      <c r="D1967" s="45" t="s">
        <v>136</v>
      </c>
      <c r="E1967" s="46" t="s">
        <v>136</v>
      </c>
      <c r="F1967" s="45" t="s">
        <v>136</v>
      </c>
      <c r="G1967" s="47" t="s">
        <v>136</v>
      </c>
      <c r="H1967" s="48" t="s">
        <v>136</v>
      </c>
      <c r="I1967" s="49" t="s">
        <v>136</v>
      </c>
      <c r="J1967" s="35" t="s">
        <v>136</v>
      </c>
      <c r="K1967" s="42" t="s">
        <v>136</v>
      </c>
      <c r="L1967" s="46" t="s">
        <v>136</v>
      </c>
      <c r="M1967" s="50" t="s">
        <v>136</v>
      </c>
      <c r="N1967" s="50" t="s">
        <v>136</v>
      </c>
      <c r="O1967" s="46" t="s">
        <v>136</v>
      </c>
      <c r="P1967" s="46" t="s">
        <v>136</v>
      </c>
      <c r="Q1967" s="46" t="s">
        <v>136</v>
      </c>
      <c r="R1967" s="46" t="s">
        <v>136</v>
      </c>
      <c r="S1967" s="46" t="s">
        <v>136</v>
      </c>
      <c r="T1967" s="46" t="s">
        <v>136</v>
      </c>
      <c r="U1967" s="47" t="s">
        <v>136</v>
      </c>
      <c r="V1967" s="47" t="s">
        <v>136</v>
      </c>
      <c r="W1967" s="49" t="s">
        <v>136</v>
      </c>
      <c r="X1967" s="35" t="s">
        <v>136</v>
      </c>
      <c r="Y1967" s="44" t="s">
        <v>136</v>
      </c>
      <c r="Z1967" s="46" t="s">
        <v>136</v>
      </c>
      <c r="AA1967" s="46" t="s">
        <v>136</v>
      </c>
      <c r="AB1967" s="46" t="s">
        <v>136</v>
      </c>
      <c r="AC1967" s="47" t="s">
        <v>136</v>
      </c>
      <c r="AD1967" s="48" t="s">
        <v>136</v>
      </c>
      <c r="AE1967" s="49" t="s">
        <v>136</v>
      </c>
    </row>
    <row r="1968" spans="1:31" x14ac:dyDescent="0.25">
      <c r="A1968" t="s">
        <v>238</v>
      </c>
      <c r="B1968" s="35" t="s">
        <v>136</v>
      </c>
      <c r="C1968" s="44" t="s">
        <v>136</v>
      </c>
      <c r="D1968" s="45" t="s">
        <v>136</v>
      </c>
      <c r="E1968" s="46" t="s">
        <v>136</v>
      </c>
      <c r="F1968" s="45" t="s">
        <v>136</v>
      </c>
      <c r="G1968" s="47" t="s">
        <v>136</v>
      </c>
      <c r="H1968" s="48" t="s">
        <v>136</v>
      </c>
      <c r="I1968" s="49" t="s">
        <v>136</v>
      </c>
      <c r="J1968" s="35" t="s">
        <v>136</v>
      </c>
      <c r="K1968" s="42" t="s">
        <v>136</v>
      </c>
      <c r="L1968" s="46" t="s">
        <v>136</v>
      </c>
      <c r="M1968" s="50" t="s">
        <v>136</v>
      </c>
      <c r="N1968" s="50" t="s">
        <v>136</v>
      </c>
      <c r="O1968" s="46" t="s">
        <v>136</v>
      </c>
      <c r="P1968" s="46" t="s">
        <v>136</v>
      </c>
      <c r="Q1968" s="46" t="s">
        <v>136</v>
      </c>
      <c r="R1968" s="46" t="s">
        <v>136</v>
      </c>
      <c r="S1968" s="46" t="s">
        <v>136</v>
      </c>
      <c r="T1968" s="46" t="s">
        <v>136</v>
      </c>
      <c r="U1968" s="47" t="s">
        <v>136</v>
      </c>
      <c r="V1968" s="47" t="s">
        <v>136</v>
      </c>
      <c r="W1968" s="49" t="s">
        <v>136</v>
      </c>
      <c r="X1968" s="35" t="s">
        <v>136</v>
      </c>
      <c r="Y1968" s="44" t="s">
        <v>136</v>
      </c>
      <c r="Z1968" s="46" t="s">
        <v>136</v>
      </c>
      <c r="AA1968" s="46" t="s">
        <v>136</v>
      </c>
      <c r="AB1968" s="46" t="s">
        <v>136</v>
      </c>
      <c r="AC1968" s="47" t="s">
        <v>136</v>
      </c>
      <c r="AD1968" s="48" t="s">
        <v>136</v>
      </c>
      <c r="AE1968" s="49" t="s">
        <v>136</v>
      </c>
    </row>
    <row r="1969" spans="1:31" x14ac:dyDescent="0.25">
      <c r="A1969" t="s">
        <v>239</v>
      </c>
      <c r="B1969" s="35" t="s">
        <v>136</v>
      </c>
      <c r="C1969" s="44" t="s">
        <v>136</v>
      </c>
      <c r="D1969" s="45" t="s">
        <v>136</v>
      </c>
      <c r="E1969" s="46" t="s">
        <v>136</v>
      </c>
      <c r="F1969" s="45" t="s">
        <v>136</v>
      </c>
      <c r="G1969" s="47" t="s">
        <v>136</v>
      </c>
      <c r="H1969" s="48" t="s">
        <v>136</v>
      </c>
      <c r="I1969" s="49" t="s">
        <v>136</v>
      </c>
      <c r="J1969" s="35" t="s">
        <v>136</v>
      </c>
      <c r="K1969" s="42" t="s">
        <v>136</v>
      </c>
      <c r="L1969" s="46" t="s">
        <v>136</v>
      </c>
      <c r="M1969" s="50" t="s">
        <v>136</v>
      </c>
      <c r="N1969" s="50" t="s">
        <v>136</v>
      </c>
      <c r="O1969" s="46" t="s">
        <v>136</v>
      </c>
      <c r="P1969" s="46" t="s">
        <v>136</v>
      </c>
      <c r="Q1969" s="46" t="s">
        <v>136</v>
      </c>
      <c r="R1969" s="46" t="s">
        <v>136</v>
      </c>
      <c r="S1969" s="46" t="s">
        <v>136</v>
      </c>
      <c r="T1969" s="46" t="s">
        <v>136</v>
      </c>
      <c r="U1969" s="47" t="s">
        <v>136</v>
      </c>
      <c r="V1969" s="47" t="s">
        <v>136</v>
      </c>
      <c r="W1969" s="49" t="s">
        <v>136</v>
      </c>
      <c r="X1969" s="35" t="s">
        <v>136</v>
      </c>
      <c r="Y1969" s="44" t="s">
        <v>136</v>
      </c>
      <c r="Z1969" s="46" t="s">
        <v>136</v>
      </c>
      <c r="AA1969" s="46" t="s">
        <v>136</v>
      </c>
      <c r="AB1969" s="46" t="s">
        <v>136</v>
      </c>
      <c r="AC1969" s="47" t="s">
        <v>136</v>
      </c>
      <c r="AD1969" s="48" t="s">
        <v>136</v>
      </c>
      <c r="AE1969" s="49" t="s">
        <v>136</v>
      </c>
    </row>
    <row r="1970" spans="1:31" x14ac:dyDescent="0.25">
      <c r="A1970" t="s">
        <v>240</v>
      </c>
      <c r="B1970" s="35" t="s">
        <v>136</v>
      </c>
      <c r="C1970" s="44" t="s">
        <v>136</v>
      </c>
      <c r="D1970" s="45" t="s">
        <v>136</v>
      </c>
      <c r="E1970" s="46" t="s">
        <v>136</v>
      </c>
      <c r="F1970" s="45" t="s">
        <v>136</v>
      </c>
      <c r="G1970" s="47" t="s">
        <v>136</v>
      </c>
      <c r="H1970" s="48" t="s">
        <v>136</v>
      </c>
      <c r="I1970" s="49" t="s">
        <v>136</v>
      </c>
      <c r="J1970" s="35" t="s">
        <v>136</v>
      </c>
      <c r="K1970" s="42" t="s">
        <v>136</v>
      </c>
      <c r="L1970" s="46" t="s">
        <v>136</v>
      </c>
      <c r="M1970" s="50" t="s">
        <v>136</v>
      </c>
      <c r="N1970" s="50" t="s">
        <v>136</v>
      </c>
      <c r="O1970" s="46" t="s">
        <v>136</v>
      </c>
      <c r="P1970" s="46" t="s">
        <v>136</v>
      </c>
      <c r="Q1970" s="46" t="s">
        <v>136</v>
      </c>
      <c r="R1970" s="46" t="s">
        <v>136</v>
      </c>
      <c r="S1970" s="46" t="s">
        <v>136</v>
      </c>
      <c r="T1970" s="46" t="s">
        <v>136</v>
      </c>
      <c r="U1970" s="47" t="s">
        <v>136</v>
      </c>
      <c r="V1970" s="47" t="s">
        <v>136</v>
      </c>
      <c r="W1970" s="49" t="s">
        <v>136</v>
      </c>
      <c r="X1970" s="35" t="s">
        <v>136</v>
      </c>
      <c r="Y1970" s="44" t="s">
        <v>136</v>
      </c>
      <c r="Z1970" s="46" t="s">
        <v>136</v>
      </c>
      <c r="AA1970" s="46" t="s">
        <v>136</v>
      </c>
      <c r="AB1970" s="46" t="s">
        <v>136</v>
      </c>
      <c r="AC1970" s="47" t="s">
        <v>136</v>
      </c>
      <c r="AD1970" s="48" t="s">
        <v>136</v>
      </c>
      <c r="AE1970" s="49" t="s">
        <v>136</v>
      </c>
    </row>
    <row r="1971" spans="1:31" x14ac:dyDescent="0.25">
      <c r="A1971" t="s">
        <v>241</v>
      </c>
      <c r="B1971" s="35" t="s">
        <v>136</v>
      </c>
      <c r="C1971" s="44" t="s">
        <v>136</v>
      </c>
      <c r="D1971" s="45" t="s">
        <v>136</v>
      </c>
      <c r="E1971" s="46" t="s">
        <v>136</v>
      </c>
      <c r="F1971" s="45" t="s">
        <v>136</v>
      </c>
      <c r="G1971" s="47" t="s">
        <v>136</v>
      </c>
      <c r="H1971" s="48" t="s">
        <v>136</v>
      </c>
      <c r="I1971" s="49" t="s">
        <v>136</v>
      </c>
      <c r="J1971" s="35" t="s">
        <v>136</v>
      </c>
      <c r="K1971" s="42" t="s">
        <v>136</v>
      </c>
      <c r="L1971" s="46" t="s">
        <v>136</v>
      </c>
      <c r="M1971" s="50" t="s">
        <v>136</v>
      </c>
      <c r="N1971" s="50" t="s">
        <v>136</v>
      </c>
      <c r="O1971" s="46" t="s">
        <v>136</v>
      </c>
      <c r="P1971" s="46" t="s">
        <v>136</v>
      </c>
      <c r="Q1971" s="46" t="s">
        <v>136</v>
      </c>
      <c r="R1971" s="46" t="s">
        <v>136</v>
      </c>
      <c r="S1971" s="46" t="s">
        <v>136</v>
      </c>
      <c r="T1971" s="46" t="s">
        <v>136</v>
      </c>
      <c r="U1971" s="47" t="s">
        <v>136</v>
      </c>
      <c r="V1971" s="47" t="s">
        <v>136</v>
      </c>
      <c r="W1971" s="49" t="s">
        <v>136</v>
      </c>
      <c r="X1971" s="35" t="s">
        <v>136</v>
      </c>
      <c r="Y1971" s="44" t="s">
        <v>136</v>
      </c>
      <c r="Z1971" s="46" t="s">
        <v>136</v>
      </c>
      <c r="AA1971" s="46" t="s">
        <v>136</v>
      </c>
      <c r="AB1971" s="46" t="s">
        <v>136</v>
      </c>
      <c r="AC1971" s="47" t="s">
        <v>136</v>
      </c>
      <c r="AD1971" s="48" t="s">
        <v>136</v>
      </c>
      <c r="AE1971" s="49" t="s">
        <v>136</v>
      </c>
    </row>
    <row r="1972" spans="1:31" x14ac:dyDescent="0.25">
      <c r="A1972" t="s">
        <v>242</v>
      </c>
      <c r="B1972" s="35" t="s">
        <v>136</v>
      </c>
      <c r="C1972" s="44" t="s">
        <v>136</v>
      </c>
      <c r="D1972" s="45" t="s">
        <v>136</v>
      </c>
      <c r="E1972" s="46" t="s">
        <v>136</v>
      </c>
      <c r="F1972" s="45" t="s">
        <v>136</v>
      </c>
      <c r="G1972" s="47" t="s">
        <v>136</v>
      </c>
      <c r="H1972" s="48" t="s">
        <v>136</v>
      </c>
      <c r="I1972" s="49" t="s">
        <v>136</v>
      </c>
      <c r="J1972" s="35" t="s">
        <v>136</v>
      </c>
      <c r="K1972" s="42" t="s">
        <v>136</v>
      </c>
      <c r="L1972" s="46" t="s">
        <v>136</v>
      </c>
      <c r="M1972" s="50" t="s">
        <v>136</v>
      </c>
      <c r="N1972" s="50" t="s">
        <v>136</v>
      </c>
      <c r="O1972" s="46" t="s">
        <v>136</v>
      </c>
      <c r="P1972" s="46" t="s">
        <v>136</v>
      </c>
      <c r="Q1972" s="46" t="s">
        <v>136</v>
      </c>
      <c r="R1972" s="46" t="s">
        <v>136</v>
      </c>
      <c r="S1972" s="46" t="s">
        <v>136</v>
      </c>
      <c r="T1972" s="46" t="s">
        <v>136</v>
      </c>
      <c r="U1972" s="47" t="s">
        <v>136</v>
      </c>
      <c r="V1972" s="47" t="s">
        <v>136</v>
      </c>
      <c r="W1972" s="49" t="s">
        <v>136</v>
      </c>
      <c r="X1972" s="35" t="s">
        <v>136</v>
      </c>
      <c r="Y1972" s="44" t="s">
        <v>136</v>
      </c>
      <c r="Z1972" s="46" t="s">
        <v>136</v>
      </c>
      <c r="AA1972" s="46" t="s">
        <v>136</v>
      </c>
      <c r="AB1972" s="46" t="s">
        <v>136</v>
      </c>
      <c r="AC1972" s="47" t="s">
        <v>136</v>
      </c>
      <c r="AD1972" s="48" t="s">
        <v>136</v>
      </c>
      <c r="AE1972" s="49" t="s">
        <v>136</v>
      </c>
    </row>
    <row r="1973" spans="1:31" x14ac:dyDescent="0.25">
      <c r="A1973" t="s">
        <v>243</v>
      </c>
      <c r="B1973" s="35" t="s">
        <v>136</v>
      </c>
      <c r="C1973" s="44" t="s">
        <v>136</v>
      </c>
      <c r="D1973" s="45" t="s">
        <v>136</v>
      </c>
      <c r="E1973" s="46" t="s">
        <v>136</v>
      </c>
      <c r="F1973" s="45" t="s">
        <v>136</v>
      </c>
      <c r="G1973" s="47" t="s">
        <v>136</v>
      </c>
      <c r="H1973" s="48" t="s">
        <v>136</v>
      </c>
      <c r="I1973" s="49" t="s">
        <v>136</v>
      </c>
      <c r="J1973" s="35" t="s">
        <v>136</v>
      </c>
      <c r="K1973" s="42" t="s">
        <v>136</v>
      </c>
      <c r="L1973" s="46" t="s">
        <v>136</v>
      </c>
      <c r="M1973" s="50" t="s">
        <v>136</v>
      </c>
      <c r="N1973" s="50" t="s">
        <v>136</v>
      </c>
      <c r="O1973" s="46" t="s">
        <v>136</v>
      </c>
      <c r="P1973" s="46" t="s">
        <v>136</v>
      </c>
      <c r="Q1973" s="46" t="s">
        <v>136</v>
      </c>
      <c r="R1973" s="46" t="s">
        <v>136</v>
      </c>
      <c r="S1973" s="46" t="s">
        <v>136</v>
      </c>
      <c r="T1973" s="46" t="s">
        <v>136</v>
      </c>
      <c r="U1973" s="47" t="s">
        <v>136</v>
      </c>
      <c r="V1973" s="47" t="s">
        <v>136</v>
      </c>
      <c r="W1973" s="49" t="s">
        <v>136</v>
      </c>
      <c r="X1973" s="35" t="s">
        <v>136</v>
      </c>
      <c r="Y1973" s="44" t="s">
        <v>136</v>
      </c>
      <c r="Z1973" s="46" t="s">
        <v>136</v>
      </c>
      <c r="AA1973" s="46" t="s">
        <v>136</v>
      </c>
      <c r="AB1973" s="46" t="s">
        <v>136</v>
      </c>
      <c r="AC1973" s="47" t="s">
        <v>136</v>
      </c>
      <c r="AD1973" s="48" t="s">
        <v>136</v>
      </c>
      <c r="AE1973" s="49" t="s">
        <v>136</v>
      </c>
    </row>
    <row r="1974" spans="1:31" x14ac:dyDescent="0.25">
      <c r="A1974" t="s">
        <v>244</v>
      </c>
      <c r="B1974" s="35" t="s">
        <v>136</v>
      </c>
      <c r="C1974" s="44" t="s">
        <v>136</v>
      </c>
      <c r="D1974" s="45" t="s">
        <v>136</v>
      </c>
      <c r="E1974" s="46" t="s">
        <v>136</v>
      </c>
      <c r="F1974" s="45" t="s">
        <v>136</v>
      </c>
      <c r="G1974" s="47" t="s">
        <v>136</v>
      </c>
      <c r="H1974" s="48" t="s">
        <v>136</v>
      </c>
      <c r="I1974" s="49" t="s">
        <v>136</v>
      </c>
      <c r="J1974" s="35" t="s">
        <v>136</v>
      </c>
      <c r="K1974" s="42" t="s">
        <v>136</v>
      </c>
      <c r="L1974" s="46" t="s">
        <v>136</v>
      </c>
      <c r="M1974" s="50" t="s">
        <v>136</v>
      </c>
      <c r="N1974" s="50" t="s">
        <v>136</v>
      </c>
      <c r="O1974" s="46" t="s">
        <v>136</v>
      </c>
      <c r="P1974" s="46" t="s">
        <v>136</v>
      </c>
      <c r="Q1974" s="46" t="s">
        <v>136</v>
      </c>
      <c r="R1974" s="46" t="s">
        <v>136</v>
      </c>
      <c r="S1974" s="46" t="s">
        <v>136</v>
      </c>
      <c r="T1974" s="46" t="s">
        <v>136</v>
      </c>
      <c r="U1974" s="47" t="s">
        <v>136</v>
      </c>
      <c r="V1974" s="47" t="s">
        <v>136</v>
      </c>
      <c r="W1974" s="49" t="s">
        <v>136</v>
      </c>
      <c r="X1974" s="35" t="s">
        <v>136</v>
      </c>
      <c r="Y1974" s="44" t="s">
        <v>136</v>
      </c>
      <c r="Z1974" s="46" t="s">
        <v>136</v>
      </c>
      <c r="AA1974" s="46" t="s">
        <v>136</v>
      </c>
      <c r="AB1974" s="46" t="s">
        <v>136</v>
      </c>
      <c r="AC1974" s="47" t="s">
        <v>136</v>
      </c>
      <c r="AD1974" s="48" t="s">
        <v>136</v>
      </c>
      <c r="AE1974" s="49" t="s">
        <v>136</v>
      </c>
    </row>
    <row r="1975" spans="1:31" ht="15.75" thickBot="1" x14ac:dyDescent="0.3">
      <c r="A1975" t="s">
        <v>245</v>
      </c>
      <c r="B1975" s="35" t="s">
        <v>136</v>
      </c>
      <c r="C1975" s="51" t="s">
        <v>136</v>
      </c>
      <c r="D1975" s="52" t="s">
        <v>136</v>
      </c>
      <c r="E1975" s="53" t="s">
        <v>136</v>
      </c>
      <c r="F1975" s="52" t="s">
        <v>136</v>
      </c>
      <c r="G1975" s="54" t="s">
        <v>136</v>
      </c>
      <c r="H1975" s="55" t="s">
        <v>136</v>
      </c>
      <c r="I1975" s="56" t="s">
        <v>136</v>
      </c>
      <c r="J1975" s="35" t="s">
        <v>136</v>
      </c>
      <c r="K1975" s="42" t="s">
        <v>136</v>
      </c>
      <c r="L1975" s="25" t="s">
        <v>136</v>
      </c>
      <c r="M1975" s="57" t="s">
        <v>136</v>
      </c>
      <c r="N1975" s="57" t="s">
        <v>136</v>
      </c>
      <c r="O1975" s="53" t="s">
        <v>136</v>
      </c>
      <c r="P1975" s="25" t="s">
        <v>136</v>
      </c>
      <c r="Q1975" s="25" t="s">
        <v>136</v>
      </c>
      <c r="R1975" s="53" t="s">
        <v>136</v>
      </c>
      <c r="S1975" s="46" t="s">
        <v>136</v>
      </c>
      <c r="T1975" s="25" t="s">
        <v>136</v>
      </c>
      <c r="U1975" s="54" t="s">
        <v>136</v>
      </c>
      <c r="V1975" s="54" t="s">
        <v>136</v>
      </c>
      <c r="W1975" s="56" t="s">
        <v>136</v>
      </c>
      <c r="X1975" s="35" t="s">
        <v>136</v>
      </c>
      <c r="Y1975" s="51" t="s">
        <v>136</v>
      </c>
      <c r="Z1975" s="53" t="s">
        <v>136</v>
      </c>
      <c r="AA1975" s="53" t="s">
        <v>136</v>
      </c>
      <c r="AB1975" s="53" t="s">
        <v>136</v>
      </c>
      <c r="AC1975" s="54" t="s">
        <v>136</v>
      </c>
      <c r="AD1975" s="55" t="s">
        <v>136</v>
      </c>
      <c r="AE1975" s="56" t="s">
        <v>136</v>
      </c>
    </row>
    <row r="1976" spans="1:31" x14ac:dyDescent="0.25">
      <c r="A1976" t="s">
        <v>246</v>
      </c>
      <c r="B1976" s="293" t="s">
        <v>2237</v>
      </c>
      <c r="C1976" s="294"/>
      <c r="D1976" s="58">
        <v>0.60671911186538607</v>
      </c>
      <c r="E1976" s="58">
        <v>0.39328088813461398</v>
      </c>
      <c r="F1976" s="58">
        <v>0.15105736066546713</v>
      </c>
      <c r="G1976" s="59"/>
      <c r="H1976" s="60"/>
      <c r="I1976" s="61"/>
      <c r="J1976" s="62"/>
      <c r="K1976" s="37"/>
      <c r="L1976" s="37"/>
      <c r="M1976" s="37"/>
      <c r="N1976" s="37"/>
      <c r="O1976" s="37"/>
      <c r="P1976" s="37"/>
      <c r="Q1976" s="37"/>
      <c r="R1976" s="37"/>
      <c r="S1976" s="37"/>
      <c r="T1976" s="37"/>
      <c r="U1976" s="37" t="s">
        <v>136</v>
      </c>
      <c r="V1976" s="37" t="s">
        <v>136</v>
      </c>
      <c r="W1976" s="63" t="s">
        <v>136</v>
      </c>
      <c r="X1976" s="293" t="s">
        <v>2237</v>
      </c>
      <c r="Y1976" s="294">
        <v>0</v>
      </c>
      <c r="Z1976" s="58">
        <v>0.30577949711735025</v>
      </c>
      <c r="AA1976" s="58">
        <v>0.6942205028826498</v>
      </c>
      <c r="AB1976" s="58">
        <v>0.64848646645745223</v>
      </c>
      <c r="AC1976" s="59"/>
      <c r="AD1976" s="60"/>
      <c r="AE1976" s="61"/>
    </row>
    <row r="1977" spans="1:31" ht="15.75" thickBot="1" x14ac:dyDescent="0.3">
      <c r="A1977" t="s">
        <v>247</v>
      </c>
      <c r="B1977" s="295" t="s">
        <v>5</v>
      </c>
      <c r="C1977" s="296"/>
      <c r="D1977" s="25"/>
      <c r="E1977" s="25"/>
      <c r="F1977" s="25"/>
      <c r="G1977" s="26">
        <v>6077963.0125461062</v>
      </c>
      <c r="H1977" s="26">
        <v>3235460</v>
      </c>
      <c r="I1977" s="27">
        <v>0.53232637206270861</v>
      </c>
      <c r="J1977" s="33" t="s">
        <v>5</v>
      </c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6">
        <v>12796972.998127412</v>
      </c>
      <c r="V1977" s="26">
        <v>6291604</v>
      </c>
      <c r="W1977" s="27">
        <v>0.4916478296016295</v>
      </c>
      <c r="X1977" s="295" t="s">
        <v>5</v>
      </c>
      <c r="Y1977" s="296">
        <v>0</v>
      </c>
      <c r="Z1977" s="25"/>
      <c r="AA1977" s="25"/>
      <c r="AB1977" s="25"/>
      <c r="AC1977" s="26">
        <v>12096087.084670108</v>
      </c>
      <c r="AD1977" s="26">
        <v>7821005.9999999991</v>
      </c>
      <c r="AE1977" s="27">
        <v>0.64657322200597389</v>
      </c>
    </row>
    <row r="1978" spans="1:31" ht="15.75" thickBot="1" x14ac:dyDescent="0.3">
      <c r="A1978" t="s">
        <v>248</v>
      </c>
      <c r="B1978" s="29" t="s">
        <v>2238</v>
      </c>
      <c r="C1978" s="30"/>
      <c r="D1978" s="30"/>
      <c r="E1978" s="30"/>
      <c r="F1978" s="30"/>
      <c r="G1978" s="31">
        <v>1.7694261640259457</v>
      </c>
      <c r="H1978" s="32">
        <v>1.7768963818526415</v>
      </c>
      <c r="I1978" s="64"/>
      <c r="J1978" s="29" t="s">
        <v>2240</v>
      </c>
      <c r="K1978" s="30"/>
      <c r="L1978" s="30"/>
      <c r="M1978" s="30"/>
      <c r="N1978" s="30"/>
      <c r="O1978" s="30"/>
      <c r="P1978" s="30"/>
      <c r="Q1978" s="30"/>
      <c r="R1978" s="30"/>
      <c r="S1978" s="30"/>
      <c r="T1978" s="30"/>
      <c r="U1978" s="31">
        <v>1.5376563668412031</v>
      </c>
      <c r="V1978" s="32">
        <v>1.5981822453943315</v>
      </c>
      <c r="W1978" s="64"/>
      <c r="X1978" s="29" t="s">
        <v>2239</v>
      </c>
      <c r="Y1978" s="30"/>
      <c r="Z1978" s="30"/>
      <c r="AA1978" s="30"/>
      <c r="AB1978" s="30"/>
      <c r="AC1978" s="31">
        <v>1.7769624148019145</v>
      </c>
      <c r="AD1978" s="32">
        <v>1.7275576713574203</v>
      </c>
      <c r="AE1978" s="64"/>
    </row>
    <row r="1979" spans="1:31" ht="15.75" thickBot="1" x14ac:dyDescent="0.3">
      <c r="A1979" t="s">
        <v>2181</v>
      </c>
      <c r="B1979" s="358" t="s">
        <v>2231</v>
      </c>
      <c r="C1979" s="358"/>
      <c r="D1979" s="358"/>
      <c r="E1979" s="358"/>
      <c r="F1979" s="358"/>
      <c r="G1979" s="358"/>
      <c r="H1979" s="358"/>
      <c r="I1979" s="20"/>
      <c r="J1979" s="20"/>
      <c r="K1979" s="20"/>
      <c r="L1979" s="20" t="s">
        <v>2284</v>
      </c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</row>
    <row r="1980" spans="1:31" x14ac:dyDescent="0.25">
      <c r="A1980" t="s">
        <v>2182</v>
      </c>
      <c r="B1980" s="301" t="s">
        <v>6</v>
      </c>
      <c r="C1980" s="302"/>
      <c r="D1980" s="302"/>
      <c r="E1980" s="302"/>
      <c r="F1980" s="302"/>
      <c r="G1980" s="302"/>
      <c r="H1980" s="302"/>
      <c r="I1980" s="303"/>
      <c r="J1980" s="301" t="s">
        <v>73</v>
      </c>
      <c r="K1980" s="302"/>
      <c r="L1980" s="302"/>
      <c r="M1980" s="302"/>
      <c r="N1980" s="302"/>
      <c r="O1980" s="302"/>
      <c r="P1980" s="302"/>
      <c r="Q1980" s="302"/>
      <c r="R1980" s="302"/>
      <c r="S1980" s="302"/>
      <c r="T1980" s="302"/>
      <c r="U1980" s="302"/>
      <c r="V1980" s="302"/>
      <c r="W1980" s="303"/>
      <c r="X1980" s="301" t="s">
        <v>7</v>
      </c>
      <c r="Y1980" s="302"/>
      <c r="Z1980" s="302"/>
      <c r="AA1980" s="302"/>
      <c r="AB1980" s="302"/>
      <c r="AC1980" s="302"/>
      <c r="AD1980" s="302"/>
      <c r="AE1980" s="303"/>
    </row>
    <row r="1981" spans="1:31" ht="75" x14ac:dyDescent="0.25">
      <c r="A1981" t="s">
        <v>2183</v>
      </c>
      <c r="B1981" s="305"/>
      <c r="C1981" s="306"/>
      <c r="D1981" s="34" t="s">
        <v>2232</v>
      </c>
      <c r="E1981" s="34" t="s">
        <v>2233</v>
      </c>
      <c r="F1981" s="34" t="s">
        <v>2234</v>
      </c>
      <c r="G1981" s="269" t="s">
        <v>196</v>
      </c>
      <c r="H1981" s="34" t="s">
        <v>197</v>
      </c>
      <c r="I1981" s="21" t="s">
        <v>5</v>
      </c>
      <c r="J1981" s="305"/>
      <c r="K1981" s="306"/>
      <c r="L1981" s="307" t="s">
        <v>2232</v>
      </c>
      <c r="M1981" s="308"/>
      <c r="N1981" s="309"/>
      <c r="O1981" s="307" t="s">
        <v>2233</v>
      </c>
      <c r="P1981" s="308"/>
      <c r="Q1981" s="309"/>
      <c r="R1981" s="307" t="s">
        <v>2234</v>
      </c>
      <c r="S1981" s="308"/>
      <c r="T1981" s="309"/>
      <c r="U1981" s="269" t="s">
        <v>196</v>
      </c>
      <c r="V1981" s="34" t="s">
        <v>197</v>
      </c>
      <c r="W1981" s="21" t="s">
        <v>5</v>
      </c>
      <c r="X1981" s="305"/>
      <c r="Y1981" s="306"/>
      <c r="Z1981" s="34" t="s">
        <v>2232</v>
      </c>
      <c r="AA1981" s="34" t="s">
        <v>2233</v>
      </c>
      <c r="AB1981" s="34" t="s">
        <v>2234</v>
      </c>
      <c r="AC1981" s="269" t="s">
        <v>196</v>
      </c>
      <c r="AD1981" s="34" t="s">
        <v>197</v>
      </c>
      <c r="AE1981" s="21" t="s">
        <v>5</v>
      </c>
    </row>
    <row r="1982" spans="1:31" ht="15.75" thickBot="1" x14ac:dyDescent="0.3">
      <c r="A1982" t="s">
        <v>2184</v>
      </c>
      <c r="B1982" s="291" t="s">
        <v>2236</v>
      </c>
      <c r="C1982" s="292"/>
      <c r="D1982" s="22" t="s">
        <v>11</v>
      </c>
      <c r="E1982" s="22" t="s">
        <v>12</v>
      </c>
      <c r="F1982" s="22" t="s">
        <v>12</v>
      </c>
      <c r="G1982" s="23"/>
      <c r="H1982" s="23"/>
      <c r="I1982" s="24"/>
      <c r="J1982" s="297"/>
      <c r="K1982" s="298"/>
      <c r="L1982" s="298"/>
      <c r="M1982" s="298"/>
      <c r="N1982" s="298"/>
      <c r="O1982" s="298"/>
      <c r="P1982" s="298"/>
      <c r="Q1982" s="298"/>
      <c r="R1982" s="298"/>
      <c r="S1982" s="298"/>
      <c r="T1982" s="298"/>
      <c r="U1982" s="298"/>
      <c r="V1982" s="298"/>
      <c r="W1982" s="299"/>
      <c r="X1982" s="291" t="s">
        <v>2236</v>
      </c>
      <c r="Y1982" s="292"/>
      <c r="Z1982" s="22" t="s">
        <v>12</v>
      </c>
      <c r="AA1982" s="22" t="s">
        <v>11</v>
      </c>
      <c r="AB1982" s="22" t="s">
        <v>11</v>
      </c>
      <c r="AC1982" s="23"/>
      <c r="AD1982" s="23"/>
      <c r="AE1982" s="24"/>
    </row>
    <row r="1983" spans="1:31" x14ac:dyDescent="0.25">
      <c r="A1983" t="s">
        <v>2185</v>
      </c>
      <c r="B1983" s="35">
        <v>1</v>
      </c>
      <c r="C1983" s="36" t="s">
        <v>150</v>
      </c>
      <c r="D1983" s="37">
        <v>0.63807437226459107</v>
      </c>
      <c r="E1983" s="38">
        <v>0.36192562773540882</v>
      </c>
      <c r="F1983" s="37">
        <v>4.1969499855727026E-3</v>
      </c>
      <c r="G1983" s="39">
        <v>2636966.0513140373</v>
      </c>
      <c r="H1983" s="40">
        <v>1382146.2064483364</v>
      </c>
      <c r="I1983" s="41">
        <v>0.52414258642411926</v>
      </c>
      <c r="J1983" s="35">
        <v>1</v>
      </c>
      <c r="K1983" s="42" t="s">
        <v>147</v>
      </c>
      <c r="L1983" s="38">
        <v>0.49589171678055249</v>
      </c>
      <c r="M1983" s="43" t="s">
        <v>137</v>
      </c>
      <c r="N1983" s="43" t="s">
        <v>137</v>
      </c>
      <c r="O1983" s="38">
        <v>0.50410828321944745</v>
      </c>
      <c r="P1983" s="38" t="s">
        <v>137</v>
      </c>
      <c r="Q1983" s="38" t="s">
        <v>137</v>
      </c>
      <c r="R1983" s="38">
        <v>0.38948882834611276</v>
      </c>
      <c r="S1983" s="38" t="s">
        <v>1</v>
      </c>
      <c r="T1983" s="38" t="s">
        <v>137</v>
      </c>
      <c r="U1983" s="39">
        <v>1304358.1111562108</v>
      </c>
      <c r="V1983" s="39">
        <v>830280.60049846629</v>
      </c>
      <c r="W1983" s="41">
        <v>0.6365434410972366</v>
      </c>
      <c r="X1983" s="35">
        <v>1</v>
      </c>
      <c r="Y1983" s="36" t="s">
        <v>2230</v>
      </c>
      <c r="Z1983" s="38">
        <v>0.31908612036895706</v>
      </c>
      <c r="AA1983" s="38">
        <v>0.68091387963104288</v>
      </c>
      <c r="AB1983" s="38">
        <v>0.61012775868251878</v>
      </c>
      <c r="AC1983" s="39">
        <v>90010.197148167979</v>
      </c>
      <c r="AD1983" s="40">
        <v>60137.25065673123</v>
      </c>
      <c r="AE1983" s="41">
        <v>0.66811597532374956</v>
      </c>
    </row>
    <row r="1984" spans="1:31" x14ac:dyDescent="0.25">
      <c r="A1984" t="s">
        <v>2186</v>
      </c>
      <c r="B1984" s="35">
        <v>2</v>
      </c>
      <c r="C1984" s="44" t="s">
        <v>153</v>
      </c>
      <c r="D1984" s="45">
        <v>0.84213752953568921</v>
      </c>
      <c r="E1984" s="46">
        <v>0.15786247046431084</v>
      </c>
      <c r="F1984" s="45">
        <v>5.6148973113829007E-2</v>
      </c>
      <c r="G1984" s="47">
        <v>168322.82883200783</v>
      </c>
      <c r="H1984" s="48">
        <v>42403.566175066502</v>
      </c>
      <c r="I1984" s="49">
        <v>0.2519180937565324</v>
      </c>
      <c r="J1984" s="35">
        <v>2</v>
      </c>
      <c r="K1984" s="42" t="s">
        <v>148</v>
      </c>
      <c r="L1984" s="46">
        <v>0.51716761676768108</v>
      </c>
      <c r="M1984" s="50" t="s">
        <v>137</v>
      </c>
      <c r="N1984" s="50" t="s">
        <v>137</v>
      </c>
      <c r="O1984" s="46">
        <v>0.48283238323231886</v>
      </c>
      <c r="P1984" s="46" t="s">
        <v>137</v>
      </c>
      <c r="Q1984" s="46" t="s">
        <v>137</v>
      </c>
      <c r="R1984" s="46">
        <v>0.1500914690422879</v>
      </c>
      <c r="S1984" s="46" t="s">
        <v>1</v>
      </c>
      <c r="T1984" s="46" t="s">
        <v>137</v>
      </c>
      <c r="U1984" s="47">
        <v>98346.155207735777</v>
      </c>
      <c r="V1984" s="47">
        <v>54205.510128706694</v>
      </c>
      <c r="W1984" s="49">
        <v>0.55117060767865134</v>
      </c>
      <c r="X1984" s="35">
        <v>2</v>
      </c>
      <c r="Y1984" s="44" t="s">
        <v>143</v>
      </c>
      <c r="Z1984" s="46">
        <v>0.19582382099103909</v>
      </c>
      <c r="AA1984" s="46">
        <v>0.80417617900896088</v>
      </c>
      <c r="AB1984" s="46">
        <v>0.75777140120925868</v>
      </c>
      <c r="AC1984" s="47">
        <v>694420.99898361508</v>
      </c>
      <c r="AD1984" s="48">
        <v>597889.23702196323</v>
      </c>
      <c r="AE1984" s="49">
        <v>0.86098956957963546</v>
      </c>
    </row>
    <row r="1985" spans="1:31" x14ac:dyDescent="0.25">
      <c r="A1985" t="s">
        <v>2187</v>
      </c>
      <c r="B1985" s="35">
        <v>3</v>
      </c>
      <c r="C1985" s="44" t="s">
        <v>154</v>
      </c>
      <c r="D1985" s="45">
        <v>0.75093776004225143</v>
      </c>
      <c r="E1985" s="46">
        <v>0.24906223995774857</v>
      </c>
      <c r="F1985" s="45">
        <v>8.2267626777742936E-2</v>
      </c>
      <c r="G1985" s="47">
        <v>112729.09152359405</v>
      </c>
      <c r="H1985" s="48">
        <v>25195.496409590756</v>
      </c>
      <c r="I1985" s="49">
        <v>0.22350482975654401</v>
      </c>
      <c r="J1985" s="35">
        <v>3</v>
      </c>
      <c r="K1985" s="42" t="s">
        <v>149</v>
      </c>
      <c r="L1985" s="46">
        <v>0.33869551500712303</v>
      </c>
      <c r="M1985" s="50" t="s">
        <v>137</v>
      </c>
      <c r="N1985" s="50" t="s">
        <v>135</v>
      </c>
      <c r="O1985" s="46">
        <v>0.66130448499287708</v>
      </c>
      <c r="P1985" s="46" t="s">
        <v>137</v>
      </c>
      <c r="Q1985" s="46" t="s">
        <v>135</v>
      </c>
      <c r="R1985" s="46">
        <v>0.44223154855085395</v>
      </c>
      <c r="S1985" s="46" t="s">
        <v>137</v>
      </c>
      <c r="T1985" s="46" t="s">
        <v>137</v>
      </c>
      <c r="U1985" s="47">
        <v>129217.71532033468</v>
      </c>
      <c r="V1985" s="47">
        <v>83661.01031120577</v>
      </c>
      <c r="W1985" s="49">
        <v>0.64744226520185377</v>
      </c>
      <c r="X1985" s="35">
        <v>3</v>
      </c>
      <c r="Y1985" s="44" t="s">
        <v>201</v>
      </c>
      <c r="Z1985" s="46">
        <v>2.6217436182917515E-2</v>
      </c>
      <c r="AA1985" s="46">
        <v>0.9737825638170825</v>
      </c>
      <c r="AB1985" s="46">
        <v>0.94846933880222506</v>
      </c>
      <c r="AC1985" s="47">
        <v>855305.92042291421</v>
      </c>
      <c r="AD1985" s="48">
        <v>549931.47011377802</v>
      </c>
      <c r="AE1985" s="49">
        <v>0.64296464806634235</v>
      </c>
    </row>
    <row r="1986" spans="1:31" x14ac:dyDescent="0.25">
      <c r="A1986" t="s">
        <v>2188</v>
      </c>
      <c r="B1986" s="35">
        <v>4</v>
      </c>
      <c r="C1986" s="44" t="s">
        <v>155</v>
      </c>
      <c r="D1986" s="45">
        <v>0.82456876206892793</v>
      </c>
      <c r="E1986" s="46">
        <v>0.17543123793107218</v>
      </c>
      <c r="F1986" s="45">
        <v>0.10652555379709544</v>
      </c>
      <c r="G1986" s="47">
        <v>54309.995217488875</v>
      </c>
      <c r="H1986" s="48">
        <v>15796.92744805174</v>
      </c>
      <c r="I1986" s="49">
        <v>0.29086593332942923</v>
      </c>
      <c r="J1986" s="35">
        <v>4</v>
      </c>
      <c r="K1986" s="42" t="s">
        <v>151</v>
      </c>
      <c r="L1986" s="46">
        <v>0.32228433776121712</v>
      </c>
      <c r="M1986" s="50" t="s">
        <v>137</v>
      </c>
      <c r="N1986" s="50" t="s">
        <v>135</v>
      </c>
      <c r="O1986" s="46">
        <v>0.67771566223878266</v>
      </c>
      <c r="P1986" s="46" t="s">
        <v>137</v>
      </c>
      <c r="Q1986" s="46" t="s">
        <v>135</v>
      </c>
      <c r="R1986" s="46">
        <v>0.49655792698000983</v>
      </c>
      <c r="S1986" s="46" t="s">
        <v>137</v>
      </c>
      <c r="T1986" s="46" t="s">
        <v>137</v>
      </c>
      <c r="U1986" s="47">
        <v>946031.83669958124</v>
      </c>
      <c r="V1986" s="47">
        <v>221135.79978678111</v>
      </c>
      <c r="W1986" s="49">
        <v>0.23375090690209432</v>
      </c>
      <c r="X1986" s="35">
        <v>4</v>
      </c>
      <c r="Y1986" s="44" t="s">
        <v>144</v>
      </c>
      <c r="Z1986" s="46">
        <v>5.536657054368823E-2</v>
      </c>
      <c r="AA1986" s="46">
        <v>0.94463342945631179</v>
      </c>
      <c r="AB1986" s="46">
        <v>0.90862063311397379</v>
      </c>
      <c r="AC1986" s="47">
        <v>625260.25145993067</v>
      </c>
      <c r="AD1986" s="48">
        <v>400881.92230286647</v>
      </c>
      <c r="AE1986" s="49">
        <v>0.64114410178296244</v>
      </c>
    </row>
    <row r="1987" spans="1:31" x14ac:dyDescent="0.25">
      <c r="A1987" t="s">
        <v>2189</v>
      </c>
      <c r="B1987" s="35">
        <v>5</v>
      </c>
      <c r="C1987" s="44" t="s">
        <v>157</v>
      </c>
      <c r="D1987" s="45">
        <v>0.61705898581023688</v>
      </c>
      <c r="E1987" s="46">
        <v>0.38294101418976312</v>
      </c>
      <c r="F1987" s="45">
        <v>6.6236567231443222E-2</v>
      </c>
      <c r="G1987" s="47">
        <v>620024.17845661088</v>
      </c>
      <c r="H1987" s="48">
        <v>107442.06662699142</v>
      </c>
      <c r="I1987" s="49">
        <v>0.17328689809233011</v>
      </c>
      <c r="J1987" s="35">
        <v>5</v>
      </c>
      <c r="K1987" s="42" t="s">
        <v>152</v>
      </c>
      <c r="L1987" s="46">
        <v>0.3733192624290394</v>
      </c>
      <c r="M1987" s="50" t="s">
        <v>137</v>
      </c>
      <c r="N1987" s="50" t="s">
        <v>135</v>
      </c>
      <c r="O1987" s="46">
        <v>0.62668073757096066</v>
      </c>
      <c r="P1987" s="46" t="s">
        <v>137</v>
      </c>
      <c r="Q1987" s="46" t="s">
        <v>135</v>
      </c>
      <c r="R1987" s="46">
        <v>0.28980082723999212</v>
      </c>
      <c r="S1987" s="46" t="s">
        <v>1</v>
      </c>
      <c r="T1987" s="46" t="s">
        <v>137</v>
      </c>
      <c r="U1987" s="47">
        <v>567850.11434231466</v>
      </c>
      <c r="V1987" s="47">
        <v>123994.75255308329</v>
      </c>
      <c r="W1987" s="49">
        <v>0.21835824176366384</v>
      </c>
      <c r="X1987" s="35">
        <v>5</v>
      </c>
      <c r="Y1987" s="44" t="s">
        <v>191</v>
      </c>
      <c r="Z1987" s="46">
        <v>3.0113413837635689E-2</v>
      </c>
      <c r="AA1987" s="46">
        <v>0.96988658616236423</v>
      </c>
      <c r="AB1987" s="46">
        <v>0.9397683635748092</v>
      </c>
      <c r="AC1987" s="47">
        <v>511799.55841594015</v>
      </c>
      <c r="AD1987" s="48">
        <v>220109.04544980987</v>
      </c>
      <c r="AE1987" s="49">
        <v>0.43006884595810257</v>
      </c>
    </row>
    <row r="1988" spans="1:31" x14ac:dyDescent="0.25">
      <c r="A1988" t="s">
        <v>2190</v>
      </c>
      <c r="B1988" s="35">
        <v>6</v>
      </c>
      <c r="C1988" s="44" t="s">
        <v>159</v>
      </c>
      <c r="D1988" s="45">
        <v>0.75974273460078168</v>
      </c>
      <c r="E1988" s="46">
        <v>0.24025726539921829</v>
      </c>
      <c r="F1988" s="45">
        <v>8.5752725329069274E-2</v>
      </c>
      <c r="G1988" s="47">
        <v>247031.49563010479</v>
      </c>
      <c r="H1988" s="48">
        <v>48340.248775003209</v>
      </c>
      <c r="I1988" s="49">
        <v>0.19568455694971781</v>
      </c>
      <c r="J1988" s="35">
        <v>6</v>
      </c>
      <c r="K1988" s="42" t="s">
        <v>156</v>
      </c>
      <c r="L1988" s="46">
        <v>0.47907378461517486</v>
      </c>
      <c r="M1988" s="50" t="s">
        <v>137</v>
      </c>
      <c r="N1988" s="50" t="s">
        <v>137</v>
      </c>
      <c r="O1988" s="46">
        <v>0.5209262153848252</v>
      </c>
      <c r="P1988" s="46" t="s">
        <v>137</v>
      </c>
      <c r="Q1988" s="46" t="s">
        <v>137</v>
      </c>
      <c r="R1988" s="46">
        <v>0.10697325863151318</v>
      </c>
      <c r="S1988" s="46" t="s">
        <v>1</v>
      </c>
      <c r="T1988" s="46" t="s">
        <v>137</v>
      </c>
      <c r="U1988" s="47">
        <v>469594.83831489715</v>
      </c>
      <c r="V1988" s="47">
        <v>55668.692055063839</v>
      </c>
      <c r="W1988" s="49">
        <v>0.11854621795849889</v>
      </c>
      <c r="X1988" s="35">
        <v>6</v>
      </c>
      <c r="Y1988" s="44" t="s">
        <v>193</v>
      </c>
      <c r="Z1988" s="46">
        <v>1.1987795311288402E-2</v>
      </c>
      <c r="AA1988" s="46">
        <v>0.98801220468871154</v>
      </c>
      <c r="AB1988" s="46">
        <v>0.71106959739853304</v>
      </c>
      <c r="AC1988" s="47">
        <v>19920.445712729233</v>
      </c>
      <c r="AD1988" s="48">
        <v>19919.445712729233</v>
      </c>
      <c r="AE1988" s="49">
        <v>0.99994980032001191</v>
      </c>
    </row>
    <row r="1989" spans="1:31" x14ac:dyDescent="0.25">
      <c r="A1989" t="s">
        <v>2191</v>
      </c>
      <c r="B1989" s="35">
        <v>7</v>
      </c>
      <c r="C1989" s="44" t="s">
        <v>160</v>
      </c>
      <c r="D1989" s="45">
        <v>0.89401862350490902</v>
      </c>
      <c r="E1989" s="46">
        <v>0.10598137649509104</v>
      </c>
      <c r="F1989" s="45">
        <v>3.2181348803406847E-2</v>
      </c>
      <c r="G1989" s="47">
        <v>374925.49567851494</v>
      </c>
      <c r="H1989" s="48">
        <v>99040.085549849551</v>
      </c>
      <c r="I1989" s="49">
        <v>0.26415937750675894</v>
      </c>
      <c r="J1989" s="35">
        <v>7</v>
      </c>
      <c r="K1989" s="42" t="s">
        <v>158</v>
      </c>
      <c r="L1989" s="46">
        <v>0.49107182621443612</v>
      </c>
      <c r="M1989" s="50" t="s">
        <v>137</v>
      </c>
      <c r="N1989" s="50" t="s">
        <v>137</v>
      </c>
      <c r="O1989" s="46">
        <v>0.50892817378556365</v>
      </c>
      <c r="P1989" s="46" t="s">
        <v>137</v>
      </c>
      <c r="Q1989" s="46" t="s">
        <v>137</v>
      </c>
      <c r="R1989" s="46">
        <v>0.23830411301887242</v>
      </c>
      <c r="S1989" s="46" t="s">
        <v>1</v>
      </c>
      <c r="T1989" s="46" t="s">
        <v>137</v>
      </c>
      <c r="U1989" s="47">
        <v>135546.25899923386</v>
      </c>
      <c r="V1989" s="47">
        <v>38707.64447276415</v>
      </c>
      <c r="W1989" s="49">
        <v>0.28556778149799716</v>
      </c>
      <c r="X1989" s="35" t="s">
        <v>136</v>
      </c>
      <c r="Y1989" s="44" t="s">
        <v>136</v>
      </c>
      <c r="Z1989" s="46" t="s">
        <v>136</v>
      </c>
      <c r="AA1989" s="46" t="s">
        <v>136</v>
      </c>
      <c r="AB1989" s="46" t="s">
        <v>136</v>
      </c>
      <c r="AC1989" s="47" t="s">
        <v>136</v>
      </c>
      <c r="AD1989" s="48" t="s">
        <v>136</v>
      </c>
      <c r="AE1989" s="49" t="s">
        <v>136</v>
      </c>
    </row>
    <row r="1990" spans="1:31" x14ac:dyDescent="0.25">
      <c r="A1990" t="s">
        <v>2192</v>
      </c>
      <c r="B1990" s="35">
        <v>8</v>
      </c>
      <c r="C1990" s="44" t="s">
        <v>2228</v>
      </c>
      <c r="D1990" s="45">
        <v>0.72931469952007144</v>
      </c>
      <c r="E1990" s="46">
        <v>0.2706853004799285</v>
      </c>
      <c r="F1990" s="45">
        <v>7.9780869707977431E-3</v>
      </c>
      <c r="G1990" s="47">
        <v>771104.40270491398</v>
      </c>
      <c r="H1990" s="48">
        <v>122492.09705863094</v>
      </c>
      <c r="I1990" s="49">
        <v>0.15885280466425528</v>
      </c>
      <c r="J1990" s="35">
        <v>8</v>
      </c>
      <c r="K1990" s="42" t="s">
        <v>163</v>
      </c>
      <c r="L1990" s="46">
        <v>0.40366129695496294</v>
      </c>
      <c r="M1990" s="50" t="s">
        <v>137</v>
      </c>
      <c r="N1990" s="50" t="s">
        <v>137</v>
      </c>
      <c r="O1990" s="46">
        <v>0.59633870304503722</v>
      </c>
      <c r="P1990" s="46" t="s">
        <v>137</v>
      </c>
      <c r="Q1990" s="46" t="s">
        <v>137</v>
      </c>
      <c r="R1990" s="46">
        <v>0.15642797951116683</v>
      </c>
      <c r="S1990" s="46" t="s">
        <v>1</v>
      </c>
      <c r="T1990" s="46" t="s">
        <v>137</v>
      </c>
      <c r="U1990" s="47">
        <v>634629.49796806753</v>
      </c>
      <c r="V1990" s="47">
        <v>105895.04118352602</v>
      </c>
      <c r="W1990" s="49">
        <v>0.16686120251670733</v>
      </c>
      <c r="X1990" s="35" t="s">
        <v>136</v>
      </c>
      <c r="Y1990" s="44" t="s">
        <v>136</v>
      </c>
      <c r="Z1990" s="46" t="s">
        <v>136</v>
      </c>
      <c r="AA1990" s="46" t="s">
        <v>136</v>
      </c>
      <c r="AB1990" s="46" t="s">
        <v>136</v>
      </c>
      <c r="AC1990" s="47" t="s">
        <v>136</v>
      </c>
      <c r="AD1990" s="48" t="s">
        <v>136</v>
      </c>
      <c r="AE1990" s="49" t="s">
        <v>136</v>
      </c>
    </row>
    <row r="1991" spans="1:31" x14ac:dyDescent="0.25">
      <c r="A1991" t="s">
        <v>2193</v>
      </c>
      <c r="B1991" s="35">
        <v>9</v>
      </c>
      <c r="C1991" s="44" t="s">
        <v>162</v>
      </c>
      <c r="D1991" s="45">
        <v>0.79108644155898944</v>
      </c>
      <c r="E1991" s="46">
        <v>0.20891355844101048</v>
      </c>
      <c r="F1991" s="45">
        <v>5.9581824120027396E-2</v>
      </c>
      <c r="G1991" s="47">
        <v>288977.10787121608</v>
      </c>
      <c r="H1991" s="48">
        <v>60806.163223240917</v>
      </c>
      <c r="I1991" s="49">
        <v>0.21041861644742965</v>
      </c>
      <c r="J1991" s="35">
        <v>9</v>
      </c>
      <c r="K1991" s="42" t="s">
        <v>166</v>
      </c>
      <c r="L1991" s="46">
        <v>0.44847899570733535</v>
      </c>
      <c r="M1991" s="50" t="s">
        <v>137</v>
      </c>
      <c r="N1991" s="50" t="s">
        <v>137</v>
      </c>
      <c r="O1991" s="46">
        <v>0.55152100429266471</v>
      </c>
      <c r="P1991" s="46" t="s">
        <v>137</v>
      </c>
      <c r="Q1991" s="46" t="s">
        <v>137</v>
      </c>
      <c r="R1991" s="46">
        <v>0.26832141806411824</v>
      </c>
      <c r="S1991" s="46" t="s">
        <v>1</v>
      </c>
      <c r="T1991" s="46" t="s">
        <v>137</v>
      </c>
      <c r="U1991" s="47">
        <v>601211.26904656098</v>
      </c>
      <c r="V1991" s="47">
        <v>118493.64974363471</v>
      </c>
      <c r="W1991" s="49">
        <v>0.1970915314537425</v>
      </c>
      <c r="X1991" s="35" t="s">
        <v>136</v>
      </c>
      <c r="Y1991" s="44" t="s">
        <v>136</v>
      </c>
      <c r="Z1991" s="46" t="s">
        <v>136</v>
      </c>
      <c r="AA1991" s="46" t="s">
        <v>136</v>
      </c>
      <c r="AB1991" s="46" t="s">
        <v>136</v>
      </c>
      <c r="AC1991" s="47" t="s">
        <v>136</v>
      </c>
      <c r="AD1991" s="48" t="s">
        <v>136</v>
      </c>
      <c r="AE1991" s="49" t="s">
        <v>136</v>
      </c>
    </row>
    <row r="1992" spans="1:31" x14ac:dyDescent="0.25">
      <c r="A1992" t="s">
        <v>2194</v>
      </c>
      <c r="B1992" s="35">
        <v>10</v>
      </c>
      <c r="C1992" s="44" t="s">
        <v>164</v>
      </c>
      <c r="D1992" s="45">
        <v>0.6627074429574864</v>
      </c>
      <c r="E1992" s="46">
        <v>0.33729255704251371</v>
      </c>
      <c r="F1992" s="45">
        <v>0.13467096327221614</v>
      </c>
      <c r="G1992" s="47">
        <v>429466.59186424263</v>
      </c>
      <c r="H1992" s="48">
        <v>71426.119973056964</v>
      </c>
      <c r="I1992" s="49">
        <v>0.1663135650738469</v>
      </c>
      <c r="J1992" s="35">
        <v>10</v>
      </c>
      <c r="K1992" s="42" t="s">
        <v>167</v>
      </c>
      <c r="L1992" s="46">
        <v>0.39969117604910187</v>
      </c>
      <c r="M1992" s="50" t="s">
        <v>137</v>
      </c>
      <c r="N1992" s="50" t="s">
        <v>135</v>
      </c>
      <c r="O1992" s="46">
        <v>0.60030882395089813</v>
      </c>
      <c r="P1992" s="46" t="s">
        <v>137</v>
      </c>
      <c r="Q1992" s="46" t="s">
        <v>135</v>
      </c>
      <c r="R1992" s="46">
        <v>0.20808692770632367</v>
      </c>
      <c r="S1992" s="46" t="s">
        <v>1</v>
      </c>
      <c r="T1992" s="46" t="s">
        <v>137</v>
      </c>
      <c r="U1992" s="47">
        <v>160783.60846129883</v>
      </c>
      <c r="V1992" s="47">
        <v>35311.406153485681</v>
      </c>
      <c r="W1992" s="49">
        <v>0.21962068454251205</v>
      </c>
      <c r="X1992" s="35" t="s">
        <v>136</v>
      </c>
      <c r="Y1992" s="44" t="s">
        <v>136</v>
      </c>
      <c r="Z1992" s="46" t="s">
        <v>136</v>
      </c>
      <c r="AA1992" s="46" t="s">
        <v>136</v>
      </c>
      <c r="AB1992" s="46" t="s">
        <v>136</v>
      </c>
      <c r="AC1992" s="47" t="s">
        <v>136</v>
      </c>
      <c r="AD1992" s="48" t="s">
        <v>136</v>
      </c>
      <c r="AE1992" s="49" t="s">
        <v>136</v>
      </c>
    </row>
    <row r="1993" spans="1:31" x14ac:dyDescent="0.25">
      <c r="A1993" t="s">
        <v>2195</v>
      </c>
      <c r="B1993" s="35">
        <v>11</v>
      </c>
      <c r="C1993" s="44" t="s">
        <v>165</v>
      </c>
      <c r="D1993" s="45">
        <v>0.61019058620471123</v>
      </c>
      <c r="E1993" s="46">
        <v>0.38980941379528877</v>
      </c>
      <c r="F1993" s="45">
        <v>2.6468026201515428E-2</v>
      </c>
      <c r="G1993" s="47">
        <v>493037.16226425796</v>
      </c>
      <c r="H1993" s="48">
        <v>112184.31620821235</v>
      </c>
      <c r="I1993" s="49">
        <v>0.22753724220910515</v>
      </c>
      <c r="J1993" s="35">
        <v>11</v>
      </c>
      <c r="K1993" s="42" t="s">
        <v>168</v>
      </c>
      <c r="L1993" s="46">
        <v>0.23894763197288602</v>
      </c>
      <c r="M1993" s="50" t="s">
        <v>137</v>
      </c>
      <c r="N1993" s="50" t="s">
        <v>135</v>
      </c>
      <c r="O1993" s="46">
        <v>0.76105236802711396</v>
      </c>
      <c r="P1993" s="46" t="s">
        <v>137</v>
      </c>
      <c r="Q1993" s="46" t="s">
        <v>135</v>
      </c>
      <c r="R1993" s="46">
        <v>0.2748947482526487</v>
      </c>
      <c r="S1993" s="46" t="s">
        <v>1</v>
      </c>
      <c r="T1993" s="46" t="s">
        <v>137</v>
      </c>
      <c r="U1993" s="47">
        <v>143166.02523495519</v>
      </c>
      <c r="V1993" s="47">
        <v>48485.932723847254</v>
      </c>
      <c r="W1993" s="49">
        <v>0.33866926628908745</v>
      </c>
      <c r="X1993" s="35" t="s">
        <v>136</v>
      </c>
      <c r="Y1993" s="44" t="s">
        <v>136</v>
      </c>
      <c r="Z1993" s="46" t="s">
        <v>136</v>
      </c>
      <c r="AA1993" s="46" t="s">
        <v>136</v>
      </c>
      <c r="AB1993" s="46" t="s">
        <v>136</v>
      </c>
      <c r="AC1993" s="47" t="s">
        <v>136</v>
      </c>
      <c r="AD1993" s="48" t="s">
        <v>136</v>
      </c>
      <c r="AE1993" s="49" t="s">
        <v>136</v>
      </c>
    </row>
    <row r="1994" spans="1:31" x14ac:dyDescent="0.25">
      <c r="A1994" t="s">
        <v>2196</v>
      </c>
      <c r="B1994" s="35">
        <v>12</v>
      </c>
      <c r="C1994" s="44" t="s">
        <v>170</v>
      </c>
      <c r="D1994" s="45">
        <v>0.84419648760967581</v>
      </c>
      <c r="E1994" s="46">
        <v>0.15580351239032428</v>
      </c>
      <c r="F1994" s="45">
        <v>0.13894558472257393</v>
      </c>
      <c r="G1994" s="47">
        <v>2007282.2994288988</v>
      </c>
      <c r="H1994" s="48">
        <v>466641.79947852052</v>
      </c>
      <c r="I1994" s="49">
        <v>0.23247442555104827</v>
      </c>
      <c r="J1994" s="35">
        <v>12</v>
      </c>
      <c r="K1994" s="42" t="s">
        <v>169</v>
      </c>
      <c r="L1994" s="46">
        <v>0.5902267198184119</v>
      </c>
      <c r="M1994" s="50" t="s">
        <v>137</v>
      </c>
      <c r="N1994" s="50" t="s">
        <v>137</v>
      </c>
      <c r="O1994" s="46">
        <v>0.40977328018158804</v>
      </c>
      <c r="P1994" s="46" t="s">
        <v>137</v>
      </c>
      <c r="Q1994" s="46" t="s">
        <v>137</v>
      </c>
      <c r="R1994" s="46">
        <v>9.9010011828320102E-2</v>
      </c>
      <c r="S1994" s="46" t="s">
        <v>1</v>
      </c>
      <c r="T1994" s="46" t="s">
        <v>137</v>
      </c>
      <c r="U1994" s="47">
        <v>3744.2340121560646</v>
      </c>
      <c r="V1994" s="47">
        <v>2064.2758201814313</v>
      </c>
      <c r="W1994" s="49">
        <v>0.55132126183340424</v>
      </c>
      <c r="X1994" s="35" t="s">
        <v>136</v>
      </c>
      <c r="Y1994" s="44" t="s">
        <v>136</v>
      </c>
      <c r="Z1994" s="46" t="s">
        <v>136</v>
      </c>
      <c r="AA1994" s="46" t="s">
        <v>136</v>
      </c>
      <c r="AB1994" s="46" t="s">
        <v>136</v>
      </c>
      <c r="AC1994" s="47" t="s">
        <v>136</v>
      </c>
      <c r="AD1994" s="48" t="s">
        <v>136</v>
      </c>
      <c r="AE1994" s="49" t="s">
        <v>136</v>
      </c>
    </row>
    <row r="1995" spans="1:31" x14ac:dyDescent="0.25">
      <c r="A1995" t="s">
        <v>2197</v>
      </c>
      <c r="B1995" s="35">
        <v>13</v>
      </c>
      <c r="C1995" s="44" t="s">
        <v>172</v>
      </c>
      <c r="D1995" s="45">
        <v>0.63430594512286942</v>
      </c>
      <c r="E1995" s="46">
        <v>0.36569405487713053</v>
      </c>
      <c r="F1995" s="45">
        <v>0.27472348833133625</v>
      </c>
      <c r="G1995" s="47">
        <v>67509.552016435715</v>
      </c>
      <c r="H1995" s="48">
        <v>23821.589185842364</v>
      </c>
      <c r="I1995" s="49">
        <v>0.3528624983327221</v>
      </c>
      <c r="J1995" s="35">
        <v>13</v>
      </c>
      <c r="K1995" s="42" t="s">
        <v>171</v>
      </c>
      <c r="L1995" s="46">
        <v>0.49480203814191753</v>
      </c>
      <c r="M1995" s="50" t="s">
        <v>137</v>
      </c>
      <c r="N1995" s="50" t="s">
        <v>137</v>
      </c>
      <c r="O1995" s="46">
        <v>0.50519796185808252</v>
      </c>
      <c r="P1995" s="46" t="s">
        <v>137</v>
      </c>
      <c r="Q1995" s="46" t="s">
        <v>137</v>
      </c>
      <c r="R1995" s="46">
        <v>0.48531652795306984</v>
      </c>
      <c r="S1995" s="46" t="s">
        <v>137</v>
      </c>
      <c r="T1995" s="46" t="s">
        <v>137</v>
      </c>
      <c r="U1995" s="47">
        <v>118858.80491054733</v>
      </c>
      <c r="V1995" s="47">
        <v>59854.872267611325</v>
      </c>
      <c r="W1995" s="49">
        <v>0.50357962384577115</v>
      </c>
      <c r="X1995" s="35" t="s">
        <v>136</v>
      </c>
      <c r="Y1995" s="44" t="s">
        <v>136</v>
      </c>
      <c r="Z1995" s="46" t="s">
        <v>136</v>
      </c>
      <c r="AA1995" s="46" t="s">
        <v>136</v>
      </c>
      <c r="AB1995" s="46" t="s">
        <v>136</v>
      </c>
      <c r="AC1995" s="47" t="s">
        <v>136</v>
      </c>
      <c r="AD1995" s="48" t="s">
        <v>136</v>
      </c>
      <c r="AE1995" s="49" t="s">
        <v>136</v>
      </c>
    </row>
    <row r="1996" spans="1:31" x14ac:dyDescent="0.25">
      <c r="A1996" t="s">
        <v>2198</v>
      </c>
      <c r="B1996" s="35">
        <v>14</v>
      </c>
      <c r="C1996" s="44" t="s">
        <v>140</v>
      </c>
      <c r="D1996" s="45">
        <v>0.61619928589886097</v>
      </c>
      <c r="E1996" s="46">
        <v>0.38380071410113897</v>
      </c>
      <c r="F1996" s="45">
        <v>0.23021946338903446</v>
      </c>
      <c r="G1996" s="47">
        <v>128430.69052854611</v>
      </c>
      <c r="H1996" s="48">
        <v>53231.209745864013</v>
      </c>
      <c r="I1996" s="49">
        <v>0.41447421583420035</v>
      </c>
      <c r="J1996" s="35">
        <v>14</v>
      </c>
      <c r="K1996" s="42" t="s">
        <v>139</v>
      </c>
      <c r="L1996" s="46">
        <v>0.22692786206341362</v>
      </c>
      <c r="M1996" s="50" t="s">
        <v>137</v>
      </c>
      <c r="N1996" s="50" t="s">
        <v>135</v>
      </c>
      <c r="O1996" s="46">
        <v>0.77307213793658625</v>
      </c>
      <c r="P1996" s="46" t="s">
        <v>137</v>
      </c>
      <c r="Q1996" s="46" t="s">
        <v>135</v>
      </c>
      <c r="R1996" s="46">
        <v>7.8477731483137681E-3</v>
      </c>
      <c r="S1996" s="46" t="s">
        <v>1</v>
      </c>
      <c r="T1996" s="46" t="s">
        <v>137</v>
      </c>
      <c r="U1996" s="47">
        <v>2425237.5389543781</v>
      </c>
      <c r="V1996" s="47">
        <v>675825.28149910597</v>
      </c>
      <c r="W1996" s="49">
        <v>0.27866354146508993</v>
      </c>
      <c r="X1996" s="35" t="s">
        <v>136</v>
      </c>
      <c r="Y1996" s="44" t="s">
        <v>136</v>
      </c>
      <c r="Z1996" s="46" t="s">
        <v>136</v>
      </c>
      <c r="AA1996" s="46" t="s">
        <v>136</v>
      </c>
      <c r="AB1996" s="46" t="s">
        <v>136</v>
      </c>
      <c r="AC1996" s="47" t="s">
        <v>136</v>
      </c>
      <c r="AD1996" s="48" t="s">
        <v>136</v>
      </c>
      <c r="AE1996" s="49" t="s">
        <v>136</v>
      </c>
    </row>
    <row r="1997" spans="1:31" x14ac:dyDescent="0.25">
      <c r="A1997" t="s">
        <v>2199</v>
      </c>
      <c r="B1997" s="35">
        <v>15</v>
      </c>
      <c r="C1997" s="44" t="s">
        <v>177</v>
      </c>
      <c r="D1997" s="45">
        <v>0.63420939832574141</v>
      </c>
      <c r="E1997" s="46">
        <v>0.36579060167425859</v>
      </c>
      <c r="F1997" s="45">
        <v>0.13268422881545969</v>
      </c>
      <c r="G1997" s="47">
        <v>192669.04374669923</v>
      </c>
      <c r="H1997" s="48">
        <v>86186.892330173243</v>
      </c>
      <c r="I1997" s="49">
        <v>0.44733129232469021</v>
      </c>
      <c r="J1997" s="35">
        <v>15</v>
      </c>
      <c r="K1997" s="42" t="s">
        <v>174</v>
      </c>
      <c r="L1997" s="46">
        <v>0.51561839598911685</v>
      </c>
      <c r="M1997" s="50" t="s">
        <v>137</v>
      </c>
      <c r="N1997" s="50" t="s">
        <v>137</v>
      </c>
      <c r="O1997" s="46">
        <v>0.48438160401088309</v>
      </c>
      <c r="P1997" s="46" t="s">
        <v>137</v>
      </c>
      <c r="Q1997" s="46" t="s">
        <v>137</v>
      </c>
      <c r="R1997" s="46">
        <v>0.34272480553519769</v>
      </c>
      <c r="S1997" s="46" t="s">
        <v>1</v>
      </c>
      <c r="T1997" s="46" t="s">
        <v>137</v>
      </c>
      <c r="U1997" s="47">
        <v>1258149.1031234488</v>
      </c>
      <c r="V1997" s="47">
        <v>803359.7778629926</v>
      </c>
      <c r="W1997" s="49">
        <v>0.6385250968017957</v>
      </c>
      <c r="X1997" s="35" t="s">
        <v>136</v>
      </c>
      <c r="Y1997" s="44" t="s">
        <v>136</v>
      </c>
      <c r="Z1997" s="46" t="s">
        <v>136</v>
      </c>
      <c r="AA1997" s="46" t="s">
        <v>136</v>
      </c>
      <c r="AB1997" s="46" t="s">
        <v>136</v>
      </c>
      <c r="AC1997" s="47" t="s">
        <v>136</v>
      </c>
      <c r="AD1997" s="48" t="s">
        <v>136</v>
      </c>
      <c r="AE1997" s="49" t="s">
        <v>136</v>
      </c>
    </row>
    <row r="1998" spans="1:31" x14ac:dyDescent="0.25">
      <c r="A1998" t="s">
        <v>2200</v>
      </c>
      <c r="B1998" s="35">
        <v>16</v>
      </c>
      <c r="C1998" s="44" t="s">
        <v>178</v>
      </c>
      <c r="D1998" s="45">
        <v>0.6999848400137143</v>
      </c>
      <c r="E1998" s="46">
        <v>0.3000151599862857</v>
      </c>
      <c r="F1998" s="45">
        <v>0.16609015589220597</v>
      </c>
      <c r="G1998" s="47">
        <v>27028.970734031263</v>
      </c>
      <c r="H1998" s="48">
        <v>14683.702456890116</v>
      </c>
      <c r="I1998" s="49">
        <v>0.54325792133854223</v>
      </c>
      <c r="J1998" s="35">
        <v>16</v>
      </c>
      <c r="K1998" s="42" t="s">
        <v>175</v>
      </c>
      <c r="L1998" s="46">
        <v>0.43232323303547571</v>
      </c>
      <c r="M1998" s="50" t="s">
        <v>137</v>
      </c>
      <c r="N1998" s="50" t="s">
        <v>137</v>
      </c>
      <c r="O1998" s="46">
        <v>0.56767676696452418</v>
      </c>
      <c r="P1998" s="46" t="s">
        <v>137</v>
      </c>
      <c r="Q1998" s="46" t="s">
        <v>137</v>
      </c>
      <c r="R1998" s="46">
        <v>0.49003663912107964</v>
      </c>
      <c r="S1998" s="46" t="s">
        <v>137</v>
      </c>
      <c r="T1998" s="46" t="s">
        <v>137</v>
      </c>
      <c r="U1998" s="47">
        <v>607242.96616099484</v>
      </c>
      <c r="V1998" s="47">
        <v>427615.15870762884</v>
      </c>
      <c r="W1998" s="49">
        <v>0.70419120934577883</v>
      </c>
      <c r="X1998" s="35" t="s">
        <v>136</v>
      </c>
      <c r="Y1998" s="44" t="s">
        <v>136</v>
      </c>
      <c r="Z1998" s="46" t="s">
        <v>136</v>
      </c>
      <c r="AA1998" s="46" t="s">
        <v>136</v>
      </c>
      <c r="AB1998" s="46" t="s">
        <v>136</v>
      </c>
      <c r="AC1998" s="47" t="s">
        <v>136</v>
      </c>
      <c r="AD1998" s="48" t="s">
        <v>136</v>
      </c>
      <c r="AE1998" s="49" t="s">
        <v>136</v>
      </c>
    </row>
    <row r="1999" spans="1:31" x14ac:dyDescent="0.25">
      <c r="A1999" t="s">
        <v>2201</v>
      </c>
      <c r="B1999" s="35">
        <v>17</v>
      </c>
      <c r="C1999" s="44" t="s">
        <v>180</v>
      </c>
      <c r="D1999" s="45">
        <v>0.62433535097514281</v>
      </c>
      <c r="E1999" s="46">
        <v>0.37566464902485719</v>
      </c>
      <c r="F1999" s="45">
        <v>0.27267587397777482</v>
      </c>
      <c r="G1999" s="47">
        <v>6688.0392327512964</v>
      </c>
      <c r="H1999" s="48">
        <v>2827.8188762272771</v>
      </c>
      <c r="I1999" s="49">
        <v>0.42281732774225689</v>
      </c>
      <c r="J1999" s="35">
        <v>17</v>
      </c>
      <c r="K1999" s="42" t="s">
        <v>2229</v>
      </c>
      <c r="L1999" s="46">
        <v>0.47110939631175913</v>
      </c>
      <c r="M1999" s="50" t="s">
        <v>137</v>
      </c>
      <c r="N1999" s="50" t="s">
        <v>137</v>
      </c>
      <c r="O1999" s="46">
        <v>0.52889060368824081</v>
      </c>
      <c r="P1999" s="46" t="s">
        <v>137</v>
      </c>
      <c r="Q1999" s="46" t="s">
        <v>137</v>
      </c>
      <c r="R1999" s="46">
        <v>0.42398486866739177</v>
      </c>
      <c r="S1999" s="46" t="s">
        <v>137</v>
      </c>
      <c r="T1999" s="46" t="s">
        <v>137</v>
      </c>
      <c r="U1999" s="47">
        <v>869800.34785979765</v>
      </c>
      <c r="V1999" s="47">
        <v>428220.86557556962</v>
      </c>
      <c r="W1999" s="49">
        <v>0.49232087182907652</v>
      </c>
      <c r="X1999" s="35" t="s">
        <v>136</v>
      </c>
      <c r="Y1999" s="44" t="s">
        <v>136</v>
      </c>
      <c r="Z1999" s="46" t="s">
        <v>136</v>
      </c>
      <c r="AA1999" s="46" t="s">
        <v>136</v>
      </c>
      <c r="AB1999" s="46" t="s">
        <v>136</v>
      </c>
      <c r="AC1999" s="47" t="s">
        <v>136</v>
      </c>
      <c r="AD1999" s="48" t="s">
        <v>136</v>
      </c>
      <c r="AE1999" s="49" t="s">
        <v>136</v>
      </c>
    </row>
    <row r="2000" spans="1:31" x14ac:dyDescent="0.25">
      <c r="A2000" t="s">
        <v>2202</v>
      </c>
      <c r="B2000" s="35">
        <v>18</v>
      </c>
      <c r="C2000" s="44" t="s">
        <v>183</v>
      </c>
      <c r="D2000" s="45">
        <v>0.62086743851478066</v>
      </c>
      <c r="E2000" s="46">
        <v>0.37913256148521934</v>
      </c>
      <c r="F2000" s="45">
        <v>0.30069904443845558</v>
      </c>
      <c r="G2000" s="47">
        <v>771156.75029999367</v>
      </c>
      <c r="H2000" s="48">
        <v>556480.98816399975</v>
      </c>
      <c r="I2000" s="49">
        <v>0.72161851393704168</v>
      </c>
      <c r="J2000" s="35">
        <v>18</v>
      </c>
      <c r="K2000" s="42" t="s">
        <v>141</v>
      </c>
      <c r="L2000" s="46">
        <v>0.38738445694840967</v>
      </c>
      <c r="M2000" s="50" t="s">
        <v>137</v>
      </c>
      <c r="N2000" s="50" t="s">
        <v>135</v>
      </c>
      <c r="O2000" s="46">
        <v>0.61261554305159049</v>
      </c>
      <c r="P2000" s="46" t="s">
        <v>137</v>
      </c>
      <c r="Q2000" s="46" t="s">
        <v>135</v>
      </c>
      <c r="R2000" s="46">
        <v>0.22941428813947179</v>
      </c>
      <c r="S2000" s="46" t="s">
        <v>1</v>
      </c>
      <c r="T2000" s="46" t="s">
        <v>137</v>
      </c>
      <c r="U2000" s="47">
        <v>108655.93358930082</v>
      </c>
      <c r="V2000" s="47">
        <v>32147.975794931044</v>
      </c>
      <c r="W2000" s="49">
        <v>0.29586949127366019</v>
      </c>
      <c r="X2000" s="35" t="s">
        <v>136</v>
      </c>
      <c r="Y2000" s="44" t="s">
        <v>136</v>
      </c>
      <c r="Z2000" s="46" t="s">
        <v>136</v>
      </c>
      <c r="AA2000" s="46" t="s">
        <v>136</v>
      </c>
      <c r="AB2000" s="46" t="s">
        <v>136</v>
      </c>
      <c r="AC2000" s="47" t="s">
        <v>136</v>
      </c>
      <c r="AD2000" s="48" t="s">
        <v>136</v>
      </c>
      <c r="AE2000" s="49" t="s">
        <v>136</v>
      </c>
    </row>
    <row r="2001" spans="1:31" x14ac:dyDescent="0.25">
      <c r="A2001" t="s">
        <v>2203</v>
      </c>
      <c r="B2001" s="35">
        <v>19</v>
      </c>
      <c r="C2001" s="44" t="s">
        <v>186</v>
      </c>
      <c r="D2001" s="45">
        <v>0.84764524160971211</v>
      </c>
      <c r="E2001" s="46">
        <v>0.15235475839028781</v>
      </c>
      <c r="F2001" s="45">
        <v>8.422846230580755E-2</v>
      </c>
      <c r="G2001" s="47">
        <v>466203.10377948987</v>
      </c>
      <c r="H2001" s="48">
        <v>186481.07403689713</v>
      </c>
      <c r="I2001" s="49">
        <v>0.39999964076837441</v>
      </c>
      <c r="J2001" s="35">
        <v>19</v>
      </c>
      <c r="K2001" s="42" t="s">
        <v>179</v>
      </c>
      <c r="L2001" s="46">
        <v>0.2701188826027025</v>
      </c>
      <c r="M2001" s="50" t="s">
        <v>137</v>
      </c>
      <c r="N2001" s="50" t="s">
        <v>135</v>
      </c>
      <c r="O2001" s="46">
        <v>0.72988111739729744</v>
      </c>
      <c r="P2001" s="46" t="s">
        <v>137</v>
      </c>
      <c r="Q2001" s="46" t="s">
        <v>135</v>
      </c>
      <c r="R2001" s="46">
        <v>0.50353294225864476</v>
      </c>
      <c r="S2001" s="46" t="s">
        <v>137</v>
      </c>
      <c r="T2001" s="46" t="s">
        <v>137</v>
      </c>
      <c r="U2001" s="47">
        <v>540820.92859054101</v>
      </c>
      <c r="V2001" s="47">
        <v>219788.45108063679</v>
      </c>
      <c r="W2001" s="49">
        <v>0.4063978286739714</v>
      </c>
      <c r="X2001" s="35" t="s">
        <v>136</v>
      </c>
      <c r="Y2001" s="44" t="s">
        <v>136</v>
      </c>
      <c r="Z2001" s="46" t="s">
        <v>136</v>
      </c>
      <c r="AA2001" s="46" t="s">
        <v>136</v>
      </c>
      <c r="AB2001" s="46" t="s">
        <v>136</v>
      </c>
      <c r="AC2001" s="47" t="s">
        <v>136</v>
      </c>
      <c r="AD2001" s="48" t="s">
        <v>136</v>
      </c>
      <c r="AE2001" s="49" t="s">
        <v>136</v>
      </c>
    </row>
    <row r="2002" spans="1:31" x14ac:dyDescent="0.25">
      <c r="A2002" t="s">
        <v>2204</v>
      </c>
      <c r="B2002" s="35">
        <v>20</v>
      </c>
      <c r="C2002" s="44" t="s">
        <v>187</v>
      </c>
      <c r="D2002" s="45">
        <v>0.66245153608258101</v>
      </c>
      <c r="E2002" s="46">
        <v>0.33754846391741894</v>
      </c>
      <c r="F2002" s="45">
        <v>0.1272454059794558</v>
      </c>
      <c r="G2002" s="47">
        <v>79387.916595359551</v>
      </c>
      <c r="H2002" s="48">
        <v>29675.804374974043</v>
      </c>
      <c r="I2002" s="49">
        <v>0.37380757233158929</v>
      </c>
      <c r="J2002" s="35">
        <v>20</v>
      </c>
      <c r="K2002" s="42" t="s">
        <v>181</v>
      </c>
      <c r="L2002" s="46">
        <v>0.55958519142335605</v>
      </c>
      <c r="M2002" s="50" t="s">
        <v>137</v>
      </c>
      <c r="N2002" s="50" t="s">
        <v>137</v>
      </c>
      <c r="O2002" s="46">
        <v>0.44041480857664395</v>
      </c>
      <c r="P2002" s="46" t="s">
        <v>137</v>
      </c>
      <c r="Q2002" s="46" t="s">
        <v>137</v>
      </c>
      <c r="R2002" s="46">
        <v>0.26971871818371917</v>
      </c>
      <c r="S2002" s="46" t="s">
        <v>1</v>
      </c>
      <c r="T2002" s="46" t="s">
        <v>137</v>
      </c>
      <c r="U2002" s="47">
        <v>18320.908301723575</v>
      </c>
      <c r="V2002" s="47">
        <v>8732.9351994634108</v>
      </c>
      <c r="W2002" s="49">
        <v>0.47666496964246269</v>
      </c>
      <c r="X2002" s="35" t="s">
        <v>136</v>
      </c>
      <c r="Y2002" s="44" t="s">
        <v>136</v>
      </c>
      <c r="Z2002" s="46" t="s">
        <v>136</v>
      </c>
      <c r="AA2002" s="46" t="s">
        <v>136</v>
      </c>
      <c r="AB2002" s="46" t="s">
        <v>136</v>
      </c>
      <c r="AC2002" s="47" t="s">
        <v>136</v>
      </c>
      <c r="AD2002" s="48" t="s">
        <v>136</v>
      </c>
      <c r="AE2002" s="49" t="s">
        <v>136</v>
      </c>
    </row>
    <row r="2003" spans="1:31" x14ac:dyDescent="0.25">
      <c r="A2003" t="s">
        <v>2205</v>
      </c>
      <c r="B2003" s="35">
        <v>21</v>
      </c>
      <c r="C2003" s="44" t="s">
        <v>188</v>
      </c>
      <c r="D2003" s="45">
        <v>0.68432430314774406</v>
      </c>
      <c r="E2003" s="46">
        <v>0.31567569685225594</v>
      </c>
      <c r="F2003" s="45">
        <v>0.21274593505455264</v>
      </c>
      <c r="G2003" s="47">
        <v>86487.217865201223</v>
      </c>
      <c r="H2003" s="48">
        <v>35104.492688528</v>
      </c>
      <c r="I2003" s="49">
        <v>0.40589226425622549</v>
      </c>
      <c r="J2003" s="35">
        <v>21</v>
      </c>
      <c r="K2003" s="42" t="s">
        <v>142</v>
      </c>
      <c r="L2003" s="46">
        <v>0.46918113548882001</v>
      </c>
      <c r="M2003" s="50" t="s">
        <v>137</v>
      </c>
      <c r="N2003" s="50" t="s">
        <v>137</v>
      </c>
      <c r="O2003" s="46">
        <v>0.53081886451117988</v>
      </c>
      <c r="P2003" s="46" t="s">
        <v>137</v>
      </c>
      <c r="Q2003" s="46" t="s">
        <v>137</v>
      </c>
      <c r="R2003" s="46">
        <v>0.50244321646344881</v>
      </c>
      <c r="S2003" s="46" t="s">
        <v>137</v>
      </c>
      <c r="T2003" s="46" t="s">
        <v>137</v>
      </c>
      <c r="U2003" s="47">
        <v>382308.69129937247</v>
      </c>
      <c r="V2003" s="47">
        <v>232759.4232084809</v>
      </c>
      <c r="W2003" s="49">
        <v>0.6088258742363124</v>
      </c>
      <c r="X2003" s="35" t="s">
        <v>136</v>
      </c>
      <c r="Y2003" s="44" t="s">
        <v>136</v>
      </c>
      <c r="Z2003" s="46" t="s">
        <v>136</v>
      </c>
      <c r="AA2003" s="46" t="s">
        <v>136</v>
      </c>
      <c r="AB2003" s="46" t="s">
        <v>136</v>
      </c>
      <c r="AC2003" s="47" t="s">
        <v>136</v>
      </c>
      <c r="AD2003" s="48" t="s">
        <v>136</v>
      </c>
      <c r="AE2003" s="49" t="s">
        <v>136</v>
      </c>
    </row>
    <row r="2004" spans="1:31" x14ac:dyDescent="0.25">
      <c r="A2004" t="s">
        <v>2206</v>
      </c>
      <c r="B2004" s="35">
        <v>22</v>
      </c>
      <c r="C2004" s="44" t="s">
        <v>13</v>
      </c>
      <c r="D2004" s="45">
        <v>0.63340209222443511</v>
      </c>
      <c r="E2004" s="46">
        <v>0.36659790777556478</v>
      </c>
      <c r="F2004" s="45">
        <v>0.3601414380911096</v>
      </c>
      <c r="G2004" s="47">
        <v>2</v>
      </c>
      <c r="H2004" s="48">
        <v>1</v>
      </c>
      <c r="I2004" s="49">
        <v>0.5</v>
      </c>
      <c r="J2004" s="35">
        <v>22</v>
      </c>
      <c r="K2004" s="42" t="s">
        <v>182</v>
      </c>
      <c r="L2004" s="46">
        <v>0.31143681622572972</v>
      </c>
      <c r="M2004" s="50" t="s">
        <v>137</v>
      </c>
      <c r="N2004" s="50" t="s">
        <v>135</v>
      </c>
      <c r="O2004" s="46">
        <v>0.68856318377427028</v>
      </c>
      <c r="P2004" s="46" t="s">
        <v>137</v>
      </c>
      <c r="Q2004" s="46" t="s">
        <v>135</v>
      </c>
      <c r="R2004" s="46">
        <v>0.13629093303479375</v>
      </c>
      <c r="S2004" s="46" t="s">
        <v>1</v>
      </c>
      <c r="T2004" s="46" t="s">
        <v>137</v>
      </c>
      <c r="U2004" s="47">
        <v>195640.17423058851</v>
      </c>
      <c r="V2004" s="47">
        <v>109658.43675610087</v>
      </c>
      <c r="W2004" s="49">
        <v>0.56051083161914128</v>
      </c>
      <c r="X2004" s="35" t="s">
        <v>136</v>
      </c>
      <c r="Y2004" s="44" t="s">
        <v>136</v>
      </c>
      <c r="Z2004" s="46" t="s">
        <v>136</v>
      </c>
      <c r="AA2004" s="46" t="s">
        <v>136</v>
      </c>
      <c r="AB2004" s="46" t="s">
        <v>136</v>
      </c>
      <c r="AC2004" s="47" t="s">
        <v>136</v>
      </c>
      <c r="AD2004" s="48" t="s">
        <v>136</v>
      </c>
      <c r="AE2004" s="49" t="s">
        <v>136</v>
      </c>
    </row>
    <row r="2005" spans="1:31" x14ac:dyDescent="0.25">
      <c r="A2005" t="s">
        <v>2207</v>
      </c>
      <c r="B2005" s="35">
        <v>23</v>
      </c>
      <c r="C2005" s="44" t="s">
        <v>189</v>
      </c>
      <c r="D2005" s="45">
        <v>0.64398229689773934</v>
      </c>
      <c r="E2005" s="46">
        <v>0.35601770310226083</v>
      </c>
      <c r="F2005" s="45">
        <v>0.2484677445401659</v>
      </c>
      <c r="G2005" s="47">
        <v>193035.69857354433</v>
      </c>
      <c r="H2005" s="48">
        <v>86841.514368892531</v>
      </c>
      <c r="I2005" s="49">
        <v>0.4498728215071936</v>
      </c>
      <c r="J2005" s="35">
        <v>23</v>
      </c>
      <c r="K2005" s="42" t="s">
        <v>184</v>
      </c>
      <c r="L2005" s="46">
        <v>0.2243139643950397</v>
      </c>
      <c r="M2005" s="50" t="s">
        <v>137</v>
      </c>
      <c r="N2005" s="50" t="s">
        <v>135</v>
      </c>
      <c r="O2005" s="46">
        <v>0.7756860356049603</v>
      </c>
      <c r="P2005" s="46" t="s">
        <v>137</v>
      </c>
      <c r="Q2005" s="46" t="s">
        <v>135</v>
      </c>
      <c r="R2005" s="46">
        <v>0.27211053910600286</v>
      </c>
      <c r="S2005" s="46" t="s">
        <v>1</v>
      </c>
      <c r="T2005" s="46" t="s">
        <v>137</v>
      </c>
      <c r="U2005" s="47">
        <v>125608.85425117557</v>
      </c>
      <c r="V2005" s="47">
        <v>50405.960878267651</v>
      </c>
      <c r="W2005" s="49">
        <v>0.40129305516530422</v>
      </c>
      <c r="X2005" s="35" t="s">
        <v>136</v>
      </c>
      <c r="Y2005" s="44" t="s">
        <v>136</v>
      </c>
      <c r="Z2005" s="46" t="s">
        <v>136</v>
      </c>
      <c r="AA2005" s="46" t="s">
        <v>136</v>
      </c>
      <c r="AB2005" s="46" t="s">
        <v>136</v>
      </c>
      <c r="AC2005" s="47" t="s">
        <v>136</v>
      </c>
      <c r="AD2005" s="48" t="s">
        <v>136</v>
      </c>
      <c r="AE2005" s="49" t="s">
        <v>136</v>
      </c>
    </row>
    <row r="2006" spans="1:31" x14ac:dyDescent="0.25">
      <c r="A2006" t="s">
        <v>2208</v>
      </c>
      <c r="B2006" s="35" t="s">
        <v>136</v>
      </c>
      <c r="C2006" s="44" t="s">
        <v>136</v>
      </c>
      <c r="D2006" s="45" t="s">
        <v>136</v>
      </c>
      <c r="E2006" s="46" t="s">
        <v>136</v>
      </c>
      <c r="F2006" s="45" t="s">
        <v>136</v>
      </c>
      <c r="G2006" s="47" t="s">
        <v>136</v>
      </c>
      <c r="H2006" s="48" t="s">
        <v>136</v>
      </c>
      <c r="I2006" s="49" t="s">
        <v>136</v>
      </c>
      <c r="J2006" s="35">
        <v>24</v>
      </c>
      <c r="K2006" s="42" t="s">
        <v>185</v>
      </c>
      <c r="L2006" s="46">
        <v>0.60046676909907837</v>
      </c>
      <c r="M2006" s="50" t="s">
        <v>1</v>
      </c>
      <c r="N2006" s="50" t="s">
        <v>137</v>
      </c>
      <c r="O2006" s="46">
        <v>0.39953323090092158</v>
      </c>
      <c r="P2006" s="46" t="s">
        <v>1</v>
      </c>
      <c r="Q2006" s="46" t="s">
        <v>137</v>
      </c>
      <c r="R2006" s="46">
        <v>0.4213146052851155</v>
      </c>
      <c r="S2006" s="46" t="s">
        <v>137</v>
      </c>
      <c r="T2006" s="46" t="s">
        <v>137</v>
      </c>
      <c r="U2006" s="47">
        <v>2724.9534835520831</v>
      </c>
      <c r="V2006" s="47">
        <v>2199.1307751504564</v>
      </c>
      <c r="W2006" s="49">
        <v>0.80703424422636516</v>
      </c>
      <c r="X2006" s="35" t="s">
        <v>136</v>
      </c>
      <c r="Y2006" s="44" t="s">
        <v>136</v>
      </c>
      <c r="Z2006" s="46" t="s">
        <v>136</v>
      </c>
      <c r="AA2006" s="46" t="s">
        <v>136</v>
      </c>
      <c r="AB2006" s="46" t="s">
        <v>136</v>
      </c>
      <c r="AC2006" s="47" t="s">
        <v>136</v>
      </c>
      <c r="AD2006" s="48" t="s">
        <v>136</v>
      </c>
      <c r="AE2006" s="49" t="s">
        <v>136</v>
      </c>
    </row>
    <row r="2007" spans="1:31" x14ac:dyDescent="0.25">
      <c r="A2007" t="s">
        <v>2209</v>
      </c>
      <c r="B2007" s="35" t="s">
        <v>136</v>
      </c>
      <c r="C2007" s="44" t="s">
        <v>136</v>
      </c>
      <c r="D2007" s="45" t="s">
        <v>136</v>
      </c>
      <c r="E2007" s="46" t="s">
        <v>136</v>
      </c>
      <c r="F2007" s="45" t="s">
        <v>136</v>
      </c>
      <c r="G2007" s="47" t="s">
        <v>136</v>
      </c>
      <c r="H2007" s="48" t="s">
        <v>136</v>
      </c>
      <c r="I2007" s="49" t="s">
        <v>136</v>
      </c>
      <c r="J2007" s="35">
        <v>25</v>
      </c>
      <c r="K2007" s="42" t="s">
        <v>2227</v>
      </c>
      <c r="L2007" s="46">
        <v>0.19140535391931632</v>
      </c>
      <c r="M2007" s="50" t="s">
        <v>137</v>
      </c>
      <c r="N2007" s="50" t="s">
        <v>135</v>
      </c>
      <c r="O2007" s="46">
        <v>0.80859464608068365</v>
      </c>
      <c r="P2007" s="46" t="s">
        <v>137</v>
      </c>
      <c r="Q2007" s="46" t="s">
        <v>135</v>
      </c>
      <c r="R2007" s="46">
        <v>0.2861760477368589</v>
      </c>
      <c r="S2007" s="46" t="s">
        <v>1</v>
      </c>
      <c r="T2007" s="46" t="s">
        <v>137</v>
      </c>
      <c r="U2007" s="47">
        <v>285512.16505373793</v>
      </c>
      <c r="V2007" s="47">
        <v>210440.54126734496</v>
      </c>
      <c r="W2007" s="49">
        <v>0.73706330946611931</v>
      </c>
      <c r="X2007" s="35" t="s">
        <v>136</v>
      </c>
      <c r="Y2007" s="44" t="s">
        <v>136</v>
      </c>
      <c r="Z2007" s="46" t="s">
        <v>136</v>
      </c>
      <c r="AA2007" s="46" t="s">
        <v>136</v>
      </c>
      <c r="AB2007" s="46" t="s">
        <v>136</v>
      </c>
      <c r="AC2007" s="47" t="s">
        <v>136</v>
      </c>
      <c r="AD2007" s="48" t="s">
        <v>136</v>
      </c>
      <c r="AE2007" s="49" t="s">
        <v>136</v>
      </c>
    </row>
    <row r="2008" spans="1:31" x14ac:dyDescent="0.25">
      <c r="A2008" t="s">
        <v>2210</v>
      </c>
      <c r="B2008" s="35" t="s">
        <v>136</v>
      </c>
      <c r="C2008" s="44" t="s">
        <v>136</v>
      </c>
      <c r="D2008" s="45" t="s">
        <v>136</v>
      </c>
      <c r="E2008" s="46" t="s">
        <v>136</v>
      </c>
      <c r="F2008" s="45" t="s">
        <v>136</v>
      </c>
      <c r="G2008" s="47" t="s">
        <v>136</v>
      </c>
      <c r="H2008" s="48" t="s">
        <v>136</v>
      </c>
      <c r="I2008" s="49" t="s">
        <v>136</v>
      </c>
      <c r="J2008" s="35">
        <v>26</v>
      </c>
      <c r="K2008" s="42" t="s">
        <v>192</v>
      </c>
      <c r="L2008" s="46">
        <v>0.32368582092045034</v>
      </c>
      <c r="M2008" s="50" t="s">
        <v>137</v>
      </c>
      <c r="N2008" s="50" t="s">
        <v>135</v>
      </c>
      <c r="O2008" s="46">
        <v>0.6763141790795496</v>
      </c>
      <c r="P2008" s="46" t="s">
        <v>137</v>
      </c>
      <c r="Q2008" s="46" t="s">
        <v>135</v>
      </c>
      <c r="R2008" s="46">
        <v>0.59931686067824963</v>
      </c>
      <c r="S2008" s="46" t="s">
        <v>137</v>
      </c>
      <c r="T2008" s="46" t="s">
        <v>137</v>
      </c>
      <c r="U2008" s="47">
        <v>457353.44519941864</v>
      </c>
      <c r="V2008" s="47">
        <v>231486.94817080162</v>
      </c>
      <c r="W2008" s="49">
        <v>0.50614453788550118</v>
      </c>
      <c r="X2008" s="35" t="s">
        <v>136</v>
      </c>
      <c r="Y2008" s="44" t="s">
        <v>136</v>
      </c>
      <c r="Z2008" s="46" t="s">
        <v>136</v>
      </c>
      <c r="AA2008" s="46" t="s">
        <v>136</v>
      </c>
      <c r="AB2008" s="46" t="s">
        <v>136</v>
      </c>
      <c r="AC2008" s="47" t="s">
        <v>136</v>
      </c>
      <c r="AD2008" s="48" t="s">
        <v>136</v>
      </c>
      <c r="AE2008" s="49" t="s">
        <v>136</v>
      </c>
    </row>
    <row r="2009" spans="1:31" x14ac:dyDescent="0.25">
      <c r="A2009" t="s">
        <v>2211</v>
      </c>
      <c r="B2009" s="35" t="s">
        <v>136</v>
      </c>
      <c r="C2009" s="44" t="s">
        <v>136</v>
      </c>
      <c r="D2009" s="45" t="s">
        <v>136</v>
      </c>
      <c r="E2009" s="46" t="s">
        <v>136</v>
      </c>
      <c r="F2009" s="45" t="s">
        <v>136</v>
      </c>
      <c r="G2009" s="47" t="s">
        <v>136</v>
      </c>
      <c r="H2009" s="48" t="s">
        <v>136</v>
      </c>
      <c r="I2009" s="49" t="s">
        <v>136</v>
      </c>
      <c r="J2009" s="35" t="s">
        <v>136</v>
      </c>
      <c r="K2009" s="42" t="s">
        <v>136</v>
      </c>
      <c r="L2009" s="46" t="s">
        <v>136</v>
      </c>
      <c r="M2009" s="50" t="s">
        <v>136</v>
      </c>
      <c r="N2009" s="50" t="s">
        <v>136</v>
      </c>
      <c r="O2009" s="46" t="s">
        <v>136</v>
      </c>
      <c r="P2009" s="46" t="s">
        <v>136</v>
      </c>
      <c r="Q2009" s="46" t="s">
        <v>136</v>
      </c>
      <c r="R2009" s="46" t="s">
        <v>136</v>
      </c>
      <c r="S2009" s="46" t="s">
        <v>136</v>
      </c>
      <c r="T2009" s="46" t="s">
        <v>136</v>
      </c>
      <c r="U2009" s="47" t="s">
        <v>136</v>
      </c>
      <c r="V2009" s="47" t="s">
        <v>136</v>
      </c>
      <c r="W2009" s="49" t="s">
        <v>136</v>
      </c>
      <c r="X2009" s="35" t="s">
        <v>136</v>
      </c>
      <c r="Y2009" s="44" t="s">
        <v>136</v>
      </c>
      <c r="Z2009" s="46" t="s">
        <v>136</v>
      </c>
      <c r="AA2009" s="46" t="s">
        <v>136</v>
      </c>
      <c r="AB2009" s="46" t="s">
        <v>136</v>
      </c>
      <c r="AC2009" s="47" t="s">
        <v>136</v>
      </c>
      <c r="AD2009" s="48" t="s">
        <v>136</v>
      </c>
      <c r="AE2009" s="49" t="s">
        <v>136</v>
      </c>
    </row>
    <row r="2010" spans="1:31" x14ac:dyDescent="0.25">
      <c r="A2010" t="s">
        <v>2212</v>
      </c>
      <c r="B2010" s="35" t="s">
        <v>136</v>
      </c>
      <c r="C2010" s="44" t="s">
        <v>136</v>
      </c>
      <c r="D2010" s="45" t="s">
        <v>136</v>
      </c>
      <c r="E2010" s="46" t="s">
        <v>136</v>
      </c>
      <c r="F2010" s="45" t="s">
        <v>136</v>
      </c>
      <c r="G2010" s="47" t="s">
        <v>136</v>
      </c>
      <c r="H2010" s="48" t="s">
        <v>136</v>
      </c>
      <c r="I2010" s="49" t="s">
        <v>136</v>
      </c>
      <c r="J2010" s="35" t="s">
        <v>136</v>
      </c>
      <c r="K2010" s="42" t="s">
        <v>136</v>
      </c>
      <c r="L2010" s="46" t="s">
        <v>136</v>
      </c>
      <c r="M2010" s="50" t="s">
        <v>136</v>
      </c>
      <c r="N2010" s="50" t="s">
        <v>136</v>
      </c>
      <c r="O2010" s="46" t="s">
        <v>136</v>
      </c>
      <c r="P2010" s="46" t="s">
        <v>136</v>
      </c>
      <c r="Q2010" s="46" t="s">
        <v>136</v>
      </c>
      <c r="R2010" s="46" t="s">
        <v>136</v>
      </c>
      <c r="S2010" s="46" t="s">
        <v>136</v>
      </c>
      <c r="T2010" s="46" t="s">
        <v>136</v>
      </c>
      <c r="U2010" s="47" t="s">
        <v>136</v>
      </c>
      <c r="V2010" s="47" t="s">
        <v>136</v>
      </c>
      <c r="W2010" s="49" t="s">
        <v>136</v>
      </c>
      <c r="X2010" s="35" t="s">
        <v>136</v>
      </c>
      <c r="Y2010" s="44" t="s">
        <v>136</v>
      </c>
      <c r="Z2010" s="46" t="s">
        <v>136</v>
      </c>
      <c r="AA2010" s="46" t="s">
        <v>136</v>
      </c>
      <c r="AB2010" s="46" t="s">
        <v>136</v>
      </c>
      <c r="AC2010" s="47" t="s">
        <v>136</v>
      </c>
      <c r="AD2010" s="48" t="s">
        <v>136</v>
      </c>
      <c r="AE2010" s="49" t="s">
        <v>136</v>
      </c>
    </row>
    <row r="2011" spans="1:31" x14ac:dyDescent="0.25">
      <c r="A2011" t="s">
        <v>2213</v>
      </c>
      <c r="B2011" s="35" t="s">
        <v>136</v>
      </c>
      <c r="C2011" s="44" t="s">
        <v>136</v>
      </c>
      <c r="D2011" s="45" t="s">
        <v>136</v>
      </c>
      <c r="E2011" s="46" t="s">
        <v>136</v>
      </c>
      <c r="F2011" s="45" t="s">
        <v>136</v>
      </c>
      <c r="G2011" s="47" t="s">
        <v>136</v>
      </c>
      <c r="H2011" s="48" t="s">
        <v>136</v>
      </c>
      <c r="I2011" s="49" t="s">
        <v>136</v>
      </c>
      <c r="J2011" s="35" t="s">
        <v>136</v>
      </c>
      <c r="K2011" s="42" t="s">
        <v>136</v>
      </c>
      <c r="L2011" s="46" t="s">
        <v>136</v>
      </c>
      <c r="M2011" s="50" t="s">
        <v>136</v>
      </c>
      <c r="N2011" s="50" t="s">
        <v>136</v>
      </c>
      <c r="O2011" s="46" t="s">
        <v>136</v>
      </c>
      <c r="P2011" s="46" t="s">
        <v>136</v>
      </c>
      <c r="Q2011" s="46" t="s">
        <v>136</v>
      </c>
      <c r="R2011" s="46" t="s">
        <v>136</v>
      </c>
      <c r="S2011" s="46" t="s">
        <v>136</v>
      </c>
      <c r="T2011" s="46" t="s">
        <v>136</v>
      </c>
      <c r="U2011" s="47" t="s">
        <v>136</v>
      </c>
      <c r="V2011" s="47" t="s">
        <v>136</v>
      </c>
      <c r="W2011" s="49" t="s">
        <v>136</v>
      </c>
      <c r="X2011" s="35" t="s">
        <v>136</v>
      </c>
      <c r="Y2011" s="44" t="s">
        <v>136</v>
      </c>
      <c r="Z2011" s="46" t="s">
        <v>136</v>
      </c>
      <c r="AA2011" s="46" t="s">
        <v>136</v>
      </c>
      <c r="AB2011" s="46" t="s">
        <v>136</v>
      </c>
      <c r="AC2011" s="47" t="s">
        <v>136</v>
      </c>
      <c r="AD2011" s="48" t="s">
        <v>136</v>
      </c>
      <c r="AE2011" s="49" t="s">
        <v>136</v>
      </c>
    </row>
    <row r="2012" spans="1:31" x14ac:dyDescent="0.25">
      <c r="A2012" t="s">
        <v>2214</v>
      </c>
      <c r="B2012" s="35" t="s">
        <v>136</v>
      </c>
      <c r="C2012" s="44" t="s">
        <v>136</v>
      </c>
      <c r="D2012" s="45" t="s">
        <v>136</v>
      </c>
      <c r="E2012" s="46" t="s">
        <v>136</v>
      </c>
      <c r="F2012" s="45" t="s">
        <v>136</v>
      </c>
      <c r="G2012" s="47" t="s">
        <v>136</v>
      </c>
      <c r="H2012" s="48" t="s">
        <v>136</v>
      </c>
      <c r="I2012" s="49" t="s">
        <v>136</v>
      </c>
      <c r="J2012" s="35" t="s">
        <v>136</v>
      </c>
      <c r="K2012" s="42" t="s">
        <v>136</v>
      </c>
      <c r="L2012" s="46" t="s">
        <v>136</v>
      </c>
      <c r="M2012" s="50" t="s">
        <v>136</v>
      </c>
      <c r="N2012" s="50" t="s">
        <v>136</v>
      </c>
      <c r="O2012" s="46" t="s">
        <v>136</v>
      </c>
      <c r="P2012" s="46" t="s">
        <v>136</v>
      </c>
      <c r="Q2012" s="46" t="s">
        <v>136</v>
      </c>
      <c r="R2012" s="46" t="s">
        <v>136</v>
      </c>
      <c r="S2012" s="46" t="s">
        <v>136</v>
      </c>
      <c r="T2012" s="46" t="s">
        <v>136</v>
      </c>
      <c r="U2012" s="47" t="s">
        <v>136</v>
      </c>
      <c r="V2012" s="47" t="s">
        <v>136</v>
      </c>
      <c r="W2012" s="49" t="s">
        <v>136</v>
      </c>
      <c r="X2012" s="35" t="s">
        <v>136</v>
      </c>
      <c r="Y2012" s="44" t="s">
        <v>136</v>
      </c>
      <c r="Z2012" s="46" t="s">
        <v>136</v>
      </c>
      <c r="AA2012" s="46" t="s">
        <v>136</v>
      </c>
      <c r="AB2012" s="46" t="s">
        <v>136</v>
      </c>
      <c r="AC2012" s="47" t="s">
        <v>136</v>
      </c>
      <c r="AD2012" s="48" t="s">
        <v>136</v>
      </c>
      <c r="AE2012" s="49" t="s">
        <v>136</v>
      </c>
    </row>
    <row r="2013" spans="1:31" x14ac:dyDescent="0.25">
      <c r="A2013" t="s">
        <v>2215</v>
      </c>
      <c r="B2013" s="35" t="s">
        <v>136</v>
      </c>
      <c r="C2013" s="44" t="s">
        <v>136</v>
      </c>
      <c r="D2013" s="45" t="s">
        <v>136</v>
      </c>
      <c r="E2013" s="46" t="s">
        <v>136</v>
      </c>
      <c r="F2013" s="45" t="s">
        <v>136</v>
      </c>
      <c r="G2013" s="47" t="s">
        <v>136</v>
      </c>
      <c r="H2013" s="48" t="s">
        <v>136</v>
      </c>
      <c r="I2013" s="49" t="s">
        <v>136</v>
      </c>
      <c r="J2013" s="35" t="s">
        <v>136</v>
      </c>
      <c r="K2013" s="42" t="s">
        <v>136</v>
      </c>
      <c r="L2013" s="46" t="s">
        <v>136</v>
      </c>
      <c r="M2013" s="50" t="s">
        <v>136</v>
      </c>
      <c r="N2013" s="50" t="s">
        <v>136</v>
      </c>
      <c r="O2013" s="46" t="s">
        <v>136</v>
      </c>
      <c r="P2013" s="46" t="s">
        <v>136</v>
      </c>
      <c r="Q2013" s="46" t="s">
        <v>136</v>
      </c>
      <c r="R2013" s="46" t="s">
        <v>136</v>
      </c>
      <c r="S2013" s="46" t="s">
        <v>136</v>
      </c>
      <c r="T2013" s="46" t="s">
        <v>136</v>
      </c>
      <c r="U2013" s="47" t="s">
        <v>136</v>
      </c>
      <c r="V2013" s="47" t="s">
        <v>136</v>
      </c>
      <c r="W2013" s="49" t="s">
        <v>136</v>
      </c>
      <c r="X2013" s="35" t="s">
        <v>136</v>
      </c>
      <c r="Y2013" s="44" t="s">
        <v>136</v>
      </c>
      <c r="Z2013" s="46" t="s">
        <v>136</v>
      </c>
      <c r="AA2013" s="46" t="s">
        <v>136</v>
      </c>
      <c r="AB2013" s="46" t="s">
        <v>136</v>
      </c>
      <c r="AC2013" s="47" t="s">
        <v>136</v>
      </c>
      <c r="AD2013" s="48" t="s">
        <v>136</v>
      </c>
      <c r="AE2013" s="49" t="s">
        <v>136</v>
      </c>
    </row>
    <row r="2014" spans="1:31" x14ac:dyDescent="0.25">
      <c r="A2014" t="s">
        <v>2216</v>
      </c>
      <c r="B2014" s="35" t="s">
        <v>136</v>
      </c>
      <c r="C2014" s="44" t="s">
        <v>136</v>
      </c>
      <c r="D2014" s="45" t="s">
        <v>136</v>
      </c>
      <c r="E2014" s="46" t="s">
        <v>136</v>
      </c>
      <c r="F2014" s="45" t="s">
        <v>136</v>
      </c>
      <c r="G2014" s="47" t="s">
        <v>136</v>
      </c>
      <c r="H2014" s="48" t="s">
        <v>136</v>
      </c>
      <c r="I2014" s="49" t="s">
        <v>136</v>
      </c>
      <c r="J2014" s="35" t="s">
        <v>136</v>
      </c>
      <c r="K2014" s="42" t="s">
        <v>136</v>
      </c>
      <c r="L2014" s="46" t="s">
        <v>136</v>
      </c>
      <c r="M2014" s="50" t="s">
        <v>136</v>
      </c>
      <c r="N2014" s="50" t="s">
        <v>136</v>
      </c>
      <c r="O2014" s="46" t="s">
        <v>136</v>
      </c>
      <c r="P2014" s="46" t="s">
        <v>136</v>
      </c>
      <c r="Q2014" s="46" t="s">
        <v>136</v>
      </c>
      <c r="R2014" s="46" t="s">
        <v>136</v>
      </c>
      <c r="S2014" s="46" t="s">
        <v>136</v>
      </c>
      <c r="T2014" s="46" t="s">
        <v>136</v>
      </c>
      <c r="U2014" s="47" t="s">
        <v>136</v>
      </c>
      <c r="V2014" s="47" t="s">
        <v>136</v>
      </c>
      <c r="W2014" s="49" t="s">
        <v>136</v>
      </c>
      <c r="X2014" s="35" t="s">
        <v>136</v>
      </c>
      <c r="Y2014" s="44" t="s">
        <v>136</v>
      </c>
      <c r="Z2014" s="46" t="s">
        <v>136</v>
      </c>
      <c r="AA2014" s="46" t="s">
        <v>136</v>
      </c>
      <c r="AB2014" s="46" t="s">
        <v>136</v>
      </c>
      <c r="AC2014" s="47" t="s">
        <v>136</v>
      </c>
      <c r="AD2014" s="48" t="s">
        <v>136</v>
      </c>
      <c r="AE2014" s="49" t="s">
        <v>136</v>
      </c>
    </row>
    <row r="2015" spans="1:31" x14ac:dyDescent="0.25">
      <c r="A2015" t="s">
        <v>2217</v>
      </c>
      <c r="B2015" s="35" t="s">
        <v>136</v>
      </c>
      <c r="C2015" s="44" t="s">
        <v>136</v>
      </c>
      <c r="D2015" s="45" t="s">
        <v>136</v>
      </c>
      <c r="E2015" s="46" t="s">
        <v>136</v>
      </c>
      <c r="F2015" s="45" t="s">
        <v>136</v>
      </c>
      <c r="G2015" s="47" t="s">
        <v>136</v>
      </c>
      <c r="H2015" s="48" t="s">
        <v>136</v>
      </c>
      <c r="I2015" s="49" t="s">
        <v>136</v>
      </c>
      <c r="J2015" s="35" t="s">
        <v>136</v>
      </c>
      <c r="K2015" s="42" t="s">
        <v>136</v>
      </c>
      <c r="L2015" s="46" t="s">
        <v>136</v>
      </c>
      <c r="M2015" s="50" t="s">
        <v>136</v>
      </c>
      <c r="N2015" s="50" t="s">
        <v>136</v>
      </c>
      <c r="O2015" s="46" t="s">
        <v>136</v>
      </c>
      <c r="P2015" s="46" t="s">
        <v>136</v>
      </c>
      <c r="Q2015" s="46" t="s">
        <v>136</v>
      </c>
      <c r="R2015" s="46" t="s">
        <v>136</v>
      </c>
      <c r="S2015" s="46" t="s">
        <v>136</v>
      </c>
      <c r="T2015" s="46" t="s">
        <v>136</v>
      </c>
      <c r="U2015" s="47" t="s">
        <v>136</v>
      </c>
      <c r="V2015" s="47" t="s">
        <v>136</v>
      </c>
      <c r="W2015" s="49" t="s">
        <v>136</v>
      </c>
      <c r="X2015" s="35" t="s">
        <v>136</v>
      </c>
      <c r="Y2015" s="44" t="s">
        <v>136</v>
      </c>
      <c r="Z2015" s="46" t="s">
        <v>136</v>
      </c>
      <c r="AA2015" s="46" t="s">
        <v>136</v>
      </c>
      <c r="AB2015" s="46" t="s">
        <v>136</v>
      </c>
      <c r="AC2015" s="47" t="s">
        <v>136</v>
      </c>
      <c r="AD2015" s="48" t="s">
        <v>136</v>
      </c>
      <c r="AE2015" s="49" t="s">
        <v>136</v>
      </c>
    </row>
    <row r="2016" spans="1:31" x14ac:dyDescent="0.25">
      <c r="A2016" t="s">
        <v>2218</v>
      </c>
      <c r="B2016" s="35" t="s">
        <v>136</v>
      </c>
      <c r="C2016" s="44" t="s">
        <v>136</v>
      </c>
      <c r="D2016" s="45" t="s">
        <v>136</v>
      </c>
      <c r="E2016" s="46" t="s">
        <v>136</v>
      </c>
      <c r="F2016" s="45" t="s">
        <v>136</v>
      </c>
      <c r="G2016" s="47" t="s">
        <v>136</v>
      </c>
      <c r="H2016" s="48" t="s">
        <v>136</v>
      </c>
      <c r="I2016" s="49" t="s">
        <v>136</v>
      </c>
      <c r="J2016" s="35" t="s">
        <v>136</v>
      </c>
      <c r="K2016" s="42" t="s">
        <v>136</v>
      </c>
      <c r="L2016" s="46" t="s">
        <v>136</v>
      </c>
      <c r="M2016" s="50" t="s">
        <v>136</v>
      </c>
      <c r="N2016" s="50" t="s">
        <v>136</v>
      </c>
      <c r="O2016" s="46" t="s">
        <v>136</v>
      </c>
      <c r="P2016" s="46" t="s">
        <v>136</v>
      </c>
      <c r="Q2016" s="46" t="s">
        <v>136</v>
      </c>
      <c r="R2016" s="46" t="s">
        <v>136</v>
      </c>
      <c r="S2016" s="46" t="s">
        <v>136</v>
      </c>
      <c r="T2016" s="46" t="s">
        <v>136</v>
      </c>
      <c r="U2016" s="47" t="s">
        <v>136</v>
      </c>
      <c r="V2016" s="47" t="s">
        <v>136</v>
      </c>
      <c r="W2016" s="49" t="s">
        <v>136</v>
      </c>
      <c r="X2016" s="35" t="s">
        <v>136</v>
      </c>
      <c r="Y2016" s="44" t="s">
        <v>136</v>
      </c>
      <c r="Z2016" s="46" t="s">
        <v>136</v>
      </c>
      <c r="AA2016" s="46" t="s">
        <v>136</v>
      </c>
      <c r="AB2016" s="46" t="s">
        <v>136</v>
      </c>
      <c r="AC2016" s="47" t="s">
        <v>136</v>
      </c>
      <c r="AD2016" s="48" t="s">
        <v>136</v>
      </c>
      <c r="AE2016" s="49" t="s">
        <v>136</v>
      </c>
    </row>
    <row r="2017" spans="1:31" x14ac:dyDescent="0.25">
      <c r="A2017" t="s">
        <v>2219</v>
      </c>
      <c r="B2017" s="35" t="s">
        <v>136</v>
      </c>
      <c r="C2017" s="44" t="s">
        <v>136</v>
      </c>
      <c r="D2017" s="45" t="s">
        <v>136</v>
      </c>
      <c r="E2017" s="46" t="s">
        <v>136</v>
      </c>
      <c r="F2017" s="45" t="s">
        <v>136</v>
      </c>
      <c r="G2017" s="47" t="s">
        <v>136</v>
      </c>
      <c r="H2017" s="48" t="s">
        <v>136</v>
      </c>
      <c r="I2017" s="49" t="s">
        <v>136</v>
      </c>
      <c r="J2017" s="35" t="s">
        <v>136</v>
      </c>
      <c r="K2017" s="42" t="s">
        <v>136</v>
      </c>
      <c r="L2017" s="46" t="s">
        <v>136</v>
      </c>
      <c r="M2017" s="50" t="s">
        <v>136</v>
      </c>
      <c r="N2017" s="50" t="s">
        <v>136</v>
      </c>
      <c r="O2017" s="46" t="s">
        <v>136</v>
      </c>
      <c r="P2017" s="46" t="s">
        <v>136</v>
      </c>
      <c r="Q2017" s="46" t="s">
        <v>136</v>
      </c>
      <c r="R2017" s="46" t="s">
        <v>136</v>
      </c>
      <c r="S2017" s="46" t="s">
        <v>136</v>
      </c>
      <c r="T2017" s="46" t="s">
        <v>136</v>
      </c>
      <c r="U2017" s="47" t="s">
        <v>136</v>
      </c>
      <c r="V2017" s="47" t="s">
        <v>136</v>
      </c>
      <c r="W2017" s="49" t="s">
        <v>136</v>
      </c>
      <c r="X2017" s="35" t="s">
        <v>136</v>
      </c>
      <c r="Y2017" s="44" t="s">
        <v>136</v>
      </c>
      <c r="Z2017" s="46" t="s">
        <v>136</v>
      </c>
      <c r="AA2017" s="46" t="s">
        <v>136</v>
      </c>
      <c r="AB2017" s="46" t="s">
        <v>136</v>
      </c>
      <c r="AC2017" s="47" t="s">
        <v>136</v>
      </c>
      <c r="AD2017" s="48" t="s">
        <v>136</v>
      </c>
      <c r="AE2017" s="49" t="s">
        <v>136</v>
      </c>
    </row>
    <row r="2018" spans="1:31" x14ac:dyDescent="0.25">
      <c r="A2018" t="s">
        <v>2220</v>
      </c>
      <c r="B2018" s="35" t="s">
        <v>136</v>
      </c>
      <c r="C2018" s="44" t="s">
        <v>136</v>
      </c>
      <c r="D2018" s="45" t="s">
        <v>136</v>
      </c>
      <c r="E2018" s="46" t="s">
        <v>136</v>
      </c>
      <c r="F2018" s="45" t="s">
        <v>136</v>
      </c>
      <c r="G2018" s="47" t="s">
        <v>136</v>
      </c>
      <c r="H2018" s="48" t="s">
        <v>136</v>
      </c>
      <c r="I2018" s="49" t="s">
        <v>136</v>
      </c>
      <c r="J2018" s="35" t="s">
        <v>136</v>
      </c>
      <c r="K2018" s="42" t="s">
        <v>136</v>
      </c>
      <c r="L2018" s="46" t="s">
        <v>136</v>
      </c>
      <c r="M2018" s="50" t="s">
        <v>136</v>
      </c>
      <c r="N2018" s="50" t="s">
        <v>136</v>
      </c>
      <c r="O2018" s="46" t="s">
        <v>136</v>
      </c>
      <c r="P2018" s="46" t="s">
        <v>136</v>
      </c>
      <c r="Q2018" s="46" t="s">
        <v>136</v>
      </c>
      <c r="R2018" s="46" t="s">
        <v>136</v>
      </c>
      <c r="S2018" s="46" t="s">
        <v>136</v>
      </c>
      <c r="T2018" s="46" t="s">
        <v>136</v>
      </c>
      <c r="U2018" s="47" t="s">
        <v>136</v>
      </c>
      <c r="V2018" s="47" t="s">
        <v>136</v>
      </c>
      <c r="W2018" s="49" t="s">
        <v>136</v>
      </c>
      <c r="X2018" s="35" t="s">
        <v>136</v>
      </c>
      <c r="Y2018" s="44" t="s">
        <v>136</v>
      </c>
      <c r="Z2018" s="46" t="s">
        <v>136</v>
      </c>
      <c r="AA2018" s="46" t="s">
        <v>136</v>
      </c>
      <c r="AB2018" s="46" t="s">
        <v>136</v>
      </c>
      <c r="AC2018" s="47" t="s">
        <v>136</v>
      </c>
      <c r="AD2018" s="48" t="s">
        <v>136</v>
      </c>
      <c r="AE2018" s="49" t="s">
        <v>136</v>
      </c>
    </row>
    <row r="2019" spans="1:31" x14ac:dyDescent="0.25">
      <c r="A2019" t="s">
        <v>2221</v>
      </c>
      <c r="B2019" s="35" t="s">
        <v>136</v>
      </c>
      <c r="C2019" s="44" t="s">
        <v>136</v>
      </c>
      <c r="D2019" s="45" t="s">
        <v>136</v>
      </c>
      <c r="E2019" s="46" t="s">
        <v>136</v>
      </c>
      <c r="F2019" s="45" t="s">
        <v>136</v>
      </c>
      <c r="G2019" s="47" t="s">
        <v>136</v>
      </c>
      <c r="H2019" s="48" t="s">
        <v>136</v>
      </c>
      <c r="I2019" s="49" t="s">
        <v>136</v>
      </c>
      <c r="J2019" s="35" t="s">
        <v>136</v>
      </c>
      <c r="K2019" s="42" t="s">
        <v>136</v>
      </c>
      <c r="L2019" s="46" t="s">
        <v>136</v>
      </c>
      <c r="M2019" s="50" t="s">
        <v>136</v>
      </c>
      <c r="N2019" s="50" t="s">
        <v>136</v>
      </c>
      <c r="O2019" s="46" t="s">
        <v>136</v>
      </c>
      <c r="P2019" s="46" t="s">
        <v>136</v>
      </c>
      <c r="Q2019" s="46" t="s">
        <v>136</v>
      </c>
      <c r="R2019" s="46" t="s">
        <v>136</v>
      </c>
      <c r="S2019" s="46" t="s">
        <v>136</v>
      </c>
      <c r="T2019" s="46" t="s">
        <v>136</v>
      </c>
      <c r="U2019" s="47" t="s">
        <v>136</v>
      </c>
      <c r="V2019" s="47" t="s">
        <v>136</v>
      </c>
      <c r="W2019" s="49" t="s">
        <v>136</v>
      </c>
      <c r="X2019" s="35" t="s">
        <v>136</v>
      </c>
      <c r="Y2019" s="44" t="s">
        <v>136</v>
      </c>
      <c r="Z2019" s="46" t="s">
        <v>136</v>
      </c>
      <c r="AA2019" s="46" t="s">
        <v>136</v>
      </c>
      <c r="AB2019" s="46" t="s">
        <v>136</v>
      </c>
      <c r="AC2019" s="47" t="s">
        <v>136</v>
      </c>
      <c r="AD2019" s="48" t="s">
        <v>136</v>
      </c>
      <c r="AE2019" s="49" t="s">
        <v>136</v>
      </c>
    </row>
    <row r="2020" spans="1:31" x14ac:dyDescent="0.25">
      <c r="A2020" t="s">
        <v>2222</v>
      </c>
      <c r="B2020" s="35" t="s">
        <v>136</v>
      </c>
      <c r="C2020" s="44" t="s">
        <v>136</v>
      </c>
      <c r="D2020" s="45" t="s">
        <v>136</v>
      </c>
      <c r="E2020" s="46" t="s">
        <v>136</v>
      </c>
      <c r="F2020" s="45" t="s">
        <v>136</v>
      </c>
      <c r="G2020" s="47" t="s">
        <v>136</v>
      </c>
      <c r="H2020" s="48" t="s">
        <v>136</v>
      </c>
      <c r="I2020" s="49" t="s">
        <v>136</v>
      </c>
      <c r="J2020" s="35" t="s">
        <v>136</v>
      </c>
      <c r="K2020" s="42" t="s">
        <v>136</v>
      </c>
      <c r="L2020" s="46" t="s">
        <v>136</v>
      </c>
      <c r="M2020" s="50" t="s">
        <v>136</v>
      </c>
      <c r="N2020" s="50" t="s">
        <v>136</v>
      </c>
      <c r="O2020" s="46" t="s">
        <v>136</v>
      </c>
      <c r="P2020" s="46" t="s">
        <v>136</v>
      </c>
      <c r="Q2020" s="46" t="s">
        <v>136</v>
      </c>
      <c r="R2020" s="46" t="s">
        <v>136</v>
      </c>
      <c r="S2020" s="46" t="s">
        <v>136</v>
      </c>
      <c r="T2020" s="46" t="s">
        <v>136</v>
      </c>
      <c r="U2020" s="47" t="s">
        <v>136</v>
      </c>
      <c r="V2020" s="47" t="s">
        <v>136</v>
      </c>
      <c r="W2020" s="49" t="s">
        <v>136</v>
      </c>
      <c r="X2020" s="35" t="s">
        <v>136</v>
      </c>
      <c r="Y2020" s="44" t="s">
        <v>136</v>
      </c>
      <c r="Z2020" s="46" t="s">
        <v>136</v>
      </c>
      <c r="AA2020" s="46" t="s">
        <v>136</v>
      </c>
      <c r="AB2020" s="46" t="s">
        <v>136</v>
      </c>
      <c r="AC2020" s="47" t="s">
        <v>136</v>
      </c>
      <c r="AD2020" s="48" t="s">
        <v>136</v>
      </c>
      <c r="AE2020" s="49" t="s">
        <v>136</v>
      </c>
    </row>
    <row r="2021" spans="1:31" ht="15.75" thickBot="1" x14ac:dyDescent="0.3">
      <c r="A2021" t="s">
        <v>2223</v>
      </c>
      <c r="B2021" s="35" t="s">
        <v>136</v>
      </c>
      <c r="C2021" s="51" t="s">
        <v>136</v>
      </c>
      <c r="D2021" s="52" t="s">
        <v>136</v>
      </c>
      <c r="E2021" s="53" t="s">
        <v>136</v>
      </c>
      <c r="F2021" s="52" t="s">
        <v>136</v>
      </c>
      <c r="G2021" s="54" t="s">
        <v>136</v>
      </c>
      <c r="H2021" s="55" t="s">
        <v>136</v>
      </c>
      <c r="I2021" s="56" t="s">
        <v>136</v>
      </c>
      <c r="J2021" s="35" t="s">
        <v>136</v>
      </c>
      <c r="K2021" s="42" t="s">
        <v>136</v>
      </c>
      <c r="L2021" s="25" t="s">
        <v>136</v>
      </c>
      <c r="M2021" s="57" t="s">
        <v>136</v>
      </c>
      <c r="N2021" s="57" t="s">
        <v>136</v>
      </c>
      <c r="O2021" s="53" t="s">
        <v>136</v>
      </c>
      <c r="P2021" s="25" t="s">
        <v>136</v>
      </c>
      <c r="Q2021" s="25" t="s">
        <v>136</v>
      </c>
      <c r="R2021" s="53" t="s">
        <v>136</v>
      </c>
      <c r="S2021" s="46" t="s">
        <v>136</v>
      </c>
      <c r="T2021" s="25" t="s">
        <v>136</v>
      </c>
      <c r="U2021" s="54" t="s">
        <v>136</v>
      </c>
      <c r="V2021" s="54" t="s">
        <v>136</v>
      </c>
      <c r="W2021" s="56" t="s">
        <v>136</v>
      </c>
      <c r="X2021" s="35" t="s">
        <v>136</v>
      </c>
      <c r="Y2021" s="51" t="s">
        <v>136</v>
      </c>
      <c r="Z2021" s="53" t="s">
        <v>136</v>
      </c>
      <c r="AA2021" s="53" t="s">
        <v>136</v>
      </c>
      <c r="AB2021" s="53" t="s">
        <v>136</v>
      </c>
      <c r="AC2021" s="54" t="s">
        <v>136</v>
      </c>
      <c r="AD2021" s="55" t="s">
        <v>136</v>
      </c>
      <c r="AE2021" s="56" t="s">
        <v>136</v>
      </c>
    </row>
    <row r="2022" spans="1:31" x14ac:dyDescent="0.25">
      <c r="A2022" t="s">
        <v>2224</v>
      </c>
      <c r="B2022" s="293" t="s">
        <v>2237</v>
      </c>
      <c r="C2022" s="294"/>
      <c r="D2022" s="58">
        <v>0.61019058620471123</v>
      </c>
      <c r="E2022" s="58">
        <v>0.38980941379528877</v>
      </c>
      <c r="F2022" s="58">
        <v>0.3601414380911096</v>
      </c>
      <c r="G2022" s="59"/>
      <c r="H2022" s="60"/>
      <c r="I2022" s="61"/>
      <c r="J2022" s="62"/>
      <c r="K2022" s="37"/>
      <c r="L2022" s="37"/>
      <c r="M2022" s="37"/>
      <c r="N2022" s="37"/>
      <c r="O2022" s="37"/>
      <c r="P2022" s="37"/>
      <c r="Q2022" s="37"/>
      <c r="R2022" s="37"/>
      <c r="S2022" s="37"/>
      <c r="T2022" s="37"/>
      <c r="U2022" s="37" t="s">
        <v>136</v>
      </c>
      <c r="V2022" s="37" t="s">
        <v>136</v>
      </c>
      <c r="W2022" s="63" t="s">
        <v>136</v>
      </c>
      <c r="X2022" s="293" t="s">
        <v>2237</v>
      </c>
      <c r="Y2022" s="294">
        <v>0</v>
      </c>
      <c r="Z2022" s="58">
        <v>0.31908612036895706</v>
      </c>
      <c r="AA2022" s="58">
        <v>0.68091387963104288</v>
      </c>
      <c r="AB2022" s="58">
        <v>0.61012775868251878</v>
      </c>
      <c r="AC2022" s="59"/>
      <c r="AD2022" s="60"/>
      <c r="AE2022" s="61"/>
    </row>
    <row r="2023" spans="1:31" ht="15.75" thickBot="1" x14ac:dyDescent="0.3">
      <c r="A2023" t="s">
        <v>2225</v>
      </c>
      <c r="B2023" s="295" t="s">
        <v>5</v>
      </c>
      <c r="C2023" s="296"/>
      <c r="D2023" s="25"/>
      <c r="E2023" s="25"/>
      <c r="F2023" s="25"/>
      <c r="G2023" s="26">
        <v>10222775.684157941</v>
      </c>
      <c r="H2023" s="26">
        <v>3629251.17960284</v>
      </c>
      <c r="I2023" s="27">
        <v>0.35501621983421078</v>
      </c>
      <c r="J2023" s="33" t="s">
        <v>5</v>
      </c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6">
        <v>12590714.479771925</v>
      </c>
      <c r="V2023" s="26">
        <v>5210400.074474832</v>
      </c>
      <c r="W2023" s="27">
        <v>0.41382878492287245</v>
      </c>
      <c r="X2023" s="295" t="s">
        <v>5</v>
      </c>
      <c r="Y2023" s="296">
        <v>0</v>
      </c>
      <c r="Z2023" s="25"/>
      <c r="AA2023" s="25"/>
      <c r="AB2023" s="25"/>
      <c r="AC2023" s="26">
        <v>2796717.3721432975</v>
      </c>
      <c r="AD2023" s="26">
        <v>1848868.3712578779</v>
      </c>
      <c r="AE2023" s="27">
        <v>0.66108516708678922</v>
      </c>
    </row>
    <row r="2024" spans="1:31" ht="15.75" thickBot="1" x14ac:dyDescent="0.3">
      <c r="A2024" t="s">
        <v>2226</v>
      </c>
      <c r="B2024" s="29" t="s">
        <v>2238</v>
      </c>
      <c r="C2024" s="30"/>
      <c r="D2024" s="30"/>
      <c r="E2024" s="30"/>
      <c r="F2024" s="30"/>
      <c r="G2024" s="31">
        <v>4.8473464076551744</v>
      </c>
      <c r="H2024" s="32">
        <v>4.1908672194227696</v>
      </c>
      <c r="I2024" s="64"/>
      <c r="J2024" s="29" t="s">
        <v>2240</v>
      </c>
      <c r="K2024" s="30"/>
      <c r="L2024" s="30"/>
      <c r="M2024" s="30"/>
      <c r="N2024" s="30"/>
      <c r="O2024" s="30"/>
      <c r="P2024" s="30"/>
      <c r="Q2024" s="30"/>
      <c r="R2024" s="30"/>
      <c r="S2024" s="30"/>
      <c r="T2024" s="30"/>
      <c r="U2024" s="31">
        <v>3.75666501123552</v>
      </c>
      <c r="V2024" s="32">
        <v>3.3350838295009142</v>
      </c>
      <c r="W2024" s="64"/>
      <c r="X2024" s="29" t="s">
        <v>2239</v>
      </c>
      <c r="Y2024" s="30"/>
      <c r="Z2024" s="30"/>
      <c r="AA2024" s="30"/>
      <c r="AB2024" s="30"/>
      <c r="AC2024" s="31">
        <v>3.4031464893230257</v>
      </c>
      <c r="AD2024" s="32">
        <v>3.3022354180847033</v>
      </c>
      <c r="AE2024" s="64"/>
    </row>
  </sheetData>
  <mergeCells count="748">
    <mergeCell ref="X44:Y44"/>
    <mergeCell ref="B47:H47"/>
    <mergeCell ref="B48:I48"/>
    <mergeCell ref="J48:W48"/>
    <mergeCell ref="X48:AE48"/>
    <mergeCell ref="B1:H1"/>
    <mergeCell ref="B45:C45"/>
    <mergeCell ref="X45:Y45"/>
    <mergeCell ref="J2:W2"/>
    <mergeCell ref="X2:AE2"/>
    <mergeCell ref="B3:C3"/>
    <mergeCell ref="J3:K3"/>
    <mergeCell ref="L3:N3"/>
    <mergeCell ref="O3:Q3"/>
    <mergeCell ref="R3:T3"/>
    <mergeCell ref="X3:Y3"/>
    <mergeCell ref="B2:I2"/>
    <mergeCell ref="B4:C4"/>
    <mergeCell ref="J4:W4"/>
    <mergeCell ref="X4:Y4"/>
    <mergeCell ref="B44:C44"/>
    <mergeCell ref="B91:C91"/>
    <mergeCell ref="X91:Y91"/>
    <mergeCell ref="B93:H93"/>
    <mergeCell ref="B94:I94"/>
    <mergeCell ref="J94:W94"/>
    <mergeCell ref="X94:AE94"/>
    <mergeCell ref="X49:Y49"/>
    <mergeCell ref="B50:C50"/>
    <mergeCell ref="J50:W50"/>
    <mergeCell ref="X50:Y50"/>
    <mergeCell ref="B90:C90"/>
    <mergeCell ref="X90:Y90"/>
    <mergeCell ref="B49:C49"/>
    <mergeCell ref="J49:K49"/>
    <mergeCell ref="L49:N49"/>
    <mergeCell ref="O49:Q49"/>
    <mergeCell ref="R49:T49"/>
    <mergeCell ref="B137:C137"/>
    <mergeCell ref="X137:Y137"/>
    <mergeCell ref="B139:H139"/>
    <mergeCell ref="B140:I140"/>
    <mergeCell ref="J140:W140"/>
    <mergeCell ref="X140:AE140"/>
    <mergeCell ref="X95:Y95"/>
    <mergeCell ref="B96:C96"/>
    <mergeCell ref="J96:W96"/>
    <mergeCell ref="X96:Y96"/>
    <mergeCell ref="B136:C136"/>
    <mergeCell ref="X136:Y136"/>
    <mergeCell ref="B95:C95"/>
    <mergeCell ref="J95:K95"/>
    <mergeCell ref="L95:N95"/>
    <mergeCell ref="O95:Q95"/>
    <mergeCell ref="R95:T95"/>
    <mergeCell ref="B183:C183"/>
    <mergeCell ref="X183:Y183"/>
    <mergeCell ref="B185:H185"/>
    <mergeCell ref="B186:I186"/>
    <mergeCell ref="J186:W186"/>
    <mergeCell ref="X186:AE186"/>
    <mergeCell ref="X141:Y141"/>
    <mergeCell ref="B142:C142"/>
    <mergeCell ref="J142:W142"/>
    <mergeCell ref="X142:Y142"/>
    <mergeCell ref="B182:C182"/>
    <mergeCell ref="X182:Y182"/>
    <mergeCell ref="B141:C141"/>
    <mergeCell ref="J141:K141"/>
    <mergeCell ref="L141:N141"/>
    <mergeCell ref="O141:Q141"/>
    <mergeCell ref="R141:T141"/>
    <mergeCell ref="B229:C229"/>
    <mergeCell ref="X229:Y229"/>
    <mergeCell ref="B231:H231"/>
    <mergeCell ref="B232:I232"/>
    <mergeCell ref="J232:W232"/>
    <mergeCell ref="X232:AE232"/>
    <mergeCell ref="X187:Y187"/>
    <mergeCell ref="B188:C188"/>
    <mergeCell ref="J188:W188"/>
    <mergeCell ref="X188:Y188"/>
    <mergeCell ref="B228:C228"/>
    <mergeCell ref="X228:Y228"/>
    <mergeCell ref="B187:C187"/>
    <mergeCell ref="J187:K187"/>
    <mergeCell ref="L187:N187"/>
    <mergeCell ref="O187:Q187"/>
    <mergeCell ref="R187:T187"/>
    <mergeCell ref="B275:C275"/>
    <mergeCell ref="X275:Y275"/>
    <mergeCell ref="B277:H277"/>
    <mergeCell ref="B278:I278"/>
    <mergeCell ref="J278:W278"/>
    <mergeCell ref="X278:AE278"/>
    <mergeCell ref="X233:Y233"/>
    <mergeCell ref="B234:C234"/>
    <mergeCell ref="J234:W234"/>
    <mergeCell ref="X234:Y234"/>
    <mergeCell ref="B274:C274"/>
    <mergeCell ref="X274:Y274"/>
    <mergeCell ref="B233:C233"/>
    <mergeCell ref="J233:K233"/>
    <mergeCell ref="L233:N233"/>
    <mergeCell ref="O233:Q233"/>
    <mergeCell ref="R233:T233"/>
    <mergeCell ref="B321:C321"/>
    <mergeCell ref="X321:Y321"/>
    <mergeCell ref="B323:H323"/>
    <mergeCell ref="B324:I324"/>
    <mergeCell ref="J324:W324"/>
    <mergeCell ref="X324:AE324"/>
    <mergeCell ref="X279:Y279"/>
    <mergeCell ref="B280:C280"/>
    <mergeCell ref="J280:W280"/>
    <mergeCell ref="X280:Y280"/>
    <mergeCell ref="B320:C320"/>
    <mergeCell ref="X320:Y320"/>
    <mergeCell ref="B279:C279"/>
    <mergeCell ref="J279:K279"/>
    <mergeCell ref="L279:N279"/>
    <mergeCell ref="O279:Q279"/>
    <mergeCell ref="R279:T279"/>
    <mergeCell ref="B367:C367"/>
    <mergeCell ref="X367:Y367"/>
    <mergeCell ref="B369:H369"/>
    <mergeCell ref="B370:I370"/>
    <mergeCell ref="J370:W370"/>
    <mergeCell ref="X370:AE370"/>
    <mergeCell ref="X325:Y325"/>
    <mergeCell ref="B326:C326"/>
    <mergeCell ref="J326:W326"/>
    <mergeCell ref="X326:Y326"/>
    <mergeCell ref="B366:C366"/>
    <mergeCell ref="X366:Y366"/>
    <mergeCell ref="B325:C325"/>
    <mergeCell ref="J325:K325"/>
    <mergeCell ref="L325:N325"/>
    <mergeCell ref="O325:Q325"/>
    <mergeCell ref="R325:T325"/>
    <mergeCell ref="B413:C413"/>
    <mergeCell ref="X413:Y413"/>
    <mergeCell ref="B415:H415"/>
    <mergeCell ref="B416:I416"/>
    <mergeCell ref="J416:W416"/>
    <mergeCell ref="X416:AE416"/>
    <mergeCell ref="X371:Y371"/>
    <mergeCell ref="B372:C372"/>
    <mergeCell ref="J372:W372"/>
    <mergeCell ref="X372:Y372"/>
    <mergeCell ref="B412:C412"/>
    <mergeCell ref="X412:Y412"/>
    <mergeCell ref="B371:C371"/>
    <mergeCell ref="J371:K371"/>
    <mergeCell ref="L371:N371"/>
    <mergeCell ref="O371:Q371"/>
    <mergeCell ref="R371:T371"/>
    <mergeCell ref="B459:C459"/>
    <mergeCell ref="X459:Y459"/>
    <mergeCell ref="B461:H461"/>
    <mergeCell ref="B462:I462"/>
    <mergeCell ref="J462:W462"/>
    <mergeCell ref="X462:AE462"/>
    <mergeCell ref="X417:Y417"/>
    <mergeCell ref="B418:C418"/>
    <mergeCell ref="J418:W418"/>
    <mergeCell ref="X418:Y418"/>
    <mergeCell ref="B458:C458"/>
    <mergeCell ref="X458:Y458"/>
    <mergeCell ref="B417:C417"/>
    <mergeCell ref="J417:K417"/>
    <mergeCell ref="L417:N417"/>
    <mergeCell ref="O417:Q417"/>
    <mergeCell ref="R417:T417"/>
    <mergeCell ref="B505:C505"/>
    <mergeCell ref="X505:Y505"/>
    <mergeCell ref="B507:H507"/>
    <mergeCell ref="B508:I508"/>
    <mergeCell ref="J508:W508"/>
    <mergeCell ref="X508:AE508"/>
    <mergeCell ref="X463:Y463"/>
    <mergeCell ref="B464:C464"/>
    <mergeCell ref="J464:W464"/>
    <mergeCell ref="X464:Y464"/>
    <mergeCell ref="B504:C504"/>
    <mergeCell ref="X504:Y504"/>
    <mergeCell ref="B463:C463"/>
    <mergeCell ref="J463:K463"/>
    <mergeCell ref="L463:N463"/>
    <mergeCell ref="O463:Q463"/>
    <mergeCell ref="R463:T463"/>
    <mergeCell ref="B551:C551"/>
    <mergeCell ref="X551:Y551"/>
    <mergeCell ref="B553:H553"/>
    <mergeCell ref="B554:I554"/>
    <mergeCell ref="J554:W554"/>
    <mergeCell ref="X554:AE554"/>
    <mergeCell ref="X509:Y509"/>
    <mergeCell ref="B510:C510"/>
    <mergeCell ref="J510:W510"/>
    <mergeCell ref="X510:Y510"/>
    <mergeCell ref="B550:C550"/>
    <mergeCell ref="X550:Y550"/>
    <mergeCell ref="B509:C509"/>
    <mergeCell ref="J509:K509"/>
    <mergeCell ref="L509:N509"/>
    <mergeCell ref="O509:Q509"/>
    <mergeCell ref="R509:T509"/>
    <mergeCell ref="B597:C597"/>
    <mergeCell ref="X597:Y597"/>
    <mergeCell ref="B599:H599"/>
    <mergeCell ref="B600:I600"/>
    <mergeCell ref="J600:W600"/>
    <mergeCell ref="X600:AE600"/>
    <mergeCell ref="X555:Y555"/>
    <mergeCell ref="B556:C556"/>
    <mergeCell ref="J556:W556"/>
    <mergeCell ref="X556:Y556"/>
    <mergeCell ref="B596:C596"/>
    <mergeCell ref="X596:Y596"/>
    <mergeCell ref="B555:C555"/>
    <mergeCell ref="J555:K555"/>
    <mergeCell ref="L555:N555"/>
    <mergeCell ref="O555:Q555"/>
    <mergeCell ref="R555:T555"/>
    <mergeCell ref="B643:C643"/>
    <mergeCell ref="X643:Y643"/>
    <mergeCell ref="B645:H645"/>
    <mergeCell ref="B646:I646"/>
    <mergeCell ref="J646:W646"/>
    <mergeCell ref="X646:AE646"/>
    <mergeCell ref="X601:Y601"/>
    <mergeCell ref="B602:C602"/>
    <mergeCell ref="J602:W602"/>
    <mergeCell ref="X602:Y602"/>
    <mergeCell ref="B642:C642"/>
    <mergeCell ref="X642:Y642"/>
    <mergeCell ref="B601:C601"/>
    <mergeCell ref="J601:K601"/>
    <mergeCell ref="L601:N601"/>
    <mergeCell ref="O601:Q601"/>
    <mergeCell ref="R601:T601"/>
    <mergeCell ref="B689:C689"/>
    <mergeCell ref="X689:Y689"/>
    <mergeCell ref="B691:H691"/>
    <mergeCell ref="B692:I692"/>
    <mergeCell ref="J692:W692"/>
    <mergeCell ref="X692:AE692"/>
    <mergeCell ref="X647:Y647"/>
    <mergeCell ref="B648:C648"/>
    <mergeCell ref="J648:W648"/>
    <mergeCell ref="X648:Y648"/>
    <mergeCell ref="B688:C688"/>
    <mergeCell ref="X688:Y688"/>
    <mergeCell ref="B647:C647"/>
    <mergeCell ref="J647:K647"/>
    <mergeCell ref="L647:N647"/>
    <mergeCell ref="O647:Q647"/>
    <mergeCell ref="R647:T647"/>
    <mergeCell ref="B735:C735"/>
    <mergeCell ref="X735:Y735"/>
    <mergeCell ref="B737:H737"/>
    <mergeCell ref="B738:I738"/>
    <mergeCell ref="J738:W738"/>
    <mergeCell ref="X738:AE738"/>
    <mergeCell ref="X693:Y693"/>
    <mergeCell ref="B694:C694"/>
    <mergeCell ref="J694:W694"/>
    <mergeCell ref="X694:Y694"/>
    <mergeCell ref="B734:C734"/>
    <mergeCell ref="X734:Y734"/>
    <mergeCell ref="B693:C693"/>
    <mergeCell ref="J693:K693"/>
    <mergeCell ref="L693:N693"/>
    <mergeCell ref="O693:Q693"/>
    <mergeCell ref="R693:T693"/>
    <mergeCell ref="B781:C781"/>
    <mergeCell ref="X781:Y781"/>
    <mergeCell ref="B783:H783"/>
    <mergeCell ref="B784:I784"/>
    <mergeCell ref="J784:W784"/>
    <mergeCell ref="X784:AE784"/>
    <mergeCell ref="X739:Y739"/>
    <mergeCell ref="B740:C740"/>
    <mergeCell ref="J740:W740"/>
    <mergeCell ref="X740:Y740"/>
    <mergeCell ref="B780:C780"/>
    <mergeCell ref="X780:Y780"/>
    <mergeCell ref="B739:C739"/>
    <mergeCell ref="J739:K739"/>
    <mergeCell ref="L739:N739"/>
    <mergeCell ref="O739:Q739"/>
    <mergeCell ref="R739:T739"/>
    <mergeCell ref="B827:C827"/>
    <mergeCell ref="X827:Y827"/>
    <mergeCell ref="B829:H829"/>
    <mergeCell ref="B830:I830"/>
    <mergeCell ref="J830:W830"/>
    <mergeCell ref="X830:AE830"/>
    <mergeCell ref="X785:Y785"/>
    <mergeCell ref="B786:C786"/>
    <mergeCell ref="J786:W786"/>
    <mergeCell ref="X786:Y786"/>
    <mergeCell ref="B826:C826"/>
    <mergeCell ref="X826:Y826"/>
    <mergeCell ref="B785:C785"/>
    <mergeCell ref="J785:K785"/>
    <mergeCell ref="L785:N785"/>
    <mergeCell ref="O785:Q785"/>
    <mergeCell ref="R785:T785"/>
    <mergeCell ref="B873:C873"/>
    <mergeCell ref="X873:Y873"/>
    <mergeCell ref="B875:H875"/>
    <mergeCell ref="B876:I876"/>
    <mergeCell ref="J876:W876"/>
    <mergeCell ref="X876:AE876"/>
    <mergeCell ref="X831:Y831"/>
    <mergeCell ref="B832:C832"/>
    <mergeCell ref="J832:W832"/>
    <mergeCell ref="X832:Y832"/>
    <mergeCell ref="B872:C872"/>
    <mergeCell ref="X872:Y872"/>
    <mergeCell ref="B831:C831"/>
    <mergeCell ref="J831:K831"/>
    <mergeCell ref="L831:N831"/>
    <mergeCell ref="O831:Q831"/>
    <mergeCell ref="R831:T831"/>
    <mergeCell ref="B919:C919"/>
    <mergeCell ref="X919:Y919"/>
    <mergeCell ref="B921:H921"/>
    <mergeCell ref="B922:I922"/>
    <mergeCell ref="J922:W922"/>
    <mergeCell ref="X922:AE922"/>
    <mergeCell ref="X877:Y877"/>
    <mergeCell ref="B878:C878"/>
    <mergeCell ref="J878:W878"/>
    <mergeCell ref="X878:Y878"/>
    <mergeCell ref="B918:C918"/>
    <mergeCell ref="X918:Y918"/>
    <mergeCell ref="B877:C877"/>
    <mergeCell ref="J877:K877"/>
    <mergeCell ref="L877:N877"/>
    <mergeCell ref="O877:Q877"/>
    <mergeCell ref="R877:T877"/>
    <mergeCell ref="B965:C965"/>
    <mergeCell ref="X965:Y965"/>
    <mergeCell ref="B967:H967"/>
    <mergeCell ref="B968:I968"/>
    <mergeCell ref="J968:W968"/>
    <mergeCell ref="X968:AE968"/>
    <mergeCell ref="X923:Y923"/>
    <mergeCell ref="B924:C924"/>
    <mergeCell ref="J924:W924"/>
    <mergeCell ref="X924:Y924"/>
    <mergeCell ref="B964:C964"/>
    <mergeCell ref="X964:Y964"/>
    <mergeCell ref="B923:C923"/>
    <mergeCell ref="J923:K923"/>
    <mergeCell ref="L923:N923"/>
    <mergeCell ref="O923:Q923"/>
    <mergeCell ref="R923:T923"/>
    <mergeCell ref="B1011:C1011"/>
    <mergeCell ref="X1011:Y1011"/>
    <mergeCell ref="B1013:H1013"/>
    <mergeCell ref="B1014:I1014"/>
    <mergeCell ref="J1014:W1014"/>
    <mergeCell ref="X1014:AE1014"/>
    <mergeCell ref="X969:Y969"/>
    <mergeCell ref="B970:C970"/>
    <mergeCell ref="J970:W970"/>
    <mergeCell ref="X970:Y970"/>
    <mergeCell ref="B1010:C1010"/>
    <mergeCell ref="X1010:Y1010"/>
    <mergeCell ref="B969:C969"/>
    <mergeCell ref="J969:K969"/>
    <mergeCell ref="L969:N969"/>
    <mergeCell ref="O969:Q969"/>
    <mergeCell ref="R969:T969"/>
    <mergeCell ref="B1057:C1057"/>
    <mergeCell ref="X1057:Y1057"/>
    <mergeCell ref="B1059:H1059"/>
    <mergeCell ref="B1060:I1060"/>
    <mergeCell ref="J1060:W1060"/>
    <mergeCell ref="X1060:AE1060"/>
    <mergeCell ref="X1015:Y1015"/>
    <mergeCell ref="B1016:C1016"/>
    <mergeCell ref="J1016:W1016"/>
    <mergeCell ref="X1016:Y1016"/>
    <mergeCell ref="B1056:C1056"/>
    <mergeCell ref="X1056:Y1056"/>
    <mergeCell ref="B1015:C1015"/>
    <mergeCell ref="J1015:K1015"/>
    <mergeCell ref="L1015:N1015"/>
    <mergeCell ref="O1015:Q1015"/>
    <mergeCell ref="R1015:T1015"/>
    <mergeCell ref="B1103:C1103"/>
    <mergeCell ref="X1103:Y1103"/>
    <mergeCell ref="B1105:H1105"/>
    <mergeCell ref="B1106:I1106"/>
    <mergeCell ref="J1106:W1106"/>
    <mergeCell ref="X1106:AE1106"/>
    <mergeCell ref="X1061:Y1061"/>
    <mergeCell ref="B1062:C1062"/>
    <mergeCell ref="J1062:W1062"/>
    <mergeCell ref="X1062:Y1062"/>
    <mergeCell ref="B1102:C1102"/>
    <mergeCell ref="X1102:Y1102"/>
    <mergeCell ref="B1061:C1061"/>
    <mergeCell ref="J1061:K1061"/>
    <mergeCell ref="L1061:N1061"/>
    <mergeCell ref="O1061:Q1061"/>
    <mergeCell ref="R1061:T1061"/>
    <mergeCell ref="B1149:C1149"/>
    <mergeCell ref="X1149:Y1149"/>
    <mergeCell ref="B1151:H1151"/>
    <mergeCell ref="B1152:I1152"/>
    <mergeCell ref="J1152:W1152"/>
    <mergeCell ref="X1152:AE1152"/>
    <mergeCell ref="X1107:Y1107"/>
    <mergeCell ref="B1108:C1108"/>
    <mergeCell ref="J1108:W1108"/>
    <mergeCell ref="X1108:Y1108"/>
    <mergeCell ref="B1148:C1148"/>
    <mergeCell ref="X1148:Y1148"/>
    <mergeCell ref="B1107:C1107"/>
    <mergeCell ref="J1107:K1107"/>
    <mergeCell ref="L1107:N1107"/>
    <mergeCell ref="O1107:Q1107"/>
    <mergeCell ref="R1107:T1107"/>
    <mergeCell ref="B1195:C1195"/>
    <mergeCell ref="X1195:Y1195"/>
    <mergeCell ref="B1197:H1197"/>
    <mergeCell ref="B1198:I1198"/>
    <mergeCell ref="J1198:W1198"/>
    <mergeCell ref="X1198:AE1198"/>
    <mergeCell ref="X1153:Y1153"/>
    <mergeCell ref="B1154:C1154"/>
    <mergeCell ref="J1154:W1154"/>
    <mergeCell ref="X1154:Y1154"/>
    <mergeCell ref="B1194:C1194"/>
    <mergeCell ref="X1194:Y1194"/>
    <mergeCell ref="B1153:C1153"/>
    <mergeCell ref="J1153:K1153"/>
    <mergeCell ref="L1153:N1153"/>
    <mergeCell ref="O1153:Q1153"/>
    <mergeCell ref="R1153:T1153"/>
    <mergeCell ref="B1241:C1241"/>
    <mergeCell ref="X1241:Y1241"/>
    <mergeCell ref="B1243:H1243"/>
    <mergeCell ref="B1244:I1244"/>
    <mergeCell ref="J1244:W1244"/>
    <mergeCell ref="X1244:AE1244"/>
    <mergeCell ref="X1199:Y1199"/>
    <mergeCell ref="B1200:C1200"/>
    <mergeCell ref="J1200:W1200"/>
    <mergeCell ref="X1200:Y1200"/>
    <mergeCell ref="B1240:C1240"/>
    <mergeCell ref="X1240:Y1240"/>
    <mergeCell ref="B1199:C1199"/>
    <mergeCell ref="J1199:K1199"/>
    <mergeCell ref="L1199:N1199"/>
    <mergeCell ref="O1199:Q1199"/>
    <mergeCell ref="R1199:T1199"/>
    <mergeCell ref="B1287:C1287"/>
    <mergeCell ref="X1287:Y1287"/>
    <mergeCell ref="B1289:H1289"/>
    <mergeCell ref="B1290:I1290"/>
    <mergeCell ref="J1290:W1290"/>
    <mergeCell ref="X1290:AE1290"/>
    <mergeCell ref="X1245:Y1245"/>
    <mergeCell ref="B1246:C1246"/>
    <mergeCell ref="J1246:W1246"/>
    <mergeCell ref="X1246:Y1246"/>
    <mergeCell ref="B1286:C1286"/>
    <mergeCell ref="X1286:Y1286"/>
    <mergeCell ref="B1245:C1245"/>
    <mergeCell ref="J1245:K1245"/>
    <mergeCell ref="L1245:N1245"/>
    <mergeCell ref="O1245:Q1245"/>
    <mergeCell ref="R1245:T1245"/>
    <mergeCell ref="B1333:C1333"/>
    <mergeCell ref="X1333:Y1333"/>
    <mergeCell ref="B1335:H1335"/>
    <mergeCell ref="B1336:I1336"/>
    <mergeCell ref="J1336:W1336"/>
    <mergeCell ref="X1336:AE1336"/>
    <mergeCell ref="X1291:Y1291"/>
    <mergeCell ref="B1292:C1292"/>
    <mergeCell ref="J1292:W1292"/>
    <mergeCell ref="X1292:Y1292"/>
    <mergeCell ref="B1332:C1332"/>
    <mergeCell ref="X1332:Y1332"/>
    <mergeCell ref="B1291:C1291"/>
    <mergeCell ref="J1291:K1291"/>
    <mergeCell ref="L1291:N1291"/>
    <mergeCell ref="O1291:Q1291"/>
    <mergeCell ref="R1291:T1291"/>
    <mergeCell ref="B1379:C1379"/>
    <mergeCell ref="X1379:Y1379"/>
    <mergeCell ref="B1381:H1381"/>
    <mergeCell ref="B1382:I1382"/>
    <mergeCell ref="J1382:W1382"/>
    <mergeCell ref="X1382:AE1382"/>
    <mergeCell ref="X1337:Y1337"/>
    <mergeCell ref="B1338:C1338"/>
    <mergeCell ref="J1338:W1338"/>
    <mergeCell ref="X1338:Y1338"/>
    <mergeCell ref="B1378:C1378"/>
    <mergeCell ref="X1378:Y1378"/>
    <mergeCell ref="B1337:C1337"/>
    <mergeCell ref="J1337:K1337"/>
    <mergeCell ref="L1337:N1337"/>
    <mergeCell ref="O1337:Q1337"/>
    <mergeCell ref="R1337:T1337"/>
    <mergeCell ref="B1425:C1425"/>
    <mergeCell ref="X1425:Y1425"/>
    <mergeCell ref="B1427:H1427"/>
    <mergeCell ref="B1428:I1428"/>
    <mergeCell ref="J1428:W1428"/>
    <mergeCell ref="X1428:AE1428"/>
    <mergeCell ref="X1383:Y1383"/>
    <mergeCell ref="B1384:C1384"/>
    <mergeCell ref="J1384:W1384"/>
    <mergeCell ref="X1384:Y1384"/>
    <mergeCell ref="B1424:C1424"/>
    <mergeCell ref="X1424:Y1424"/>
    <mergeCell ref="B1383:C1383"/>
    <mergeCell ref="J1383:K1383"/>
    <mergeCell ref="L1383:N1383"/>
    <mergeCell ref="O1383:Q1383"/>
    <mergeCell ref="R1383:T1383"/>
    <mergeCell ref="B1471:C1471"/>
    <mergeCell ref="X1471:Y1471"/>
    <mergeCell ref="B1473:H1473"/>
    <mergeCell ref="B1474:I1474"/>
    <mergeCell ref="J1474:W1474"/>
    <mergeCell ref="X1474:AE1474"/>
    <mergeCell ref="X1429:Y1429"/>
    <mergeCell ref="B1430:C1430"/>
    <mergeCell ref="J1430:W1430"/>
    <mergeCell ref="X1430:Y1430"/>
    <mergeCell ref="B1470:C1470"/>
    <mergeCell ref="X1470:Y1470"/>
    <mergeCell ref="B1429:C1429"/>
    <mergeCell ref="J1429:K1429"/>
    <mergeCell ref="L1429:N1429"/>
    <mergeCell ref="O1429:Q1429"/>
    <mergeCell ref="R1429:T1429"/>
    <mergeCell ref="B1517:C1517"/>
    <mergeCell ref="X1517:Y1517"/>
    <mergeCell ref="B1519:H1519"/>
    <mergeCell ref="B1520:I1520"/>
    <mergeCell ref="J1520:W1520"/>
    <mergeCell ref="X1520:AE1520"/>
    <mergeCell ref="X1475:Y1475"/>
    <mergeCell ref="B1476:C1476"/>
    <mergeCell ref="J1476:W1476"/>
    <mergeCell ref="X1476:Y1476"/>
    <mergeCell ref="B1516:C1516"/>
    <mergeCell ref="X1516:Y1516"/>
    <mergeCell ref="B1475:C1475"/>
    <mergeCell ref="J1475:K1475"/>
    <mergeCell ref="L1475:N1475"/>
    <mergeCell ref="O1475:Q1475"/>
    <mergeCell ref="R1475:T1475"/>
    <mergeCell ref="B1563:C1563"/>
    <mergeCell ref="X1563:Y1563"/>
    <mergeCell ref="B1565:H1565"/>
    <mergeCell ref="B1566:I1566"/>
    <mergeCell ref="J1566:W1566"/>
    <mergeCell ref="X1566:AE1566"/>
    <mergeCell ref="X1521:Y1521"/>
    <mergeCell ref="B1522:C1522"/>
    <mergeCell ref="J1522:W1522"/>
    <mergeCell ref="X1522:Y1522"/>
    <mergeCell ref="B1562:C1562"/>
    <mergeCell ref="X1562:Y1562"/>
    <mergeCell ref="B1521:C1521"/>
    <mergeCell ref="J1521:K1521"/>
    <mergeCell ref="L1521:N1521"/>
    <mergeCell ref="O1521:Q1521"/>
    <mergeCell ref="R1521:T1521"/>
    <mergeCell ref="B1609:C1609"/>
    <mergeCell ref="X1609:Y1609"/>
    <mergeCell ref="B1611:H1611"/>
    <mergeCell ref="B1612:I1612"/>
    <mergeCell ref="J1612:W1612"/>
    <mergeCell ref="X1612:AE1612"/>
    <mergeCell ref="X1567:Y1567"/>
    <mergeCell ref="B1568:C1568"/>
    <mergeCell ref="J1568:W1568"/>
    <mergeCell ref="X1568:Y1568"/>
    <mergeCell ref="B1608:C1608"/>
    <mergeCell ref="X1608:Y1608"/>
    <mergeCell ref="B1567:C1567"/>
    <mergeCell ref="J1567:K1567"/>
    <mergeCell ref="L1567:N1567"/>
    <mergeCell ref="O1567:Q1567"/>
    <mergeCell ref="R1567:T1567"/>
    <mergeCell ref="B1655:C1655"/>
    <mergeCell ref="X1655:Y1655"/>
    <mergeCell ref="B1657:H1657"/>
    <mergeCell ref="B1658:I1658"/>
    <mergeCell ref="J1658:W1658"/>
    <mergeCell ref="X1658:AE1658"/>
    <mergeCell ref="X1613:Y1613"/>
    <mergeCell ref="B1614:C1614"/>
    <mergeCell ref="J1614:W1614"/>
    <mergeCell ref="X1614:Y1614"/>
    <mergeCell ref="B1654:C1654"/>
    <mergeCell ref="X1654:Y1654"/>
    <mergeCell ref="B1613:C1613"/>
    <mergeCell ref="J1613:K1613"/>
    <mergeCell ref="L1613:N1613"/>
    <mergeCell ref="O1613:Q1613"/>
    <mergeCell ref="R1613:T1613"/>
    <mergeCell ref="B1701:C1701"/>
    <mergeCell ref="X1701:Y1701"/>
    <mergeCell ref="B1703:H1703"/>
    <mergeCell ref="B1704:I1704"/>
    <mergeCell ref="J1704:W1704"/>
    <mergeCell ref="X1704:AE1704"/>
    <mergeCell ref="X1659:Y1659"/>
    <mergeCell ref="B1660:C1660"/>
    <mergeCell ref="J1660:W1660"/>
    <mergeCell ref="X1660:Y1660"/>
    <mergeCell ref="B1700:C1700"/>
    <mergeCell ref="X1700:Y1700"/>
    <mergeCell ref="B1659:C1659"/>
    <mergeCell ref="J1659:K1659"/>
    <mergeCell ref="L1659:N1659"/>
    <mergeCell ref="O1659:Q1659"/>
    <mergeCell ref="R1659:T1659"/>
    <mergeCell ref="B1747:C1747"/>
    <mergeCell ref="X1747:Y1747"/>
    <mergeCell ref="B1749:H1749"/>
    <mergeCell ref="B1750:I1750"/>
    <mergeCell ref="J1750:W1750"/>
    <mergeCell ref="X1750:AE1750"/>
    <mergeCell ref="X1705:Y1705"/>
    <mergeCell ref="B1706:C1706"/>
    <mergeCell ref="J1706:W1706"/>
    <mergeCell ref="X1706:Y1706"/>
    <mergeCell ref="B1746:C1746"/>
    <mergeCell ref="X1746:Y1746"/>
    <mergeCell ref="B1705:C1705"/>
    <mergeCell ref="J1705:K1705"/>
    <mergeCell ref="L1705:N1705"/>
    <mergeCell ref="O1705:Q1705"/>
    <mergeCell ref="R1705:T1705"/>
    <mergeCell ref="B1793:C1793"/>
    <mergeCell ref="X1793:Y1793"/>
    <mergeCell ref="B1795:H1795"/>
    <mergeCell ref="B1796:I1796"/>
    <mergeCell ref="J1796:W1796"/>
    <mergeCell ref="X1796:AE1796"/>
    <mergeCell ref="X1751:Y1751"/>
    <mergeCell ref="B1752:C1752"/>
    <mergeCell ref="J1752:W1752"/>
    <mergeCell ref="X1752:Y1752"/>
    <mergeCell ref="B1792:C1792"/>
    <mergeCell ref="X1792:Y1792"/>
    <mergeCell ref="B1751:C1751"/>
    <mergeCell ref="J1751:K1751"/>
    <mergeCell ref="L1751:N1751"/>
    <mergeCell ref="O1751:Q1751"/>
    <mergeCell ref="R1751:T1751"/>
    <mergeCell ref="B1839:C1839"/>
    <mergeCell ref="X1839:Y1839"/>
    <mergeCell ref="B1841:H1841"/>
    <mergeCell ref="B1842:I1842"/>
    <mergeCell ref="J1842:W1842"/>
    <mergeCell ref="X1842:AE1842"/>
    <mergeCell ref="X1797:Y1797"/>
    <mergeCell ref="B1798:C1798"/>
    <mergeCell ref="J1798:W1798"/>
    <mergeCell ref="X1798:Y1798"/>
    <mergeCell ref="B1838:C1838"/>
    <mergeCell ref="X1838:Y1838"/>
    <mergeCell ref="B1797:C1797"/>
    <mergeCell ref="J1797:K1797"/>
    <mergeCell ref="L1797:N1797"/>
    <mergeCell ref="O1797:Q1797"/>
    <mergeCell ref="R1797:T1797"/>
    <mergeCell ref="B1885:C1885"/>
    <mergeCell ref="X1885:Y1885"/>
    <mergeCell ref="B1887:H1887"/>
    <mergeCell ref="B1888:I1888"/>
    <mergeCell ref="J1888:W1888"/>
    <mergeCell ref="X1888:AE1888"/>
    <mergeCell ref="X1843:Y1843"/>
    <mergeCell ref="B1844:C1844"/>
    <mergeCell ref="J1844:W1844"/>
    <mergeCell ref="X1844:Y1844"/>
    <mergeCell ref="B1884:C1884"/>
    <mergeCell ref="X1884:Y1884"/>
    <mergeCell ref="B1843:C1843"/>
    <mergeCell ref="J1843:K1843"/>
    <mergeCell ref="L1843:N1843"/>
    <mergeCell ref="O1843:Q1843"/>
    <mergeCell ref="R1843:T1843"/>
    <mergeCell ref="B1931:C1931"/>
    <mergeCell ref="X1931:Y1931"/>
    <mergeCell ref="B1933:H1933"/>
    <mergeCell ref="B1934:I1934"/>
    <mergeCell ref="J1934:W1934"/>
    <mergeCell ref="X1934:AE1934"/>
    <mergeCell ref="X1889:Y1889"/>
    <mergeCell ref="B1890:C1890"/>
    <mergeCell ref="J1890:W1890"/>
    <mergeCell ref="X1890:Y1890"/>
    <mergeCell ref="B1930:C1930"/>
    <mergeCell ref="X1930:Y1930"/>
    <mergeCell ref="B1889:C1889"/>
    <mergeCell ref="J1889:K1889"/>
    <mergeCell ref="L1889:N1889"/>
    <mergeCell ref="O1889:Q1889"/>
    <mergeCell ref="R1889:T1889"/>
    <mergeCell ref="B1977:C1977"/>
    <mergeCell ref="X1977:Y1977"/>
    <mergeCell ref="B1979:H1979"/>
    <mergeCell ref="B1980:I1980"/>
    <mergeCell ref="J1980:W1980"/>
    <mergeCell ref="X1980:AE1980"/>
    <mergeCell ref="X1935:Y1935"/>
    <mergeCell ref="B1936:C1936"/>
    <mergeCell ref="J1936:W1936"/>
    <mergeCell ref="X1936:Y1936"/>
    <mergeCell ref="B1976:C1976"/>
    <mergeCell ref="X1976:Y1976"/>
    <mergeCell ref="B1935:C1935"/>
    <mergeCell ref="J1935:K1935"/>
    <mergeCell ref="L1935:N1935"/>
    <mergeCell ref="O1935:Q1935"/>
    <mergeCell ref="R1935:T1935"/>
    <mergeCell ref="B2023:C2023"/>
    <mergeCell ref="X2023:Y2023"/>
    <mergeCell ref="X1981:Y1981"/>
    <mergeCell ref="B1982:C1982"/>
    <mergeCell ref="J1982:W1982"/>
    <mergeCell ref="X1982:Y1982"/>
    <mergeCell ref="B2022:C2022"/>
    <mergeCell ref="X2022:Y2022"/>
    <mergeCell ref="B1981:C1981"/>
    <mergeCell ref="J1981:K1981"/>
    <mergeCell ref="L1981:N1981"/>
    <mergeCell ref="O1981:Q1981"/>
    <mergeCell ref="R1981:T1981"/>
  </mergeCells>
  <phoneticPr fontId="7" type="noConversion"/>
  <pageMargins left="0.7" right="0.7" top="0.75" bottom="0.75" header="0.3" footer="0.3"/>
  <pageSetup paperSize="9" orientation="portrait" horizontalDpi="360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41BA6-79AD-4E90-A673-3D26E4CDED10}">
  <dimension ref="A1:L308"/>
  <sheetViews>
    <sheetView workbookViewId="0">
      <selection activeCell="T30" sqref="T30"/>
    </sheetView>
  </sheetViews>
  <sheetFormatPr defaultRowHeight="15" x14ac:dyDescent="0.25"/>
  <sheetData>
    <row r="1" spans="1:12" x14ac:dyDescent="0.25">
      <c r="A1" t="s">
        <v>663</v>
      </c>
      <c r="B1" t="s">
        <v>2346</v>
      </c>
    </row>
    <row r="2" spans="1:12" ht="45" x14ac:dyDescent="0.25">
      <c r="A2" t="s">
        <v>664</v>
      </c>
      <c r="C2" s="3" t="s">
        <v>6</v>
      </c>
      <c r="D2" s="3" t="s">
        <v>73</v>
      </c>
      <c r="E2" s="3" t="s">
        <v>7</v>
      </c>
      <c r="F2" s="3"/>
      <c r="G2" s="3"/>
      <c r="H2" s="3"/>
      <c r="I2" s="3"/>
      <c r="J2" s="3" t="s">
        <v>6</v>
      </c>
      <c r="K2" s="3" t="s">
        <v>73</v>
      </c>
      <c r="L2" s="3" t="s">
        <v>7</v>
      </c>
    </row>
    <row r="3" spans="1:12" x14ac:dyDescent="0.25">
      <c r="A3" t="s">
        <v>665</v>
      </c>
      <c r="B3" s="1" t="s">
        <v>2321</v>
      </c>
      <c r="C3" s="272">
        <v>0.39909099196072417</v>
      </c>
      <c r="D3" s="272">
        <v>0.35936040914392153</v>
      </c>
      <c r="E3" s="272">
        <v>0.38667293707793798</v>
      </c>
      <c r="F3" s="272"/>
      <c r="G3" s="272" t="s">
        <v>2321</v>
      </c>
      <c r="H3" s="272" t="s">
        <v>2396</v>
      </c>
      <c r="I3" s="272"/>
      <c r="J3" s="272">
        <v>0.39909099196072417</v>
      </c>
      <c r="K3" s="272">
        <v>0.35936040914392153</v>
      </c>
      <c r="L3" s="272">
        <v>0.38667293707793798</v>
      </c>
    </row>
    <row r="4" spans="1:12" x14ac:dyDescent="0.25">
      <c r="A4" t="s">
        <v>666</v>
      </c>
      <c r="B4" s="1" t="s">
        <v>2332</v>
      </c>
      <c r="C4" s="71">
        <v>0.22898326449579481</v>
      </c>
      <c r="D4" s="71">
        <v>0.43615327281114746</v>
      </c>
      <c r="E4" s="71">
        <v>0.33486346269305772</v>
      </c>
      <c r="F4" s="71"/>
      <c r="G4" s="272" t="s">
        <v>2333</v>
      </c>
      <c r="H4" s="272" t="s">
        <v>2397</v>
      </c>
      <c r="I4" s="272" t="s">
        <v>2334</v>
      </c>
      <c r="J4" s="274">
        <v>1.0962632338816438E-2</v>
      </c>
      <c r="K4" s="274">
        <v>8.8244777721475619E-3</v>
      </c>
      <c r="L4" s="274">
        <v>1.1972709627404191E-2</v>
      </c>
    </row>
    <row r="5" spans="1:12" x14ac:dyDescent="0.25">
      <c r="A5" t="s">
        <v>667</v>
      </c>
      <c r="B5" s="1" t="s">
        <v>2335</v>
      </c>
      <c r="C5" s="71">
        <v>0.24210888920639709</v>
      </c>
      <c r="D5" s="71">
        <v>0.37121053465982151</v>
      </c>
      <c r="E5" s="71">
        <v>0.38668057613378143</v>
      </c>
      <c r="F5" s="71"/>
      <c r="G5" s="272" t="s">
        <v>2336</v>
      </c>
      <c r="H5" s="272" t="s">
        <v>2396</v>
      </c>
      <c r="I5" s="272" t="s">
        <v>2337</v>
      </c>
      <c r="J5" s="274">
        <v>0.18236174565586027</v>
      </c>
      <c r="K5" s="274">
        <v>0.12598457963916818</v>
      </c>
      <c r="L5" s="274">
        <v>0.21203722193842353</v>
      </c>
    </row>
    <row r="6" spans="1:12" x14ac:dyDescent="0.25">
      <c r="A6" t="s">
        <v>668</v>
      </c>
      <c r="B6" s="1" t="s">
        <v>2338</v>
      </c>
      <c r="C6" s="71">
        <v>0.24898822072848106</v>
      </c>
      <c r="D6" s="71">
        <v>0.32764070009869595</v>
      </c>
      <c r="E6" s="71">
        <v>0.42337107917282302</v>
      </c>
      <c r="F6" s="71"/>
      <c r="G6" s="272" t="s">
        <v>2339</v>
      </c>
      <c r="H6" s="272" t="s">
        <v>2396</v>
      </c>
      <c r="I6" s="272"/>
      <c r="J6" s="274">
        <v>1.2048446133199584</v>
      </c>
      <c r="K6" s="274">
        <v>2.055735030039413</v>
      </c>
      <c r="L6" s="274">
        <v>1.732796088929992</v>
      </c>
    </row>
    <row r="7" spans="1:12" x14ac:dyDescent="0.25">
      <c r="A7" t="s">
        <v>669</v>
      </c>
      <c r="B7" s="1" t="s">
        <v>2340</v>
      </c>
      <c r="C7" s="71">
        <v>0.15740321181232217</v>
      </c>
      <c r="D7" s="71">
        <v>0.51154645462529569</v>
      </c>
      <c r="E7" s="71">
        <v>0.33105033356238212</v>
      </c>
      <c r="F7" s="71"/>
      <c r="G7" s="272" t="s">
        <v>2341</v>
      </c>
      <c r="H7" s="272" t="s">
        <v>2342</v>
      </c>
      <c r="I7" s="272" t="s">
        <v>2337</v>
      </c>
      <c r="J7" s="275">
        <v>1.1651732725502488</v>
      </c>
      <c r="K7" s="275">
        <v>1</v>
      </c>
      <c r="L7" s="275">
        <v>1.2404843171985798</v>
      </c>
    </row>
    <row r="8" spans="1:12" x14ac:dyDescent="0.25">
      <c r="A8" t="s">
        <v>1951</v>
      </c>
      <c r="B8" t="s">
        <v>2347</v>
      </c>
    </row>
    <row r="9" spans="1:12" ht="45" x14ac:dyDescent="0.25">
      <c r="A9" t="s">
        <v>1952</v>
      </c>
      <c r="C9" s="3" t="s">
        <v>6</v>
      </c>
      <c r="D9" s="3" t="s">
        <v>73</v>
      </c>
      <c r="E9" s="3" t="s">
        <v>7</v>
      </c>
      <c r="F9" s="3"/>
      <c r="G9" s="3"/>
      <c r="H9" s="3"/>
      <c r="I9" s="3"/>
      <c r="J9" s="3" t="s">
        <v>6</v>
      </c>
      <c r="K9" s="3" t="s">
        <v>73</v>
      </c>
      <c r="L9" s="3" t="s">
        <v>7</v>
      </c>
    </row>
    <row r="10" spans="1:12" x14ac:dyDescent="0.25">
      <c r="A10" t="s">
        <v>1953</v>
      </c>
      <c r="B10" s="1" t="s">
        <v>2321</v>
      </c>
      <c r="C10" s="272">
        <v>0.39690535559778506</v>
      </c>
      <c r="D10" s="272">
        <v>0.36713292373617173</v>
      </c>
      <c r="E10" s="272">
        <v>0.57060781151933027</v>
      </c>
      <c r="F10" s="272"/>
      <c r="G10" s="272" t="s">
        <v>2321</v>
      </c>
      <c r="H10" s="272" t="s">
        <v>2396</v>
      </c>
      <c r="I10" s="272"/>
      <c r="J10" s="272">
        <v>0.39690535559778506</v>
      </c>
      <c r="K10" s="272">
        <v>0.36713292373617173</v>
      </c>
      <c r="L10" s="272">
        <v>0.57060781151933027</v>
      </c>
    </row>
    <row r="11" spans="1:12" x14ac:dyDescent="0.25">
      <c r="A11" t="s">
        <v>1954</v>
      </c>
      <c r="B11" s="1" t="s">
        <v>2332</v>
      </c>
      <c r="C11" s="71">
        <v>0.20066167417471789</v>
      </c>
      <c r="D11" s="71">
        <v>0.68026536494923007</v>
      </c>
      <c r="E11" s="71">
        <v>0.11907296087605199</v>
      </c>
      <c r="F11" s="71"/>
      <c r="G11" s="272" t="s">
        <v>2333</v>
      </c>
      <c r="H11" s="272" t="s">
        <v>2397</v>
      </c>
      <c r="I11" s="272" t="s">
        <v>2334</v>
      </c>
      <c r="J11" s="274">
        <v>9.1849603712492109E-3</v>
      </c>
      <c r="K11" s="274">
        <v>7.6788541583320876E-3</v>
      </c>
      <c r="L11" s="274">
        <v>2.2078639897933745E-2</v>
      </c>
    </row>
    <row r="12" spans="1:12" x14ac:dyDescent="0.25">
      <c r="A12" t="s">
        <v>1955</v>
      </c>
      <c r="B12" s="1" t="s">
        <v>2335</v>
      </c>
      <c r="C12" s="71">
        <v>0.19009149221371571</v>
      </c>
      <c r="D12" s="71">
        <v>0.53876049191683828</v>
      </c>
      <c r="E12" s="71">
        <v>0.27114801586944592</v>
      </c>
      <c r="F12" s="71"/>
      <c r="G12" s="272" t="s">
        <v>2336</v>
      </c>
      <c r="H12" s="272" t="s">
        <v>2396</v>
      </c>
      <c r="I12" s="272" t="s">
        <v>2337</v>
      </c>
      <c r="J12" s="274">
        <v>0.13954922039895934</v>
      </c>
      <c r="K12" s="274">
        <v>0.13165031358824653</v>
      </c>
      <c r="L12" s="274">
        <v>0.40123606411072565</v>
      </c>
    </row>
    <row r="13" spans="1:12" x14ac:dyDescent="0.25">
      <c r="A13" t="s">
        <v>1956</v>
      </c>
      <c r="B13" s="1" t="s">
        <v>2338</v>
      </c>
      <c r="C13" s="71">
        <v>0.16936560613122417</v>
      </c>
      <c r="D13" s="71">
        <v>0.54166856486040393</v>
      </c>
      <c r="E13" s="71">
        <v>0.28896582900837192</v>
      </c>
      <c r="F13" s="71"/>
      <c r="G13" s="272" t="s">
        <v>2339</v>
      </c>
      <c r="H13" s="272" t="s">
        <v>2396</v>
      </c>
      <c r="I13" s="272"/>
      <c r="J13" s="274">
        <v>2.2075629869791427</v>
      </c>
      <c r="K13" s="274">
        <v>1.6174404047562538</v>
      </c>
      <c r="L13" s="274">
        <v>3.7428732966252185</v>
      </c>
    </row>
    <row r="14" spans="1:12" x14ac:dyDescent="0.25">
      <c r="A14" t="s">
        <v>1957</v>
      </c>
      <c r="B14" s="1" t="s">
        <v>2340</v>
      </c>
      <c r="C14" s="71">
        <v>0.22271861290266201</v>
      </c>
      <c r="D14" s="71">
        <v>0.55320439993241632</v>
      </c>
      <c r="E14" s="71">
        <v>0.22407698716492175</v>
      </c>
      <c r="F14" s="71"/>
      <c r="G14" s="272" t="s">
        <v>2341</v>
      </c>
      <c r="H14" s="272" t="s">
        <v>2342</v>
      </c>
      <c r="I14" s="272" t="s">
        <v>2337</v>
      </c>
      <c r="J14" s="275">
        <v>0.88618551913907606</v>
      </c>
      <c r="K14" s="275">
        <v>1</v>
      </c>
      <c r="L14" s="275">
        <v>1.059990972880692</v>
      </c>
    </row>
    <row r="15" spans="1:12" x14ac:dyDescent="0.25">
      <c r="A15" t="s">
        <v>1767</v>
      </c>
      <c r="B15" t="s">
        <v>2348</v>
      </c>
    </row>
    <row r="16" spans="1:12" ht="45" x14ac:dyDescent="0.25">
      <c r="A16" t="s">
        <v>1768</v>
      </c>
      <c r="C16" s="3" t="s">
        <v>6</v>
      </c>
      <c r="D16" s="3" t="s">
        <v>73</v>
      </c>
      <c r="E16" s="3" t="s">
        <v>7</v>
      </c>
      <c r="F16" s="3"/>
      <c r="G16" s="3"/>
      <c r="H16" s="3"/>
      <c r="I16" s="3"/>
      <c r="J16" s="3" t="s">
        <v>6</v>
      </c>
      <c r="K16" s="3" t="s">
        <v>73</v>
      </c>
      <c r="L16" s="3" t="s">
        <v>7</v>
      </c>
    </row>
    <row r="17" spans="1:12" x14ac:dyDescent="0.25">
      <c r="A17" t="s">
        <v>1769</v>
      </c>
      <c r="B17" s="1" t="s">
        <v>2321</v>
      </c>
      <c r="C17" s="272">
        <v>0.36139230642047998</v>
      </c>
      <c r="D17" s="272">
        <v>0.41860900061497114</v>
      </c>
      <c r="E17" s="272">
        <v>0.62301435101880043</v>
      </c>
      <c r="F17" s="272"/>
      <c r="G17" s="272" t="s">
        <v>2321</v>
      </c>
      <c r="H17" s="272" t="s">
        <v>2396</v>
      </c>
      <c r="I17" s="272"/>
      <c r="J17" s="272">
        <v>0.36139230642047998</v>
      </c>
      <c r="K17" s="272">
        <v>0.41860900061497114</v>
      </c>
      <c r="L17" s="272">
        <v>0.62301435101880043</v>
      </c>
    </row>
    <row r="18" spans="1:12" x14ac:dyDescent="0.25">
      <c r="A18" t="s">
        <v>1770</v>
      </c>
      <c r="B18" s="1" t="s">
        <v>2332</v>
      </c>
      <c r="C18" s="71">
        <v>0.25598377433476266</v>
      </c>
      <c r="D18" s="71">
        <v>0.57497043453476193</v>
      </c>
      <c r="E18" s="71">
        <v>0.16904579113047535</v>
      </c>
      <c r="F18" s="71"/>
      <c r="G18" s="272" t="s">
        <v>2333</v>
      </c>
      <c r="H18" s="272" t="s">
        <v>2397</v>
      </c>
      <c r="I18" s="272" t="s">
        <v>2334</v>
      </c>
      <c r="J18" s="274">
        <v>9.8322843634205317E-3</v>
      </c>
      <c r="K18" s="274">
        <v>1.3401392796365336E-2</v>
      </c>
      <c r="L18" s="274">
        <v>2.2860179094893636E-2</v>
      </c>
    </row>
    <row r="19" spans="1:12" x14ac:dyDescent="0.25">
      <c r="A19" t="s">
        <v>1771</v>
      </c>
      <c r="B19" s="1" t="s">
        <v>2335</v>
      </c>
      <c r="C19" s="71">
        <v>0.17867211230341443</v>
      </c>
      <c r="D19" s="71">
        <v>0.54699751478605974</v>
      </c>
      <c r="E19" s="71">
        <v>0.27433037291052587</v>
      </c>
      <c r="F19" s="71"/>
      <c r="G19" s="272" t="s">
        <v>2336</v>
      </c>
      <c r="H19" s="272" t="s">
        <v>2396</v>
      </c>
      <c r="I19" s="272" t="s">
        <v>2337</v>
      </c>
      <c r="J19" s="274">
        <v>0.14794327426776677</v>
      </c>
      <c r="K19" s="274">
        <v>0.14722647051029769</v>
      </c>
      <c r="L19" s="274">
        <v>0.36748583503962579</v>
      </c>
    </row>
    <row r="20" spans="1:12" x14ac:dyDescent="0.25">
      <c r="A20" t="s">
        <v>1772</v>
      </c>
      <c r="B20" s="1" t="s">
        <v>2338</v>
      </c>
      <c r="C20" s="71">
        <v>0.20510334761303817</v>
      </c>
      <c r="D20" s="71">
        <v>0.45845477306784388</v>
      </c>
      <c r="E20" s="71">
        <v>0.33644187931911795</v>
      </c>
      <c r="F20" s="71"/>
      <c r="G20" s="272" t="s">
        <v>2339</v>
      </c>
      <c r="H20" s="272" t="s">
        <v>2396</v>
      </c>
      <c r="I20" s="272"/>
      <c r="J20" s="274">
        <v>0.7594452945029555</v>
      </c>
      <c r="K20" s="274">
        <v>0.41736777982623663</v>
      </c>
      <c r="L20" s="274">
        <v>1.7993595548177326</v>
      </c>
    </row>
    <row r="21" spans="1:12" x14ac:dyDescent="0.25">
      <c r="A21" t="s">
        <v>1773</v>
      </c>
      <c r="B21" s="1" t="s">
        <v>2340</v>
      </c>
      <c r="C21" s="71">
        <v>0.26322473619295894</v>
      </c>
      <c r="D21" s="71">
        <v>0.32492430444693315</v>
      </c>
      <c r="E21" s="71">
        <v>0.4118509593601079</v>
      </c>
      <c r="F21" s="71"/>
      <c r="G21" s="272" t="s">
        <v>2341</v>
      </c>
      <c r="H21" s="272" t="s">
        <v>2342</v>
      </c>
      <c r="I21" s="272" t="s">
        <v>2337</v>
      </c>
      <c r="J21" s="275">
        <v>1.3696349559941738</v>
      </c>
      <c r="K21" s="275">
        <v>1</v>
      </c>
      <c r="L21" s="275">
        <v>1.463271826689466</v>
      </c>
    </row>
    <row r="22" spans="1:12" x14ac:dyDescent="0.25">
      <c r="A22" t="s">
        <v>1077</v>
      </c>
      <c r="B22" t="s">
        <v>2349</v>
      </c>
    </row>
    <row r="23" spans="1:12" ht="45" x14ac:dyDescent="0.25">
      <c r="A23" t="s">
        <v>1078</v>
      </c>
      <c r="C23" s="3" t="s">
        <v>6</v>
      </c>
      <c r="D23" s="3" t="s">
        <v>73</v>
      </c>
      <c r="E23" s="3" t="s">
        <v>7</v>
      </c>
      <c r="F23" s="3"/>
      <c r="G23" s="3"/>
      <c r="H23" s="3"/>
      <c r="I23" s="3"/>
      <c r="J23" s="3" t="s">
        <v>6</v>
      </c>
      <c r="K23" s="3" t="s">
        <v>73</v>
      </c>
      <c r="L23" s="3" t="s">
        <v>7</v>
      </c>
    </row>
    <row r="24" spans="1:12" x14ac:dyDescent="0.25">
      <c r="A24" t="s">
        <v>1079</v>
      </c>
      <c r="B24" s="1" t="s">
        <v>2321</v>
      </c>
      <c r="C24" s="272">
        <v>0.49088165287819724</v>
      </c>
      <c r="D24" s="272">
        <v>0.33890352613309049</v>
      </c>
      <c r="E24" s="272">
        <v>0.59907429152693514</v>
      </c>
      <c r="F24" s="272"/>
      <c r="G24" s="272" t="s">
        <v>2321</v>
      </c>
      <c r="H24" s="272" t="s">
        <v>2396</v>
      </c>
      <c r="I24" s="272"/>
      <c r="J24" s="272">
        <v>0.49088165287819724</v>
      </c>
      <c r="K24" s="272">
        <v>0.33890352613309049</v>
      </c>
      <c r="L24" s="272">
        <v>0.59907429152693514</v>
      </c>
    </row>
    <row r="25" spans="1:12" x14ac:dyDescent="0.25">
      <c r="A25" t="s">
        <v>1080</v>
      </c>
      <c r="B25" s="1" t="s">
        <v>2332</v>
      </c>
      <c r="C25" s="71">
        <v>0.16344485606698839</v>
      </c>
      <c r="D25" s="71">
        <v>0.65831235039662839</v>
      </c>
      <c r="E25" s="71">
        <v>0.17824279353638323</v>
      </c>
      <c r="F25" s="71"/>
      <c r="G25" s="272" t="s">
        <v>2333</v>
      </c>
      <c r="H25" s="272" t="s">
        <v>2397</v>
      </c>
      <c r="I25" s="272" t="s">
        <v>2334</v>
      </c>
      <c r="J25" s="274">
        <v>1.8270521928328547E-2</v>
      </c>
      <c r="K25" s="274">
        <v>9.2824592799907804E-3</v>
      </c>
      <c r="L25" s="274">
        <v>3.2474963432588787E-2</v>
      </c>
    </row>
    <row r="26" spans="1:12" x14ac:dyDescent="0.25">
      <c r="A26" t="s">
        <v>1081</v>
      </c>
      <c r="B26" s="1" t="s">
        <v>2335</v>
      </c>
      <c r="C26" s="71">
        <v>0.20061409827934384</v>
      </c>
      <c r="D26" s="71">
        <v>0.41051997590845218</v>
      </c>
      <c r="E26" s="71">
        <v>0.38886592581220397</v>
      </c>
      <c r="F26" s="71"/>
      <c r="G26" s="272" t="s">
        <v>2336</v>
      </c>
      <c r="H26" s="272" t="s">
        <v>2396</v>
      </c>
      <c r="I26" s="272" t="s">
        <v>2337</v>
      </c>
      <c r="J26" s="274">
        <v>0.23471509511342967</v>
      </c>
      <c r="K26" s="274">
        <v>0.13857053844596767</v>
      </c>
      <c r="L26" s="274">
        <v>0.41189919506175593</v>
      </c>
    </row>
    <row r="27" spans="1:12" x14ac:dyDescent="0.25">
      <c r="A27" t="s">
        <v>1082</v>
      </c>
      <c r="B27" s="1" t="s">
        <v>2338</v>
      </c>
      <c r="C27" s="71">
        <v>0.18897669513904677</v>
      </c>
      <c r="D27" s="71">
        <v>0.44936462311245906</v>
      </c>
      <c r="E27" s="71">
        <v>0.36165868174849419</v>
      </c>
      <c r="F27" s="71"/>
      <c r="G27" s="272" t="s">
        <v>2339</v>
      </c>
      <c r="H27" s="272" t="s">
        <v>2396</v>
      </c>
      <c r="I27" s="272"/>
      <c r="J27" s="274">
        <v>1.365234746516756</v>
      </c>
      <c r="K27" s="274">
        <v>1.7629362170600114</v>
      </c>
      <c r="L27" s="274">
        <v>2.9926184526372337</v>
      </c>
    </row>
    <row r="28" spans="1:12" x14ac:dyDescent="0.25">
      <c r="A28" t="s">
        <v>1083</v>
      </c>
      <c r="B28" s="1" t="s">
        <v>2340</v>
      </c>
      <c r="C28" s="71">
        <v>0.11639389685523452</v>
      </c>
      <c r="D28" s="71">
        <v>0.6053690607814618</v>
      </c>
      <c r="E28" s="71">
        <v>0.27823704236330371</v>
      </c>
      <c r="F28" s="71"/>
      <c r="G28" s="272" t="s">
        <v>2341</v>
      </c>
      <c r="H28" s="272" t="s">
        <v>2342</v>
      </c>
      <c r="I28" s="272" t="s">
        <v>2337</v>
      </c>
      <c r="J28" s="275">
        <v>0.86056209999676136</v>
      </c>
      <c r="K28" s="275">
        <v>1</v>
      </c>
      <c r="L28" s="275">
        <v>0.84963896411142614</v>
      </c>
    </row>
    <row r="29" spans="1:12" x14ac:dyDescent="0.25">
      <c r="A29" t="s">
        <v>203</v>
      </c>
      <c r="B29" t="s">
        <v>2351</v>
      </c>
    </row>
    <row r="30" spans="1:12" ht="45" x14ac:dyDescent="0.25">
      <c r="A30" t="s">
        <v>204</v>
      </c>
      <c r="C30" s="3" t="s">
        <v>6</v>
      </c>
      <c r="D30" s="3" t="s">
        <v>73</v>
      </c>
      <c r="E30" s="3" t="s">
        <v>7</v>
      </c>
      <c r="F30" s="3"/>
      <c r="G30" s="3"/>
      <c r="H30" s="3"/>
      <c r="I30" s="3"/>
      <c r="J30" s="3" t="s">
        <v>6</v>
      </c>
      <c r="K30" s="3" t="s">
        <v>73</v>
      </c>
      <c r="L30" s="3" t="s">
        <v>7</v>
      </c>
    </row>
    <row r="31" spans="1:12" x14ac:dyDescent="0.25">
      <c r="A31" t="s">
        <v>205</v>
      </c>
      <c r="B31" s="1" t="s">
        <v>2321</v>
      </c>
      <c r="C31" s="272">
        <v>0.53232637091455548</v>
      </c>
      <c r="D31" s="272">
        <v>0.49164782842521459</v>
      </c>
      <c r="E31" s="272">
        <v>0.64657322435617304</v>
      </c>
      <c r="F31" s="272"/>
      <c r="G31" s="272" t="s">
        <v>2321</v>
      </c>
      <c r="H31" s="272" t="s">
        <v>2396</v>
      </c>
      <c r="I31" s="272"/>
      <c r="J31" s="272">
        <v>0.53232637091455548</v>
      </c>
      <c r="K31" s="272">
        <v>0.49164782842521459</v>
      </c>
      <c r="L31" s="272">
        <v>0.64657322435617304</v>
      </c>
    </row>
    <row r="32" spans="1:12" x14ac:dyDescent="0.25">
      <c r="A32" t="s">
        <v>206</v>
      </c>
      <c r="B32" s="1" t="s">
        <v>2332</v>
      </c>
      <c r="C32" s="71">
        <v>0.19624676223905271</v>
      </c>
      <c r="D32" s="71">
        <v>0.41319180851940079</v>
      </c>
      <c r="E32" s="71">
        <v>0.39056142924154652</v>
      </c>
      <c r="F32" s="71"/>
      <c r="G32" s="272" t="s">
        <v>2333</v>
      </c>
      <c r="H32" s="272" t="s">
        <v>2397</v>
      </c>
      <c r="I32" s="272" t="s">
        <v>2334</v>
      </c>
      <c r="J32" s="274">
        <v>5.1865119893750259E-3</v>
      </c>
      <c r="K32" s="274">
        <v>2.9208582271866364E-3</v>
      </c>
      <c r="L32" s="274">
        <v>7.1815693517632909E-3</v>
      </c>
    </row>
    <row r="33" spans="1:12" x14ac:dyDescent="0.25">
      <c r="A33" t="s">
        <v>207</v>
      </c>
      <c r="B33" s="1" t="s">
        <v>2335</v>
      </c>
      <c r="C33" s="71">
        <v>0.20237102721530126</v>
      </c>
      <c r="D33" s="71">
        <v>0.23995656172550303</v>
      </c>
      <c r="E33" s="71">
        <v>0.55767241105919563</v>
      </c>
      <c r="F33" s="71"/>
      <c r="G33" s="272" t="s">
        <v>2336</v>
      </c>
      <c r="H33" s="272" t="s">
        <v>2396</v>
      </c>
      <c r="I33" s="272" t="s">
        <v>2337</v>
      </c>
      <c r="J33" s="274">
        <v>0.3025910155243865</v>
      </c>
      <c r="K33" s="274">
        <v>0.24025314343263177</v>
      </c>
      <c r="L33" s="274">
        <v>0.35918350953240158</v>
      </c>
    </row>
    <row r="34" spans="1:12" x14ac:dyDescent="0.25">
      <c r="A34" t="s">
        <v>208</v>
      </c>
      <c r="B34" s="1" t="s">
        <v>2338</v>
      </c>
      <c r="C34" s="71">
        <v>0.19864598114158127</v>
      </c>
      <c r="D34" s="71">
        <v>0.3320794764510232</v>
      </c>
      <c r="E34" s="71">
        <v>0.46927454240739569</v>
      </c>
      <c r="F34" s="71"/>
      <c r="G34" s="272" t="s">
        <v>2339</v>
      </c>
      <c r="H34" s="272" t="s">
        <v>2396</v>
      </c>
      <c r="I34" s="272"/>
      <c r="J34" s="274">
        <v>0.80437837429826808</v>
      </c>
      <c r="K34" s="274">
        <v>0.81829570186831457</v>
      </c>
      <c r="L34" s="274">
        <v>3.1569160232346398</v>
      </c>
    </row>
    <row r="35" spans="1:12" x14ac:dyDescent="0.25">
      <c r="A35" t="s">
        <v>209</v>
      </c>
      <c r="B35" s="1" t="s">
        <v>2340</v>
      </c>
      <c r="C35" s="71">
        <v>9.1302595466516839E-2</v>
      </c>
      <c r="D35" s="71">
        <v>0.19556098235612768</v>
      </c>
      <c r="E35" s="71">
        <v>0.71313642217735562</v>
      </c>
      <c r="F35" s="71"/>
      <c r="G35" s="272" t="s">
        <v>2341</v>
      </c>
      <c r="H35" s="272" t="s">
        <v>2342</v>
      </c>
      <c r="I35" s="272" t="s">
        <v>2337</v>
      </c>
      <c r="J35" s="275">
        <v>0.70928706813474418</v>
      </c>
      <c r="K35" s="275">
        <v>1</v>
      </c>
      <c r="L35" s="275">
        <v>0.60804879177797944</v>
      </c>
    </row>
    <row r="36" spans="1:12" x14ac:dyDescent="0.25">
      <c r="A36" t="s">
        <v>571</v>
      </c>
      <c r="B36" t="s">
        <v>2352</v>
      </c>
    </row>
    <row r="37" spans="1:12" ht="45" x14ac:dyDescent="0.25">
      <c r="A37" t="s">
        <v>572</v>
      </c>
      <c r="C37" s="3" t="s">
        <v>6</v>
      </c>
      <c r="D37" s="3" t="s">
        <v>73</v>
      </c>
      <c r="E37" s="3" t="s">
        <v>7</v>
      </c>
      <c r="F37" s="3"/>
      <c r="G37" s="3"/>
      <c r="H37" s="3"/>
      <c r="I37" s="3"/>
      <c r="J37" s="3" t="s">
        <v>6</v>
      </c>
      <c r="K37" s="3" t="s">
        <v>73</v>
      </c>
      <c r="L37" s="3" t="s">
        <v>7</v>
      </c>
    </row>
    <row r="38" spans="1:12" x14ac:dyDescent="0.25">
      <c r="A38" t="s">
        <v>573</v>
      </c>
      <c r="B38" s="1" t="s">
        <v>2321</v>
      </c>
      <c r="C38" s="272">
        <v>0.32061956953635329</v>
      </c>
      <c r="D38" s="272">
        <v>0.29685434064429805</v>
      </c>
      <c r="E38" s="272">
        <v>0.49202619255977548</v>
      </c>
      <c r="F38" s="272"/>
      <c r="G38" s="272" t="s">
        <v>2321</v>
      </c>
      <c r="H38" s="272" t="s">
        <v>2396</v>
      </c>
      <c r="I38" s="272"/>
      <c r="J38" s="272">
        <v>0.32061956953635329</v>
      </c>
      <c r="K38" s="272">
        <v>0.29685434064429805</v>
      </c>
      <c r="L38" s="272">
        <v>0.49202619255977548</v>
      </c>
    </row>
    <row r="39" spans="1:12" x14ac:dyDescent="0.25">
      <c r="A39" t="s">
        <v>574</v>
      </c>
      <c r="B39" s="1" t="s">
        <v>2332</v>
      </c>
      <c r="C39" s="71">
        <v>0.6200685374520849</v>
      </c>
      <c r="D39" s="71">
        <v>0.31657983755842217</v>
      </c>
      <c r="E39" s="71">
        <v>6.3351624989492955E-2</v>
      </c>
      <c r="F39" s="71"/>
      <c r="G39" s="272" t="s">
        <v>2333</v>
      </c>
      <c r="H39" s="272" t="s">
        <v>2397</v>
      </c>
      <c r="I39" s="272" t="s">
        <v>2334</v>
      </c>
      <c r="J39" s="274">
        <v>2.4668173213716425E-2</v>
      </c>
      <c r="K39" s="274">
        <v>2.5215253866785539E-2</v>
      </c>
      <c r="L39" s="274">
        <v>5.9363228603529973E-2</v>
      </c>
    </row>
    <row r="40" spans="1:12" x14ac:dyDescent="0.25">
      <c r="A40" t="s">
        <v>575</v>
      </c>
      <c r="B40" s="1" t="s">
        <v>2335</v>
      </c>
      <c r="C40" s="71">
        <v>0.56569239498683177</v>
      </c>
      <c r="D40" s="71">
        <v>0.29522304290814416</v>
      </c>
      <c r="E40" s="71">
        <v>0.13908456210502415</v>
      </c>
      <c r="F40" s="71"/>
      <c r="G40" s="272" t="s">
        <v>2336</v>
      </c>
      <c r="H40" s="272" t="s">
        <v>2396</v>
      </c>
      <c r="I40" s="272" t="s">
        <v>2337</v>
      </c>
      <c r="J40" s="274">
        <v>0.16621044799206541</v>
      </c>
      <c r="K40" s="274">
        <v>0.15453454126860547</v>
      </c>
      <c r="L40" s="274">
        <v>0.41821500724155203</v>
      </c>
    </row>
    <row r="41" spans="1:12" x14ac:dyDescent="0.25">
      <c r="A41" t="s">
        <v>576</v>
      </c>
      <c r="B41" s="1" t="s">
        <v>2338</v>
      </c>
      <c r="C41" s="71">
        <v>0.57744538774806031</v>
      </c>
      <c r="D41" s="71">
        <v>0.27410800600141516</v>
      </c>
      <c r="E41" s="71">
        <v>0.14844660625052453</v>
      </c>
      <c r="F41" s="71"/>
      <c r="G41" s="272" t="s">
        <v>2339</v>
      </c>
      <c r="H41" s="272" t="s">
        <v>2396</v>
      </c>
      <c r="I41" s="272"/>
      <c r="J41" s="274">
        <v>0.71935578995957328</v>
      </c>
      <c r="K41" s="274">
        <v>1.6933143244233313</v>
      </c>
      <c r="L41" s="274">
        <v>0.85593863199305098</v>
      </c>
    </row>
    <row r="42" spans="1:12" x14ac:dyDescent="0.25">
      <c r="A42" t="s">
        <v>577</v>
      </c>
      <c r="B42" s="1" t="s">
        <v>2340</v>
      </c>
      <c r="C42" s="71">
        <v>0.4304071038194533</v>
      </c>
      <c r="D42" s="71">
        <v>0.51726944532332519</v>
      </c>
      <c r="E42" s="71">
        <v>5.2323450857221475E-2</v>
      </c>
      <c r="F42" s="71"/>
      <c r="G42" s="272" t="s">
        <v>2341</v>
      </c>
      <c r="H42" s="272" t="s">
        <v>2342</v>
      </c>
      <c r="I42" s="272" t="s">
        <v>2337</v>
      </c>
      <c r="J42" s="275">
        <v>1.0994085458914604</v>
      </c>
      <c r="K42" s="275">
        <v>1</v>
      </c>
      <c r="L42" s="275">
        <v>1.1495288562402359</v>
      </c>
    </row>
    <row r="43" spans="1:12" x14ac:dyDescent="0.25">
      <c r="A43" t="s">
        <v>709</v>
      </c>
      <c r="B43" s="1" t="s">
        <v>2353</v>
      </c>
    </row>
    <row r="44" spans="1:12" x14ac:dyDescent="0.25">
      <c r="A44" t="s">
        <v>710</v>
      </c>
      <c r="B44" s="1"/>
      <c r="C44" s="1" t="s">
        <v>6</v>
      </c>
      <c r="D44" s="1" t="s">
        <v>73</v>
      </c>
      <c r="E44" s="1" t="s">
        <v>7</v>
      </c>
      <c r="J44" t="s">
        <v>6</v>
      </c>
      <c r="K44" t="s">
        <v>73</v>
      </c>
      <c r="L44" t="s">
        <v>7</v>
      </c>
    </row>
    <row r="45" spans="1:12" x14ac:dyDescent="0.25">
      <c r="A45" t="s">
        <v>711</v>
      </c>
      <c r="B45" s="1" t="s">
        <v>2321</v>
      </c>
      <c r="C45" s="272">
        <v>0.4704337436219389</v>
      </c>
      <c r="D45" s="272">
        <v>0.40584425830251813</v>
      </c>
      <c r="E45" s="272">
        <v>0.68166063744382999</v>
      </c>
      <c r="G45" t="s">
        <v>2321</v>
      </c>
      <c r="H45" t="s">
        <v>2396</v>
      </c>
      <c r="J45" s="272">
        <v>0.4704337436219389</v>
      </c>
      <c r="K45" s="272">
        <v>0.40584425830251813</v>
      </c>
      <c r="L45" s="272">
        <v>0.68166063744382999</v>
      </c>
    </row>
    <row r="46" spans="1:12" x14ac:dyDescent="0.25">
      <c r="A46" t="s">
        <v>712</v>
      </c>
      <c r="B46" s="1" t="s">
        <v>2332</v>
      </c>
      <c r="C46" s="71">
        <v>0.17208031227957776</v>
      </c>
      <c r="D46" s="71">
        <v>0.55177770308173801</v>
      </c>
      <c r="E46" s="71">
        <v>0.27614198463868422</v>
      </c>
      <c r="G46" t="s">
        <v>2333</v>
      </c>
      <c r="H46" t="s">
        <v>2397</v>
      </c>
      <c r="I46" t="s">
        <v>2334</v>
      </c>
      <c r="J46" s="274">
        <v>6.9627237432157299E-3</v>
      </c>
      <c r="K46" s="274">
        <v>3.9892077896627066E-3</v>
      </c>
      <c r="L46" s="274">
        <v>9.5745463690502294E-3</v>
      </c>
    </row>
    <row r="47" spans="1:12" x14ac:dyDescent="0.25">
      <c r="A47" t="s">
        <v>713</v>
      </c>
      <c r="B47" s="1" t="s">
        <v>2335</v>
      </c>
      <c r="C47" s="71">
        <v>0.19826253922165504</v>
      </c>
      <c r="D47" s="71">
        <v>0.3642345337891631</v>
      </c>
      <c r="E47" s="71">
        <v>0.43750292698918186</v>
      </c>
      <c r="G47" t="s">
        <v>2336</v>
      </c>
      <c r="H47" t="s">
        <v>2396</v>
      </c>
      <c r="I47" t="s">
        <v>2337</v>
      </c>
      <c r="J47" s="274">
        <v>0.26954515337460172</v>
      </c>
      <c r="K47" s="274">
        <v>0.23882595119826894</v>
      </c>
      <c r="L47" s="274">
        <v>0.36428404784683771</v>
      </c>
    </row>
    <row r="48" spans="1:12" x14ac:dyDescent="0.25">
      <c r="A48" t="s">
        <v>714</v>
      </c>
      <c r="B48" s="1" t="s">
        <v>2338</v>
      </c>
      <c r="C48" s="71">
        <v>0.16639409657006782</v>
      </c>
      <c r="D48" s="71">
        <v>0.47273838193848255</v>
      </c>
      <c r="E48" s="71">
        <v>0.36086752149144963</v>
      </c>
      <c r="G48" t="s">
        <v>2339</v>
      </c>
      <c r="H48" t="s">
        <v>2396</v>
      </c>
      <c r="J48" s="274">
        <v>1.2009124819271806</v>
      </c>
      <c r="K48" s="274">
        <v>0.53521671925554182</v>
      </c>
      <c r="L48" s="274">
        <v>4.6623495956870036</v>
      </c>
    </row>
    <row r="49" spans="1:12" x14ac:dyDescent="0.25">
      <c r="A49" t="s">
        <v>715</v>
      </c>
      <c r="B49" s="1" t="s">
        <v>2340</v>
      </c>
      <c r="C49" s="71">
        <v>0.11548466180841879</v>
      </c>
      <c r="D49" s="71">
        <v>0.1650348189839366</v>
      </c>
      <c r="E49" s="71">
        <v>0.71948051920764455</v>
      </c>
      <c r="G49" t="s">
        <v>2341</v>
      </c>
      <c r="H49" t="s">
        <v>2342</v>
      </c>
      <c r="I49" t="s">
        <v>2337</v>
      </c>
      <c r="J49" s="275">
        <v>0.64663246533702401</v>
      </c>
      <c r="K49" s="275">
        <v>1</v>
      </c>
      <c r="L49" s="275">
        <v>0.63551687835133253</v>
      </c>
    </row>
    <row r="50" spans="1:12" x14ac:dyDescent="0.25">
      <c r="A50" t="s">
        <v>479</v>
      </c>
      <c r="B50" s="1" t="s">
        <v>2354</v>
      </c>
    </row>
    <row r="51" spans="1:12" x14ac:dyDescent="0.25">
      <c r="A51" t="s">
        <v>480</v>
      </c>
      <c r="B51" s="1"/>
      <c r="C51" s="1" t="s">
        <v>6</v>
      </c>
      <c r="D51" s="1" t="s">
        <v>73</v>
      </c>
      <c r="E51" s="1" t="s">
        <v>7</v>
      </c>
      <c r="F51" s="1"/>
      <c r="G51" s="1"/>
      <c r="H51" s="1"/>
      <c r="I51" s="1"/>
      <c r="J51" s="1" t="s">
        <v>6</v>
      </c>
      <c r="K51" s="1" t="s">
        <v>73</v>
      </c>
      <c r="L51" s="1" t="s">
        <v>7</v>
      </c>
    </row>
    <row r="52" spans="1:12" x14ac:dyDescent="0.25">
      <c r="A52" t="s">
        <v>481</v>
      </c>
      <c r="B52" s="1" t="s">
        <v>2321</v>
      </c>
      <c r="C52" s="272">
        <v>0.42469962004807976</v>
      </c>
      <c r="D52" s="272">
        <v>0.46240999621278306</v>
      </c>
      <c r="E52" s="272">
        <v>0.66846008605943474</v>
      </c>
      <c r="F52" s="1"/>
      <c r="G52" s="1" t="s">
        <v>2321</v>
      </c>
      <c r="H52" s="1" t="s">
        <v>2396</v>
      </c>
      <c r="I52" s="1"/>
      <c r="J52" s="272">
        <v>0.42469962004807976</v>
      </c>
      <c r="K52" s="272">
        <v>0.46240999621278306</v>
      </c>
      <c r="L52" s="272">
        <v>0.66846008605943474</v>
      </c>
    </row>
    <row r="53" spans="1:12" x14ac:dyDescent="0.25">
      <c r="A53" t="s">
        <v>482</v>
      </c>
      <c r="B53" s="1" t="s">
        <v>2332</v>
      </c>
      <c r="C53" s="71">
        <v>0.22512717616295189</v>
      </c>
      <c r="D53" s="71">
        <v>0.47747105021254238</v>
      </c>
      <c r="E53" s="71">
        <v>0.29740177362450565</v>
      </c>
      <c r="F53" s="1"/>
      <c r="G53" s="1" t="s">
        <v>2333</v>
      </c>
      <c r="H53" s="1" t="s">
        <v>2397</v>
      </c>
      <c r="I53" s="1" t="s">
        <v>2334</v>
      </c>
      <c r="J53" s="274">
        <v>5.3620779726597017E-3</v>
      </c>
      <c r="K53" s="274">
        <v>4.4240276954996193E-3</v>
      </c>
      <c r="L53" s="274">
        <v>7.9138042563712853E-3</v>
      </c>
    </row>
    <row r="54" spans="1:12" x14ac:dyDescent="0.25">
      <c r="A54" t="s">
        <v>483</v>
      </c>
      <c r="B54" t="s">
        <v>2335</v>
      </c>
      <c r="C54" s="71">
        <v>0.21278577768142062</v>
      </c>
      <c r="D54" s="71">
        <v>0.37234577470037061</v>
      </c>
      <c r="E54" s="71">
        <v>0.41486844761820879</v>
      </c>
      <c r="F54" s="1"/>
      <c r="G54" s="1" t="s">
        <v>2336</v>
      </c>
      <c r="H54" s="1" t="s">
        <v>2396</v>
      </c>
      <c r="I54" s="1" t="s">
        <v>2337</v>
      </c>
      <c r="J54" s="274">
        <v>0.25619294210394217</v>
      </c>
      <c r="K54" s="274">
        <v>0.23485775592649458</v>
      </c>
      <c r="L54" s="274">
        <v>0.35274317311310638</v>
      </c>
    </row>
    <row r="55" spans="1:12" x14ac:dyDescent="0.25">
      <c r="A55" t="s">
        <v>484</v>
      </c>
      <c r="B55" s="1" t="s">
        <v>2338</v>
      </c>
      <c r="C55" s="71">
        <v>0.20994448084597583</v>
      </c>
      <c r="D55" s="71">
        <v>0.40818902979544969</v>
      </c>
      <c r="E55" s="71">
        <v>0.38186648935857448</v>
      </c>
      <c r="F55" s="1"/>
      <c r="G55" s="1" t="s">
        <v>2339</v>
      </c>
      <c r="H55" s="1" t="s">
        <v>2396</v>
      </c>
      <c r="I55" s="1"/>
      <c r="J55" s="274">
        <v>0.36284682260414475</v>
      </c>
      <c r="K55" s="274">
        <v>0.74325025826252633</v>
      </c>
      <c r="L55" s="274">
        <v>2.5709614071009859</v>
      </c>
    </row>
    <row r="56" spans="1:12" x14ac:dyDescent="0.25">
      <c r="A56" t="s">
        <v>485</v>
      </c>
      <c r="B56" t="s">
        <v>2340</v>
      </c>
      <c r="C56" s="71">
        <v>6.8005608453938077E-2</v>
      </c>
      <c r="D56" s="71">
        <v>0.29544428665294564</v>
      </c>
      <c r="E56" s="71">
        <v>0.63655010489311636</v>
      </c>
      <c r="F56" s="1"/>
      <c r="G56" s="1" t="s">
        <v>2341</v>
      </c>
      <c r="H56" s="1" t="s">
        <v>2342</v>
      </c>
      <c r="I56" s="1" t="s">
        <v>2337</v>
      </c>
      <c r="J56" s="275">
        <v>0.90000923627201923</v>
      </c>
      <c r="K56" s="275">
        <v>1</v>
      </c>
      <c r="L56" s="275">
        <v>0.83962670555860364</v>
      </c>
    </row>
    <row r="57" spans="1:12" x14ac:dyDescent="0.25">
      <c r="A57" t="s">
        <v>985</v>
      </c>
      <c r="B57" t="s">
        <v>2355</v>
      </c>
    </row>
    <row r="58" spans="1:12" x14ac:dyDescent="0.25">
      <c r="A58" t="s">
        <v>986</v>
      </c>
      <c r="C58" t="s">
        <v>6</v>
      </c>
      <c r="D58" t="s">
        <v>73</v>
      </c>
      <c r="E58" t="s">
        <v>7</v>
      </c>
      <c r="J58" t="s">
        <v>6</v>
      </c>
      <c r="K58" t="s">
        <v>73</v>
      </c>
      <c r="L58" t="s">
        <v>7</v>
      </c>
    </row>
    <row r="59" spans="1:12" x14ac:dyDescent="0.25">
      <c r="A59" t="s">
        <v>987</v>
      </c>
      <c r="B59" t="s">
        <v>2321</v>
      </c>
      <c r="C59" s="272">
        <v>0.47363097878456767</v>
      </c>
      <c r="D59" s="272">
        <v>0.43522522331347352</v>
      </c>
      <c r="E59" s="272">
        <v>0.60926910855029703</v>
      </c>
      <c r="G59" t="s">
        <v>2321</v>
      </c>
      <c r="H59" t="s">
        <v>2396</v>
      </c>
      <c r="J59" s="272">
        <v>0.47363097878456767</v>
      </c>
      <c r="K59" s="272">
        <v>0.43522522331347352</v>
      </c>
      <c r="L59" s="272">
        <v>0.60926910855029703</v>
      </c>
    </row>
    <row r="60" spans="1:12" x14ac:dyDescent="0.25">
      <c r="A60" t="s">
        <v>988</v>
      </c>
      <c r="B60" t="s">
        <v>2332</v>
      </c>
      <c r="C60" s="71">
        <v>0.19903633106109597</v>
      </c>
      <c r="D60" s="71">
        <v>0.44621526242564197</v>
      </c>
      <c r="E60" s="71">
        <v>0.35474840651326206</v>
      </c>
      <c r="G60" t="s">
        <v>2333</v>
      </c>
      <c r="H60" t="s">
        <v>2397</v>
      </c>
      <c r="I60" t="s">
        <v>2334</v>
      </c>
      <c r="J60" s="274">
        <v>5.8900635080489337E-3</v>
      </c>
      <c r="K60" s="274">
        <v>3.9409341042685696E-3</v>
      </c>
      <c r="L60" s="274">
        <v>8.1315651088427702E-3</v>
      </c>
    </row>
    <row r="61" spans="1:12" x14ac:dyDescent="0.25">
      <c r="A61" t="s">
        <v>989</v>
      </c>
      <c r="B61" t="s">
        <v>2335</v>
      </c>
      <c r="C61" s="71">
        <v>0.20158823146520863</v>
      </c>
      <c r="D61" s="71">
        <v>0.30238234719781293</v>
      </c>
      <c r="E61" s="71">
        <v>0.49602942133697847</v>
      </c>
      <c r="G61" t="s">
        <v>2336</v>
      </c>
      <c r="H61" t="s">
        <v>2396</v>
      </c>
      <c r="I61" t="s">
        <v>2337</v>
      </c>
      <c r="J61" s="274">
        <v>0.26351631166964651</v>
      </c>
      <c r="K61" s="274">
        <v>0.245966696243793</v>
      </c>
      <c r="L61" s="274">
        <v>0.32738402187440968</v>
      </c>
    </row>
    <row r="62" spans="1:12" x14ac:dyDescent="0.25">
      <c r="A62" t="s">
        <v>990</v>
      </c>
      <c r="B62" t="s">
        <v>2338</v>
      </c>
      <c r="C62" s="71">
        <v>0.18843454960142314</v>
      </c>
      <c r="D62" s="71">
        <v>0.39431327827789703</v>
      </c>
      <c r="E62" s="71">
        <v>0.41725217212067983</v>
      </c>
      <c r="G62" t="s">
        <v>2339</v>
      </c>
      <c r="H62" t="s">
        <v>2396</v>
      </c>
      <c r="J62" s="274">
        <v>1.1080465265444255</v>
      </c>
      <c r="K62" s="274">
        <v>0.83058988578262971</v>
      </c>
      <c r="L62" s="274">
        <v>2.0359791272804331</v>
      </c>
    </row>
    <row r="63" spans="1:12" x14ac:dyDescent="0.25">
      <c r="A63" t="s">
        <v>991</v>
      </c>
      <c r="B63" t="s">
        <v>2340</v>
      </c>
      <c r="C63" s="71">
        <v>0.16791345157907756</v>
      </c>
      <c r="D63" s="71">
        <v>0.28217997716687387</v>
      </c>
      <c r="E63" s="71">
        <v>0.54990657125404852</v>
      </c>
      <c r="G63" t="s">
        <v>2341</v>
      </c>
      <c r="H63" t="s">
        <v>2342</v>
      </c>
      <c r="I63" t="s">
        <v>2337</v>
      </c>
      <c r="J63" s="275">
        <v>0.71682045716688347</v>
      </c>
      <c r="K63" s="275">
        <v>1</v>
      </c>
      <c r="L63" s="275">
        <v>0.64506904409752364</v>
      </c>
    </row>
    <row r="64" spans="1:12" x14ac:dyDescent="0.25">
      <c r="A64" t="s">
        <v>1353</v>
      </c>
      <c r="B64" t="s">
        <v>2356</v>
      </c>
    </row>
    <row r="65" spans="1:12" x14ac:dyDescent="0.25">
      <c r="A65" t="s">
        <v>1354</v>
      </c>
      <c r="C65" t="s">
        <v>6</v>
      </c>
      <c r="D65" t="s">
        <v>73</v>
      </c>
      <c r="E65" t="s">
        <v>7</v>
      </c>
      <c r="J65" t="s">
        <v>6</v>
      </c>
      <c r="K65" t="s">
        <v>73</v>
      </c>
      <c r="L65" t="s">
        <v>7</v>
      </c>
    </row>
    <row r="66" spans="1:12" x14ac:dyDescent="0.25">
      <c r="A66" t="s">
        <v>1355</v>
      </c>
      <c r="B66" t="s">
        <v>2321</v>
      </c>
      <c r="C66" s="272">
        <v>0.38791015076617941</v>
      </c>
      <c r="D66" s="272">
        <v>0.47146832504786529</v>
      </c>
      <c r="E66" s="272">
        <v>0.65067336412282473</v>
      </c>
      <c r="G66" t="s">
        <v>2321</v>
      </c>
      <c r="H66" t="s">
        <v>2396</v>
      </c>
      <c r="J66" s="272">
        <v>0.38791015076617941</v>
      </c>
      <c r="K66" s="272">
        <v>0.47146832504786529</v>
      </c>
      <c r="L66" s="272">
        <v>0.65067336412282473</v>
      </c>
    </row>
    <row r="67" spans="1:12" x14ac:dyDescent="0.25">
      <c r="A67" t="s">
        <v>1356</v>
      </c>
      <c r="B67" t="s">
        <v>2332</v>
      </c>
      <c r="C67" s="71">
        <v>0.31463235100321502</v>
      </c>
      <c r="D67" s="71">
        <v>0.31281620456968057</v>
      </c>
      <c r="E67" s="71">
        <v>0.37255144442710442</v>
      </c>
      <c r="G67" t="s">
        <v>2333</v>
      </c>
      <c r="H67" t="s">
        <v>2397</v>
      </c>
      <c r="I67" t="s">
        <v>2334</v>
      </c>
      <c r="J67" s="274">
        <v>5.5858880736360745E-3</v>
      </c>
      <c r="K67" s="274">
        <v>6.0390197767988462E-3</v>
      </c>
      <c r="L67" s="274">
        <v>9.1722894377604305E-3</v>
      </c>
    </row>
    <row r="68" spans="1:12" x14ac:dyDescent="0.25">
      <c r="A68" t="s">
        <v>1357</v>
      </c>
      <c r="B68" t="s">
        <v>2335</v>
      </c>
      <c r="C68" s="71">
        <v>0.24880553479813519</v>
      </c>
      <c r="D68" s="71">
        <v>0.2674361593139985</v>
      </c>
      <c r="E68" s="71">
        <v>0.48375830588786622</v>
      </c>
      <c r="G68" t="s">
        <v>2336</v>
      </c>
      <c r="H68" t="s">
        <v>2396</v>
      </c>
      <c r="I68" t="s">
        <v>2337</v>
      </c>
      <c r="J68" s="274">
        <v>0.19817522001067639</v>
      </c>
      <c r="K68" s="274">
        <v>0.29150931060427293</v>
      </c>
      <c r="L68" s="274">
        <v>0.31099273842383696</v>
      </c>
    </row>
    <row r="69" spans="1:12" x14ac:dyDescent="0.25">
      <c r="A69" t="s">
        <v>1358</v>
      </c>
      <c r="B69" t="s">
        <v>2338</v>
      </c>
      <c r="C69" s="71">
        <v>0.23144721785281971</v>
      </c>
      <c r="D69" s="71">
        <v>0.33848615764501444</v>
      </c>
      <c r="E69" s="71">
        <v>0.43006662450216587</v>
      </c>
      <c r="G69" t="s">
        <v>2339</v>
      </c>
      <c r="H69" t="s">
        <v>2396</v>
      </c>
      <c r="J69" s="274">
        <v>1.6278961352934385</v>
      </c>
      <c r="K69" s="274">
        <v>1.1004730939243395</v>
      </c>
      <c r="L69" s="274">
        <v>2.0285564766404485</v>
      </c>
    </row>
    <row r="70" spans="1:12" x14ac:dyDescent="0.25">
      <c r="A70" t="s">
        <v>1359</v>
      </c>
      <c r="B70" t="s">
        <v>2340</v>
      </c>
      <c r="C70" s="71">
        <v>0.31770024411301523</v>
      </c>
      <c r="D70" s="71">
        <v>0.21352864888893974</v>
      </c>
      <c r="E70" s="71">
        <v>0.46877110699804503</v>
      </c>
      <c r="G70" t="s">
        <v>2341</v>
      </c>
      <c r="H70" t="s">
        <v>2342</v>
      </c>
      <c r="I70" t="s">
        <v>2337</v>
      </c>
      <c r="J70" s="275">
        <v>0.7349725871130911</v>
      </c>
      <c r="K70" s="275">
        <v>1</v>
      </c>
      <c r="L70" s="275">
        <v>0.7024032611423322</v>
      </c>
    </row>
    <row r="71" spans="1:12" x14ac:dyDescent="0.25">
      <c r="A71" t="s">
        <v>939</v>
      </c>
      <c r="B71" t="s">
        <v>2357</v>
      </c>
    </row>
    <row r="72" spans="1:12" x14ac:dyDescent="0.25">
      <c r="A72" t="s">
        <v>940</v>
      </c>
      <c r="C72" t="s">
        <v>6</v>
      </c>
      <c r="D72" t="s">
        <v>73</v>
      </c>
      <c r="E72" t="s">
        <v>7</v>
      </c>
      <c r="J72" t="s">
        <v>6</v>
      </c>
      <c r="K72" t="s">
        <v>73</v>
      </c>
      <c r="L72" t="s">
        <v>7</v>
      </c>
    </row>
    <row r="73" spans="1:12" x14ac:dyDescent="0.25">
      <c r="A73" t="s">
        <v>941</v>
      </c>
      <c r="B73" t="s">
        <v>2321</v>
      </c>
      <c r="C73" s="272">
        <v>0.43473912989247071</v>
      </c>
      <c r="D73" s="272">
        <v>0.3789056043636303</v>
      </c>
      <c r="E73" s="272">
        <v>0.70070502089586972</v>
      </c>
      <c r="G73" t="s">
        <v>2321</v>
      </c>
      <c r="H73" t="s">
        <v>2396</v>
      </c>
      <c r="J73" s="272">
        <v>0.43473912989247071</v>
      </c>
      <c r="K73" s="272">
        <v>0.3789056043636303</v>
      </c>
      <c r="L73" s="272">
        <v>0.70070502089586972</v>
      </c>
    </row>
    <row r="74" spans="1:12" x14ac:dyDescent="0.25">
      <c r="A74" t="s">
        <v>942</v>
      </c>
      <c r="B74" t="s">
        <v>2332</v>
      </c>
      <c r="C74" s="71">
        <v>0.26907233464186231</v>
      </c>
      <c r="D74" s="71">
        <v>0.3841777200051445</v>
      </c>
      <c r="E74" s="71">
        <v>0.34674994535299319</v>
      </c>
      <c r="G74" t="s">
        <v>2333</v>
      </c>
      <c r="H74" t="s">
        <v>2397</v>
      </c>
      <c r="I74" t="s">
        <v>2334</v>
      </c>
      <c r="J74" s="274">
        <v>4.6121505385085405E-3</v>
      </c>
      <c r="K74" s="274">
        <v>3.7378969578777009E-3</v>
      </c>
      <c r="L74" s="274">
        <v>7.9598695010340854E-3</v>
      </c>
    </row>
    <row r="75" spans="1:12" x14ac:dyDescent="0.25">
      <c r="A75" t="s">
        <v>943</v>
      </c>
      <c r="B75" t="s">
        <v>2335</v>
      </c>
      <c r="C75" s="71">
        <v>0.22824693167246748</v>
      </c>
      <c r="D75" s="71">
        <v>0.26411430664956953</v>
      </c>
      <c r="E75" s="71">
        <v>0.50763876167796296</v>
      </c>
      <c r="G75" t="s">
        <v>2336</v>
      </c>
      <c r="H75" t="s">
        <v>2396</v>
      </c>
      <c r="I75" t="s">
        <v>2337</v>
      </c>
      <c r="J75" s="274">
        <v>0.26555732354700567</v>
      </c>
      <c r="K75" s="274">
        <v>0.24217772274894894</v>
      </c>
      <c r="L75" s="274">
        <v>0.38459599556782598</v>
      </c>
    </row>
    <row r="76" spans="1:12" x14ac:dyDescent="0.25">
      <c r="A76" t="s">
        <v>944</v>
      </c>
      <c r="B76" t="s">
        <v>2338</v>
      </c>
      <c r="C76" s="71">
        <v>0.23989805632667818</v>
      </c>
      <c r="D76" s="71">
        <v>0.31236744501558605</v>
      </c>
      <c r="E76" s="71">
        <v>0.44773449865773574</v>
      </c>
      <c r="G76" t="s">
        <v>2339</v>
      </c>
      <c r="H76" t="s">
        <v>2396</v>
      </c>
      <c r="J76" s="274">
        <v>0.6462352642537752</v>
      </c>
      <c r="K76" s="274">
        <v>0.43911733428848537</v>
      </c>
      <c r="L76" s="274">
        <v>4.4838515989372176</v>
      </c>
    </row>
    <row r="77" spans="1:12" x14ac:dyDescent="0.25">
      <c r="A77" t="s">
        <v>945</v>
      </c>
      <c r="B77" t="s">
        <v>2340</v>
      </c>
      <c r="C77" s="71">
        <v>9.164532596306002E-2</v>
      </c>
      <c r="D77" s="71">
        <v>8.8912613518185551E-2</v>
      </c>
      <c r="E77" s="71">
        <v>0.81944206051875446</v>
      </c>
      <c r="G77" t="s">
        <v>2341</v>
      </c>
      <c r="H77" t="s">
        <v>2342</v>
      </c>
      <c r="I77" t="s">
        <v>2337</v>
      </c>
      <c r="J77" s="275">
        <v>0.88868519031174775</v>
      </c>
      <c r="K77" s="275">
        <v>1</v>
      </c>
      <c r="L77" s="275">
        <v>0.74574773722118248</v>
      </c>
    </row>
    <row r="78" spans="1:12" x14ac:dyDescent="0.25">
      <c r="A78" t="s">
        <v>1307</v>
      </c>
      <c r="B78" t="s">
        <v>2358</v>
      </c>
    </row>
    <row r="79" spans="1:12" x14ac:dyDescent="0.25">
      <c r="A79" t="s">
        <v>1308</v>
      </c>
      <c r="C79" t="s">
        <v>6</v>
      </c>
      <c r="D79" t="s">
        <v>73</v>
      </c>
      <c r="E79" t="s">
        <v>7</v>
      </c>
      <c r="J79" t="s">
        <v>6</v>
      </c>
      <c r="K79" t="s">
        <v>73</v>
      </c>
      <c r="L79" t="s">
        <v>7</v>
      </c>
    </row>
    <row r="80" spans="1:12" x14ac:dyDescent="0.25">
      <c r="A80" t="s">
        <v>1309</v>
      </c>
      <c r="B80" t="s">
        <v>2321</v>
      </c>
      <c r="C80" s="272">
        <v>0.43111253276062939</v>
      </c>
      <c r="D80" s="272">
        <v>0.31825309015052294</v>
      </c>
      <c r="E80" s="272">
        <v>0.68640828564166045</v>
      </c>
      <c r="G80" t="s">
        <v>2321</v>
      </c>
      <c r="H80" t="s">
        <v>2396</v>
      </c>
      <c r="J80" s="272">
        <v>0.43111253276062939</v>
      </c>
      <c r="K80" s="272">
        <v>0.31825309015052294</v>
      </c>
      <c r="L80" s="272">
        <v>0.68640828564166045</v>
      </c>
    </row>
    <row r="81" spans="1:12" x14ac:dyDescent="0.25">
      <c r="A81" t="s">
        <v>1310</v>
      </c>
      <c r="B81" t="s">
        <v>2332</v>
      </c>
      <c r="C81" s="71">
        <v>0.34244348809129521</v>
      </c>
      <c r="D81" s="71">
        <v>0.3437736824536653</v>
      </c>
      <c r="E81" s="71">
        <v>0.31378282945503949</v>
      </c>
      <c r="G81" t="s">
        <v>2333</v>
      </c>
      <c r="H81" t="s">
        <v>2397</v>
      </c>
      <c r="I81" t="s">
        <v>2334</v>
      </c>
      <c r="J81" s="274">
        <v>5.3008205065374911E-3</v>
      </c>
      <c r="K81" s="274">
        <v>4.084106532453672E-3</v>
      </c>
      <c r="L81" s="274">
        <v>8.7962734834857326E-3</v>
      </c>
    </row>
    <row r="82" spans="1:12" x14ac:dyDescent="0.25">
      <c r="A82" t="s">
        <v>1311</v>
      </c>
      <c r="B82" t="s">
        <v>2335</v>
      </c>
      <c r="C82" s="71">
        <v>0.30358293356532873</v>
      </c>
      <c r="D82" s="71">
        <v>0.23480915779927203</v>
      </c>
      <c r="E82" s="71">
        <v>0.4616079086353993</v>
      </c>
      <c r="G82" t="s">
        <v>2336</v>
      </c>
      <c r="H82" t="s">
        <v>2396</v>
      </c>
      <c r="I82" t="s">
        <v>2337</v>
      </c>
      <c r="J82" s="274">
        <v>0.18585363593383178</v>
      </c>
      <c r="K82" s="274">
        <v>0.157979933122606</v>
      </c>
      <c r="L82" s="274">
        <v>0.29313885377978754</v>
      </c>
    </row>
    <row r="83" spans="1:12" x14ac:dyDescent="0.25">
      <c r="A83" t="s">
        <v>1312</v>
      </c>
      <c r="B83" t="s">
        <v>2338</v>
      </c>
      <c r="C83" s="71">
        <v>0.30316131375425281</v>
      </c>
      <c r="D83" s="71">
        <v>0.25869519275903835</v>
      </c>
      <c r="E83" s="71">
        <v>0.43814349348670889</v>
      </c>
      <c r="G83" t="s">
        <v>2339</v>
      </c>
      <c r="H83" t="s">
        <v>2396</v>
      </c>
      <c r="J83" s="274">
        <v>1.1669385128870275</v>
      </c>
      <c r="K83" s="274">
        <v>0.52575685198029065</v>
      </c>
      <c r="L83" s="274">
        <v>4.1450418289607329</v>
      </c>
    </row>
    <row r="84" spans="1:12" x14ac:dyDescent="0.25">
      <c r="A84" t="s">
        <v>1313</v>
      </c>
      <c r="B84" t="s">
        <v>2340</v>
      </c>
      <c r="C84" s="71">
        <v>0.21244635610024554</v>
      </c>
      <c r="D84" s="71">
        <v>9.608818027314614E-2</v>
      </c>
      <c r="E84" s="71">
        <v>0.69146546362660832</v>
      </c>
      <c r="G84" t="s">
        <v>2341</v>
      </c>
      <c r="H84" t="s">
        <v>2342</v>
      </c>
      <c r="I84" t="s">
        <v>2337</v>
      </c>
      <c r="J84" s="275">
        <v>0.9064066841578492</v>
      </c>
      <c r="K84" s="275">
        <v>1</v>
      </c>
      <c r="L84" s="275">
        <v>0.86152879639864943</v>
      </c>
    </row>
    <row r="85" spans="1:12" x14ac:dyDescent="0.25">
      <c r="A85" t="s">
        <v>1491</v>
      </c>
      <c r="B85" t="s">
        <v>2359</v>
      </c>
    </row>
    <row r="86" spans="1:12" x14ac:dyDescent="0.25">
      <c r="A86" t="s">
        <v>1492</v>
      </c>
      <c r="C86" t="s">
        <v>6</v>
      </c>
      <c r="D86" t="s">
        <v>73</v>
      </c>
      <c r="E86" t="s">
        <v>7</v>
      </c>
      <c r="J86" t="s">
        <v>6</v>
      </c>
      <c r="K86" t="s">
        <v>73</v>
      </c>
      <c r="L86" t="s">
        <v>7</v>
      </c>
    </row>
    <row r="87" spans="1:12" x14ac:dyDescent="0.25">
      <c r="A87" t="s">
        <v>1493</v>
      </c>
      <c r="B87" t="s">
        <v>2321</v>
      </c>
      <c r="C87" s="272">
        <v>0.20698394984751733</v>
      </c>
      <c r="D87" s="272">
        <v>0.25220413711706935</v>
      </c>
      <c r="E87" s="272">
        <v>0.7062675713100609</v>
      </c>
      <c r="G87" t="s">
        <v>2321</v>
      </c>
      <c r="H87" t="s">
        <v>2396</v>
      </c>
      <c r="J87" s="272">
        <v>0.20698394984751733</v>
      </c>
      <c r="K87" s="272">
        <v>0.25220413711706935</v>
      </c>
      <c r="L87" s="272">
        <v>0.7062675713100609</v>
      </c>
    </row>
    <row r="88" spans="1:12" x14ac:dyDescent="0.25">
      <c r="A88" t="s">
        <v>1494</v>
      </c>
      <c r="B88" t="s">
        <v>2332</v>
      </c>
      <c r="C88" s="71">
        <v>0.22747844158969732</v>
      </c>
      <c r="D88" s="71">
        <v>0.6998625551455957</v>
      </c>
      <c r="E88" s="71">
        <v>7.2659003264707006E-2</v>
      </c>
      <c r="G88" t="s">
        <v>2333</v>
      </c>
      <c r="H88" t="s">
        <v>2397</v>
      </c>
      <c r="I88" t="s">
        <v>2334</v>
      </c>
      <c r="J88" s="274">
        <v>1.2230850976103832E-3</v>
      </c>
      <c r="K88" s="274">
        <v>1.5884188133809248E-3</v>
      </c>
      <c r="L88" s="274">
        <v>7.17900986078388E-3</v>
      </c>
    </row>
    <row r="89" spans="1:12" x14ac:dyDescent="0.25">
      <c r="A89" t="s">
        <v>1495</v>
      </c>
      <c r="B89" t="s">
        <v>2335</v>
      </c>
      <c r="C89" s="71">
        <v>0.14555196167995854</v>
      </c>
      <c r="D89" s="71">
        <v>0.58156588726204295</v>
      </c>
      <c r="E89" s="71">
        <v>0.27288215105799862</v>
      </c>
      <c r="G89" t="s">
        <v>2336</v>
      </c>
      <c r="H89" t="s">
        <v>2396</v>
      </c>
      <c r="I89" t="s">
        <v>2337</v>
      </c>
      <c r="J89" s="274">
        <v>9.1620448125707868E-2</v>
      </c>
      <c r="K89" s="274">
        <v>0.13174825628813253</v>
      </c>
      <c r="L89" s="274">
        <v>0.5731332436394414</v>
      </c>
    </row>
    <row r="90" spans="1:12" x14ac:dyDescent="0.25">
      <c r="A90" t="s">
        <v>1496</v>
      </c>
      <c r="B90" t="s">
        <v>2338</v>
      </c>
      <c r="C90" s="71">
        <v>0.13473133857248071</v>
      </c>
      <c r="D90" s="71">
        <v>0.59606497406055514</v>
      </c>
      <c r="E90" s="71">
        <v>0.26920368736696421</v>
      </c>
      <c r="G90" t="s">
        <v>2339</v>
      </c>
      <c r="H90" t="s">
        <v>2396</v>
      </c>
      <c r="J90" s="274">
        <v>0.27717563165619008</v>
      </c>
      <c r="K90" s="274">
        <v>0.63097322732525862</v>
      </c>
      <c r="L90" s="274">
        <v>2.3445012826215192</v>
      </c>
    </row>
    <row r="91" spans="1:12" x14ac:dyDescent="0.25">
      <c r="A91" t="s">
        <v>1497</v>
      </c>
      <c r="B91" t="s">
        <v>2340</v>
      </c>
      <c r="C91" s="71">
        <v>9.3410273341210021E-2</v>
      </c>
      <c r="D91" s="71">
        <v>0.65421883433523198</v>
      </c>
      <c r="E91" s="71">
        <v>0.25237089232355792</v>
      </c>
      <c r="G91" t="s">
        <v>2341</v>
      </c>
      <c r="H91" t="s">
        <v>2342</v>
      </c>
      <c r="I91" t="s">
        <v>2337</v>
      </c>
      <c r="J91" s="275">
        <v>0.90314167549761437</v>
      </c>
      <c r="K91" s="275">
        <v>1</v>
      </c>
      <c r="L91" s="275">
        <v>0.96252317761732853</v>
      </c>
    </row>
    <row r="92" spans="1:12" x14ac:dyDescent="0.25">
      <c r="A92" t="s">
        <v>1261</v>
      </c>
      <c r="B92" t="s">
        <v>2360</v>
      </c>
    </row>
    <row r="93" spans="1:12" x14ac:dyDescent="0.25">
      <c r="A93" t="s">
        <v>1262</v>
      </c>
      <c r="C93" t="s">
        <v>6</v>
      </c>
      <c r="D93" t="s">
        <v>73</v>
      </c>
      <c r="E93" t="s">
        <v>7</v>
      </c>
      <c r="J93" t="s">
        <v>6</v>
      </c>
      <c r="K93" t="s">
        <v>73</v>
      </c>
      <c r="L93" t="s">
        <v>7</v>
      </c>
    </row>
    <row r="94" spans="1:12" x14ac:dyDescent="0.25">
      <c r="A94" t="s">
        <v>1263</v>
      </c>
      <c r="B94" t="s">
        <v>2321</v>
      </c>
      <c r="C94" s="272">
        <v>0.43707471346143489</v>
      </c>
      <c r="D94" s="272">
        <v>0.37565552834534138</v>
      </c>
      <c r="E94" s="272">
        <v>0.667329022974121</v>
      </c>
      <c r="G94" t="s">
        <v>2321</v>
      </c>
      <c r="H94" t="s">
        <v>2396</v>
      </c>
      <c r="J94" s="272">
        <v>0.43707471346143489</v>
      </c>
      <c r="K94" s="272">
        <v>0.37565552834534138</v>
      </c>
      <c r="L94" s="272">
        <v>0.667329022974121</v>
      </c>
    </row>
    <row r="95" spans="1:12" x14ac:dyDescent="0.25">
      <c r="A95" t="s">
        <v>1264</v>
      </c>
      <c r="B95" t="s">
        <v>2332</v>
      </c>
      <c r="C95" s="71">
        <v>0.17467496571038177</v>
      </c>
      <c r="D95" s="71">
        <v>0.61800348372090597</v>
      </c>
      <c r="E95" s="71">
        <v>0.20732155056871221</v>
      </c>
      <c r="G95" t="s">
        <v>2333</v>
      </c>
      <c r="H95" t="s">
        <v>2397</v>
      </c>
      <c r="I95" t="s">
        <v>2334</v>
      </c>
      <c r="J95" s="274">
        <v>2.974164204024827E-3</v>
      </c>
      <c r="K95" s="274">
        <v>2.58995100436541E-3</v>
      </c>
      <c r="L95" s="274">
        <v>7.8973138034527778E-3</v>
      </c>
    </row>
    <row r="96" spans="1:12" x14ac:dyDescent="0.25">
      <c r="A96" t="s">
        <v>1265</v>
      </c>
      <c r="B96" t="s">
        <v>2335</v>
      </c>
      <c r="C96" s="71">
        <v>0.13826391754731468</v>
      </c>
      <c r="D96" s="71">
        <v>0.42598638673986972</v>
      </c>
      <c r="E96" s="71">
        <v>0.43574969571281558</v>
      </c>
      <c r="G96" t="s">
        <v>2336</v>
      </c>
      <c r="H96" t="s">
        <v>2396</v>
      </c>
      <c r="I96" t="s">
        <v>2337</v>
      </c>
      <c r="J96" s="274">
        <v>0.15809634862709712</v>
      </c>
      <c r="K96" s="274">
        <v>0.12659514133403554</v>
      </c>
      <c r="L96" s="274">
        <v>0.37859420316836789</v>
      </c>
    </row>
    <row r="97" spans="1:12" x14ac:dyDescent="0.25">
      <c r="A97" t="s">
        <v>1266</v>
      </c>
      <c r="B97" t="s">
        <v>2338</v>
      </c>
      <c r="C97" s="71">
        <v>0.14980529060712836</v>
      </c>
      <c r="D97" s="71">
        <v>0.42440706640205611</v>
      </c>
      <c r="E97" s="71">
        <v>0.42578764299081545</v>
      </c>
      <c r="G97" t="s">
        <v>2339</v>
      </c>
      <c r="H97" t="s">
        <v>2396</v>
      </c>
      <c r="J97" s="274">
        <v>1.2362395520260727</v>
      </c>
      <c r="K97" s="274">
        <v>2.1583569016940607</v>
      </c>
      <c r="L97" s="274">
        <v>1.9077154304563151</v>
      </c>
    </row>
    <row r="98" spans="1:12" x14ac:dyDescent="0.25">
      <c r="A98" t="s">
        <v>1267</v>
      </c>
      <c r="B98" t="s">
        <v>2340</v>
      </c>
      <c r="C98" s="71">
        <v>0.17275607826623812</v>
      </c>
      <c r="D98" s="71">
        <v>0.21413984968097788</v>
      </c>
      <c r="E98" s="71">
        <v>0.61310407205278394</v>
      </c>
      <c r="G98" t="s">
        <v>2341</v>
      </c>
      <c r="H98" t="s">
        <v>2342</v>
      </c>
      <c r="I98" t="s">
        <v>2337</v>
      </c>
      <c r="J98" s="275">
        <v>1.0875053639339276</v>
      </c>
      <c r="K98" s="275">
        <v>1</v>
      </c>
      <c r="L98" s="275">
        <v>0.98077429540288463</v>
      </c>
    </row>
    <row r="99" spans="1:12" x14ac:dyDescent="0.25">
      <c r="A99" t="s">
        <v>1721</v>
      </c>
      <c r="B99" t="s">
        <v>2361</v>
      </c>
    </row>
    <row r="100" spans="1:12" x14ac:dyDescent="0.25">
      <c r="A100" t="s">
        <v>1722</v>
      </c>
      <c r="C100" t="s">
        <v>6</v>
      </c>
      <c r="D100" t="s">
        <v>73</v>
      </c>
      <c r="E100" t="s">
        <v>7</v>
      </c>
      <c r="J100" t="s">
        <v>6</v>
      </c>
      <c r="K100" t="s">
        <v>73</v>
      </c>
      <c r="L100" t="s">
        <v>7</v>
      </c>
    </row>
    <row r="101" spans="1:12" x14ac:dyDescent="0.25">
      <c r="A101" t="s">
        <v>1723</v>
      </c>
      <c r="B101" t="s">
        <v>2321</v>
      </c>
      <c r="C101" s="272">
        <v>0.47762864645769293</v>
      </c>
      <c r="D101" s="272">
        <v>0.50787779310073167</v>
      </c>
      <c r="E101" s="272">
        <v>0.69069069688337337</v>
      </c>
      <c r="G101" t="s">
        <v>2321</v>
      </c>
      <c r="H101" t="s">
        <v>2396</v>
      </c>
      <c r="J101" s="272">
        <v>0.47762864645769293</v>
      </c>
      <c r="K101" s="272">
        <v>0.50787779310073167</v>
      </c>
      <c r="L101" s="272">
        <v>0.69069069688337337</v>
      </c>
    </row>
    <row r="102" spans="1:12" x14ac:dyDescent="0.25">
      <c r="A102" t="s">
        <v>1724</v>
      </c>
      <c r="B102" t="s">
        <v>2332</v>
      </c>
      <c r="C102" s="71">
        <v>0.20634742977124518</v>
      </c>
      <c r="D102" s="71">
        <v>0.59566133694186285</v>
      </c>
      <c r="E102" s="71">
        <v>0.197991233286892</v>
      </c>
      <c r="G102" t="s">
        <v>2333</v>
      </c>
      <c r="H102" t="s">
        <v>2397</v>
      </c>
      <c r="I102" t="s">
        <v>2334</v>
      </c>
      <c r="J102" s="274">
        <v>3.969437823472706E-3</v>
      </c>
      <c r="K102" s="274">
        <v>1.8213807884328011E-3</v>
      </c>
      <c r="L102" s="274">
        <v>6.9977651593107698E-3</v>
      </c>
    </row>
    <row r="103" spans="1:12" x14ac:dyDescent="0.25">
      <c r="A103" t="s">
        <v>1725</v>
      </c>
      <c r="B103" t="s">
        <v>2335</v>
      </c>
      <c r="C103" s="71">
        <v>0.24899890789952675</v>
      </c>
      <c r="D103" s="71">
        <v>0.32981434291954859</v>
      </c>
      <c r="E103" s="71">
        <v>0.42118674918092464</v>
      </c>
      <c r="G103" t="s">
        <v>2336</v>
      </c>
      <c r="H103" t="s">
        <v>2396</v>
      </c>
      <c r="I103" t="s">
        <v>2337</v>
      </c>
      <c r="J103" s="274">
        <v>0.30926347670378335</v>
      </c>
      <c r="K103" s="274">
        <v>0.17587237766604738</v>
      </c>
      <c r="L103" s="274">
        <v>0.54231553725743908</v>
      </c>
    </row>
    <row r="104" spans="1:12" x14ac:dyDescent="0.25">
      <c r="A104" t="s">
        <v>1726</v>
      </c>
      <c r="B104" t="s">
        <v>2338</v>
      </c>
      <c r="C104" s="71">
        <v>0.23125843409332589</v>
      </c>
      <c r="D104" s="71">
        <v>0.37963559880076087</v>
      </c>
      <c r="E104" s="71">
        <v>0.38910596710591322</v>
      </c>
      <c r="G104" t="s">
        <v>2339</v>
      </c>
      <c r="H104" t="s">
        <v>2396</v>
      </c>
      <c r="J104" s="274">
        <v>0.47614280237396245</v>
      </c>
      <c r="K104" s="274">
        <v>0.58656557550096444</v>
      </c>
      <c r="L104" s="274">
        <v>3.9762258736686045</v>
      </c>
    </row>
    <row r="105" spans="1:12" x14ac:dyDescent="0.25">
      <c r="A105" t="s">
        <v>1727</v>
      </c>
      <c r="B105" t="s">
        <v>2340</v>
      </c>
      <c r="C105" s="71">
        <v>5.5773274465343942E-2</v>
      </c>
      <c r="D105" s="71">
        <v>0.72981456713227011</v>
      </c>
      <c r="E105" s="71">
        <v>0.21441215840238589</v>
      </c>
      <c r="G105" t="s">
        <v>2341</v>
      </c>
      <c r="H105" t="s">
        <v>2342</v>
      </c>
      <c r="I105" t="s">
        <v>2337</v>
      </c>
      <c r="J105" s="275">
        <v>0.80686847335583078</v>
      </c>
      <c r="K105" s="275">
        <v>1</v>
      </c>
      <c r="L105" s="275">
        <v>0.80259379867421676</v>
      </c>
    </row>
    <row r="106" spans="1:12" x14ac:dyDescent="0.25">
      <c r="A106" t="s">
        <v>1675</v>
      </c>
      <c r="B106" t="s">
        <v>2362</v>
      </c>
    </row>
    <row r="107" spans="1:12" x14ac:dyDescent="0.25">
      <c r="A107" t="s">
        <v>1676</v>
      </c>
      <c r="C107" t="s">
        <v>6</v>
      </c>
      <c r="D107" t="s">
        <v>73</v>
      </c>
      <c r="E107" t="s">
        <v>7</v>
      </c>
      <c r="J107" t="s">
        <v>6</v>
      </c>
      <c r="K107" t="s">
        <v>73</v>
      </c>
      <c r="L107" t="s">
        <v>7</v>
      </c>
    </row>
    <row r="108" spans="1:12" x14ac:dyDescent="0.25">
      <c r="A108" t="s">
        <v>1677</v>
      </c>
      <c r="B108" t="s">
        <v>2321</v>
      </c>
      <c r="C108" s="272">
        <v>0.51187416882358072</v>
      </c>
      <c r="D108" s="272">
        <v>0.39008778281602974</v>
      </c>
      <c r="E108" s="272">
        <v>0.60706472022735636</v>
      </c>
      <c r="G108" t="s">
        <v>2321</v>
      </c>
      <c r="H108" t="s">
        <v>2396</v>
      </c>
      <c r="J108" s="272">
        <v>0.51187416882358072</v>
      </c>
      <c r="K108" s="272">
        <v>0.39008778281602974</v>
      </c>
      <c r="L108" s="272">
        <v>0.60706472022735636</v>
      </c>
    </row>
    <row r="109" spans="1:12" x14ac:dyDescent="0.25">
      <c r="A109" t="s">
        <v>1678</v>
      </c>
      <c r="B109" t="s">
        <v>2332</v>
      </c>
      <c r="C109" s="71">
        <v>0.18725808721062878</v>
      </c>
      <c r="D109" s="71">
        <v>0.52968377740485861</v>
      </c>
      <c r="E109" s="71">
        <v>0.28305813538451263</v>
      </c>
      <c r="G109" t="s">
        <v>2333</v>
      </c>
      <c r="H109" t="s">
        <v>2397</v>
      </c>
      <c r="I109" t="s">
        <v>2334</v>
      </c>
      <c r="J109" s="274">
        <v>6.183261335716006E-3</v>
      </c>
      <c r="K109" s="274">
        <v>3.1416770007775541E-3</v>
      </c>
      <c r="L109" s="274">
        <v>8.4791874506282821E-3</v>
      </c>
    </row>
    <row r="110" spans="1:12" x14ac:dyDescent="0.25">
      <c r="A110" t="s">
        <v>1679</v>
      </c>
      <c r="B110" t="s">
        <v>2335</v>
      </c>
      <c r="C110" s="71">
        <v>0.22172567892746647</v>
      </c>
      <c r="D110" s="71">
        <v>0.31866620831900999</v>
      </c>
      <c r="E110" s="71">
        <v>0.45960811275352353</v>
      </c>
      <c r="G110" t="s">
        <v>2336</v>
      </c>
      <c r="H110" t="s">
        <v>2396</v>
      </c>
      <c r="I110" t="s">
        <v>2337</v>
      </c>
      <c r="J110" s="274">
        <v>0.25227559448742387</v>
      </c>
      <c r="K110" s="274">
        <v>0.20968268885949051</v>
      </c>
      <c r="L110" s="274">
        <v>0.36272003292149252</v>
      </c>
    </row>
    <row r="111" spans="1:12" x14ac:dyDescent="0.25">
      <c r="A111" t="s">
        <v>1680</v>
      </c>
      <c r="B111" t="s">
        <v>2338</v>
      </c>
      <c r="C111" s="71">
        <v>0.18101457839619364</v>
      </c>
      <c r="D111" s="71">
        <v>0.42557585578779994</v>
      </c>
      <c r="E111" s="71">
        <v>0.39340956581600639</v>
      </c>
      <c r="G111" t="s">
        <v>2339</v>
      </c>
      <c r="H111" t="s">
        <v>2396</v>
      </c>
      <c r="J111" s="274">
        <v>0.87191338054433787</v>
      </c>
      <c r="K111" s="274">
        <v>2.0969072762271956</v>
      </c>
      <c r="L111" s="274">
        <v>1.3753297690686666</v>
      </c>
    </row>
    <row r="112" spans="1:12" x14ac:dyDescent="0.25">
      <c r="A112" t="s">
        <v>1681</v>
      </c>
      <c r="B112" t="s">
        <v>2340</v>
      </c>
      <c r="C112" s="71">
        <v>0.10207932199298091</v>
      </c>
      <c r="D112" s="71">
        <v>0.19424824106181146</v>
      </c>
      <c r="E112" s="71">
        <v>0.70367243694520765</v>
      </c>
      <c r="G112" t="s">
        <v>2341</v>
      </c>
      <c r="H112" t="s">
        <v>2342</v>
      </c>
      <c r="I112" t="s">
        <v>2337</v>
      </c>
      <c r="J112" s="275">
        <v>0.61130309059936727</v>
      </c>
      <c r="K112" s="275">
        <v>1</v>
      </c>
      <c r="L112" s="275">
        <v>0.64093835500621865</v>
      </c>
    </row>
    <row r="113" spans="1:12" x14ac:dyDescent="0.25">
      <c r="A113" t="s">
        <v>2043</v>
      </c>
      <c r="B113" t="s">
        <v>2363</v>
      </c>
    </row>
    <row r="114" spans="1:12" x14ac:dyDescent="0.25">
      <c r="A114" t="s">
        <v>2044</v>
      </c>
      <c r="C114" t="s">
        <v>6</v>
      </c>
      <c r="D114" t="s">
        <v>73</v>
      </c>
      <c r="E114" t="s">
        <v>7</v>
      </c>
      <c r="J114" t="s">
        <v>6</v>
      </c>
      <c r="K114" t="s">
        <v>73</v>
      </c>
      <c r="L114" t="s">
        <v>7</v>
      </c>
    </row>
    <row r="115" spans="1:12" x14ac:dyDescent="0.25">
      <c r="A115" t="s">
        <v>2045</v>
      </c>
      <c r="B115" t="s">
        <v>2321</v>
      </c>
      <c r="C115" s="272">
        <v>0.47893983507281418</v>
      </c>
      <c r="D115" s="272">
        <v>0.4543777446845349</v>
      </c>
      <c r="E115" s="272">
        <v>0.6556540530183278</v>
      </c>
      <c r="G115" t="s">
        <v>2321</v>
      </c>
      <c r="H115" t="s">
        <v>2396</v>
      </c>
      <c r="J115" s="272">
        <v>0.47893983507281418</v>
      </c>
      <c r="K115" s="272">
        <v>0.4543777446845349</v>
      </c>
      <c r="L115" s="272">
        <v>0.6556540530183278</v>
      </c>
    </row>
    <row r="116" spans="1:12" x14ac:dyDescent="0.25">
      <c r="A116" t="s">
        <v>2046</v>
      </c>
      <c r="B116" t="s">
        <v>2332</v>
      </c>
      <c r="C116" s="71">
        <v>0.1727492292692453</v>
      </c>
      <c r="D116" s="71">
        <v>0.63082075825259865</v>
      </c>
      <c r="E116" s="71">
        <v>0.19643001247815606</v>
      </c>
      <c r="G116" t="s">
        <v>2333</v>
      </c>
      <c r="H116" t="s">
        <v>2397</v>
      </c>
      <c r="I116" t="s">
        <v>2334</v>
      </c>
      <c r="J116" s="274">
        <v>5.1565743963766586E-3</v>
      </c>
      <c r="K116" s="274">
        <v>3.2165807634258318E-3</v>
      </c>
      <c r="L116" s="274">
        <v>8.8848418716863265E-3</v>
      </c>
    </row>
    <row r="117" spans="1:12" x14ac:dyDescent="0.25">
      <c r="A117" t="s">
        <v>2047</v>
      </c>
      <c r="B117" t="s">
        <v>2335</v>
      </c>
      <c r="C117" s="71">
        <v>0.19094736842105264</v>
      </c>
      <c r="D117" s="71">
        <v>0.43494736842105264</v>
      </c>
      <c r="E117" s="71">
        <v>0.37410526315789472</v>
      </c>
      <c r="G117" t="s">
        <v>2336</v>
      </c>
      <c r="H117" t="s">
        <v>2396</v>
      </c>
      <c r="I117" t="s">
        <v>2337</v>
      </c>
      <c r="J117" s="274">
        <v>0.28401227310893656</v>
      </c>
      <c r="K117" s="274">
        <v>0.20579830278412045</v>
      </c>
      <c r="L117" s="274">
        <v>0.46634715634773222</v>
      </c>
    </row>
    <row r="118" spans="1:12" x14ac:dyDescent="0.25">
      <c r="A118" t="s">
        <v>2048</v>
      </c>
      <c r="B118" t="s">
        <v>2338</v>
      </c>
      <c r="C118" s="71">
        <v>0.18138572422795751</v>
      </c>
      <c r="D118" s="71">
        <v>0.47995181917645618</v>
      </c>
      <c r="E118" s="71">
        <v>0.3386624565955863</v>
      </c>
      <c r="G118" t="s">
        <v>2339</v>
      </c>
      <c r="H118" t="s">
        <v>2396</v>
      </c>
      <c r="J118" s="274">
        <v>0.95661863530486424</v>
      </c>
      <c r="K118" s="274">
        <v>2.0969072762271956</v>
      </c>
      <c r="L118" s="274">
        <v>1.3753297690686666</v>
      </c>
    </row>
    <row r="119" spans="1:12" x14ac:dyDescent="0.25">
      <c r="A119" t="s">
        <v>2049</v>
      </c>
      <c r="B119" t="s">
        <v>2340</v>
      </c>
      <c r="C119" s="71">
        <v>9.3991953897290925E-2</v>
      </c>
      <c r="D119" s="71">
        <v>0.75235173235117392</v>
      </c>
      <c r="E119" s="71">
        <v>0.1536563137515351</v>
      </c>
      <c r="G119" t="s">
        <v>2341</v>
      </c>
      <c r="H119" t="s">
        <v>2342</v>
      </c>
      <c r="I119" t="s">
        <v>2337</v>
      </c>
      <c r="J119" s="275">
        <v>0.86085199718215666</v>
      </c>
      <c r="K119" s="275">
        <v>1</v>
      </c>
      <c r="L119" s="275">
        <v>0.8203747814897393</v>
      </c>
    </row>
    <row r="120" spans="1:12" x14ac:dyDescent="0.25">
      <c r="A120" t="s">
        <v>755</v>
      </c>
      <c r="B120" t="s">
        <v>2364</v>
      </c>
    </row>
    <row r="121" spans="1:12" x14ac:dyDescent="0.25">
      <c r="A121" t="s">
        <v>756</v>
      </c>
      <c r="C121" t="s">
        <v>6</v>
      </c>
      <c r="D121" t="s">
        <v>73</v>
      </c>
      <c r="E121" t="s">
        <v>7</v>
      </c>
      <c r="J121" t="s">
        <v>6</v>
      </c>
      <c r="K121" t="s">
        <v>73</v>
      </c>
      <c r="L121" t="s">
        <v>7</v>
      </c>
    </row>
    <row r="122" spans="1:12" x14ac:dyDescent="0.25">
      <c r="A122" t="s">
        <v>757</v>
      </c>
      <c r="B122" t="s">
        <v>2321</v>
      </c>
      <c r="C122" s="272">
        <v>0.50998184991089535</v>
      </c>
      <c r="D122" s="272">
        <v>0.35912262321986804</v>
      </c>
      <c r="E122" s="272">
        <v>0.65464212020746171</v>
      </c>
      <c r="G122" t="s">
        <v>2321</v>
      </c>
      <c r="H122" t="s">
        <v>2396</v>
      </c>
      <c r="J122" s="272">
        <v>0.50998184991089535</v>
      </c>
      <c r="K122" s="272">
        <v>0.35912262321986804</v>
      </c>
      <c r="L122" s="272">
        <v>0.65464212020746171</v>
      </c>
    </row>
    <row r="123" spans="1:12" x14ac:dyDescent="0.25">
      <c r="A123" t="s">
        <v>758</v>
      </c>
      <c r="B123" t="s">
        <v>2332</v>
      </c>
      <c r="C123" s="71">
        <v>0.2486201288566923</v>
      </c>
      <c r="D123" s="71">
        <v>0.44240633150995895</v>
      </c>
      <c r="E123" s="71">
        <v>0.30897353963334873</v>
      </c>
      <c r="G123" t="s">
        <v>2333</v>
      </c>
      <c r="H123" t="s">
        <v>2397</v>
      </c>
      <c r="I123" t="s">
        <v>2334</v>
      </c>
      <c r="J123" s="274">
        <v>4.1427333712800857E-3</v>
      </c>
      <c r="K123" s="274">
        <v>2.7841594615690265E-3</v>
      </c>
      <c r="L123" s="274">
        <v>7.2410403890447077E-3</v>
      </c>
    </row>
    <row r="124" spans="1:12" x14ac:dyDescent="0.25">
      <c r="A124" t="s">
        <v>759</v>
      </c>
      <c r="B124" t="s">
        <v>2335</v>
      </c>
      <c r="C124" s="71">
        <v>0.22893309222423147</v>
      </c>
      <c r="D124" s="71">
        <v>0.27377938517179023</v>
      </c>
      <c r="E124" s="71">
        <v>0.49728752260397829</v>
      </c>
      <c r="G124" t="s">
        <v>2336</v>
      </c>
      <c r="H124" t="s">
        <v>2396</v>
      </c>
      <c r="I124" t="s">
        <v>2337</v>
      </c>
      <c r="J124" s="274">
        <v>0.3059979859190915</v>
      </c>
      <c r="K124" s="274">
        <v>0.20655191927275035</v>
      </c>
      <c r="L124" s="274">
        <v>0.41331246878785388</v>
      </c>
    </row>
    <row r="125" spans="1:12" x14ac:dyDescent="0.25">
      <c r="A125" t="s">
        <v>760</v>
      </c>
      <c r="B125" t="s">
        <v>2338</v>
      </c>
      <c r="C125" s="71">
        <v>0.25774943287235152</v>
      </c>
      <c r="D125" s="71">
        <v>0.30959463899595291</v>
      </c>
      <c r="E125" s="71">
        <v>0.43265592813169562</v>
      </c>
      <c r="G125" t="s">
        <v>2339</v>
      </c>
      <c r="H125" t="s">
        <v>2396</v>
      </c>
      <c r="J125" s="274">
        <v>0.89992084258910121</v>
      </c>
      <c r="K125" s="274">
        <v>0.90142880208456666</v>
      </c>
      <c r="L125" s="274">
        <v>3.8589062253236377</v>
      </c>
    </row>
    <row r="126" spans="1:12" x14ac:dyDescent="0.25">
      <c r="A126" t="s">
        <v>761</v>
      </c>
      <c r="B126" t="s">
        <v>2340</v>
      </c>
      <c r="C126" s="71">
        <v>0.12328299417465166</v>
      </c>
      <c r="D126" s="71">
        <v>0.21974314709604545</v>
      </c>
      <c r="E126" s="71">
        <v>0.65697385872930292</v>
      </c>
      <c r="G126" t="s">
        <v>2341</v>
      </c>
      <c r="H126" t="s">
        <v>2342</v>
      </c>
      <c r="I126" t="s">
        <v>2337</v>
      </c>
      <c r="J126" s="275">
        <v>0.99562651986591799</v>
      </c>
      <c r="K126" s="275">
        <v>1</v>
      </c>
      <c r="L126" s="275">
        <v>0.76938268500884377</v>
      </c>
    </row>
    <row r="127" spans="1:12" x14ac:dyDescent="0.25">
      <c r="A127" t="s">
        <v>295</v>
      </c>
      <c r="B127" t="s">
        <v>2365</v>
      </c>
    </row>
    <row r="128" spans="1:12" x14ac:dyDescent="0.25">
      <c r="A128" t="s">
        <v>296</v>
      </c>
      <c r="C128" t="s">
        <v>6</v>
      </c>
      <c r="D128" t="s">
        <v>73</v>
      </c>
      <c r="E128" t="s">
        <v>7</v>
      </c>
      <c r="J128" t="s">
        <v>6</v>
      </c>
      <c r="K128" t="s">
        <v>73</v>
      </c>
      <c r="L128" t="s">
        <v>7</v>
      </c>
    </row>
    <row r="129" spans="1:12" x14ac:dyDescent="0.25">
      <c r="A129" t="s">
        <v>297</v>
      </c>
      <c r="B129" t="s">
        <v>2321</v>
      </c>
      <c r="C129" s="272">
        <v>0.45823849198814065</v>
      </c>
      <c r="D129" s="272">
        <v>0.38769618526918365</v>
      </c>
      <c r="E129" s="272">
        <v>0.66963900201606119</v>
      </c>
      <c r="G129" t="s">
        <v>2321</v>
      </c>
      <c r="H129" t="s">
        <v>2396</v>
      </c>
      <c r="J129" s="272">
        <v>0.45823849198814065</v>
      </c>
      <c r="K129" s="272">
        <v>0.38769618526918365</v>
      </c>
      <c r="L129" s="272">
        <v>0.66963900201606119</v>
      </c>
    </row>
    <row r="130" spans="1:12" x14ac:dyDescent="0.25">
      <c r="A130" t="s">
        <v>298</v>
      </c>
      <c r="B130" t="s">
        <v>2332</v>
      </c>
      <c r="C130" s="71">
        <v>0.17535240179301323</v>
      </c>
      <c r="D130" s="71">
        <v>0.53657683332124551</v>
      </c>
      <c r="E130" s="71">
        <v>0.28807076488574124</v>
      </c>
      <c r="G130" t="s">
        <v>2333</v>
      </c>
      <c r="H130" t="s">
        <v>2397</v>
      </c>
      <c r="I130" t="s">
        <v>2334</v>
      </c>
      <c r="J130" s="274">
        <v>5.6346774817197598E-3</v>
      </c>
      <c r="K130" s="274">
        <v>3.694499640076896E-3</v>
      </c>
      <c r="L130" s="274">
        <v>7.9900539696037658E-3</v>
      </c>
    </row>
    <row r="131" spans="1:12" x14ac:dyDescent="0.25">
      <c r="A131" t="s">
        <v>299</v>
      </c>
      <c r="B131" t="s">
        <v>2335</v>
      </c>
      <c r="C131" s="71">
        <v>0.18741053627863719</v>
      </c>
      <c r="D131" s="71">
        <v>0.37601118896846425</v>
      </c>
      <c r="E131" s="71">
        <v>0.43657827475289857</v>
      </c>
      <c r="G131" t="s">
        <v>2336</v>
      </c>
      <c r="H131" t="s">
        <v>2396</v>
      </c>
      <c r="I131" t="s">
        <v>2337</v>
      </c>
      <c r="J131" s="274">
        <v>0.23344290389868352</v>
      </c>
      <c r="K131" s="274">
        <v>0.21906952461281318</v>
      </c>
      <c r="L131" s="274">
        <v>0.35316623930412216</v>
      </c>
    </row>
    <row r="132" spans="1:12" x14ac:dyDescent="0.25">
      <c r="A132" t="s">
        <v>300</v>
      </c>
      <c r="B132" t="s">
        <v>2338</v>
      </c>
      <c r="C132" s="71">
        <v>0.15730876961551513</v>
      </c>
      <c r="D132" s="71">
        <v>0.45172530775061126</v>
      </c>
      <c r="E132" s="71">
        <v>0.39096592263387364</v>
      </c>
      <c r="G132" t="s">
        <v>2339</v>
      </c>
      <c r="H132" t="s">
        <v>2396</v>
      </c>
      <c r="J132" s="274">
        <v>1.5963351101683128</v>
      </c>
      <c r="K132" s="274">
        <v>0.90108883661373684</v>
      </c>
      <c r="L132" s="274">
        <v>4.9048490678309262</v>
      </c>
    </row>
    <row r="133" spans="1:12" x14ac:dyDescent="0.25">
      <c r="A133" t="s">
        <v>301</v>
      </c>
      <c r="B133" t="s">
        <v>2340</v>
      </c>
      <c r="C133" s="71">
        <v>0.12861849111528212</v>
      </c>
      <c r="D133" s="71">
        <v>0.22216065813674432</v>
      </c>
      <c r="E133" s="71">
        <v>0.64922085074797353</v>
      </c>
      <c r="G133" t="s">
        <v>2341</v>
      </c>
      <c r="H133" t="s">
        <v>2342</v>
      </c>
      <c r="I133" t="s">
        <v>2337</v>
      </c>
      <c r="J133" s="275">
        <v>0.69869120558630782</v>
      </c>
      <c r="K133" s="275">
        <v>1</v>
      </c>
      <c r="L133" s="275">
        <v>0.74542358698653233</v>
      </c>
    </row>
    <row r="134" spans="1:12" x14ac:dyDescent="0.25">
      <c r="A134" t="s">
        <v>341</v>
      </c>
      <c r="B134" t="s">
        <v>2366</v>
      </c>
    </row>
    <row r="135" spans="1:12" x14ac:dyDescent="0.25">
      <c r="A135" t="s">
        <v>342</v>
      </c>
      <c r="C135" t="s">
        <v>6</v>
      </c>
      <c r="D135" t="s">
        <v>73</v>
      </c>
      <c r="E135" t="s">
        <v>7</v>
      </c>
      <c r="J135" t="s">
        <v>6</v>
      </c>
      <c r="K135" t="s">
        <v>73</v>
      </c>
      <c r="L135" t="s">
        <v>7</v>
      </c>
    </row>
    <row r="136" spans="1:12" x14ac:dyDescent="0.25">
      <c r="A136" t="s">
        <v>343</v>
      </c>
      <c r="B136" t="s">
        <v>2321</v>
      </c>
      <c r="C136" s="272">
        <v>0.46489064769801253</v>
      </c>
      <c r="D136" s="272">
        <v>0.32540977221200246</v>
      </c>
      <c r="E136" s="272">
        <v>0.67329617966412425</v>
      </c>
      <c r="G136" t="s">
        <v>2321</v>
      </c>
      <c r="H136" t="s">
        <v>2396</v>
      </c>
      <c r="J136" s="272">
        <v>0.46489064769801253</v>
      </c>
      <c r="K136" s="272">
        <v>0.32540977221200246</v>
      </c>
      <c r="L136" s="272">
        <v>0.67329617966412425</v>
      </c>
    </row>
    <row r="137" spans="1:12" x14ac:dyDescent="0.25">
      <c r="A137" t="s">
        <v>344</v>
      </c>
      <c r="B137" t="s">
        <v>2332</v>
      </c>
      <c r="C137" s="71">
        <v>0.20813036173626034</v>
      </c>
      <c r="D137" s="71">
        <v>0.5785026900551502</v>
      </c>
      <c r="E137" s="71">
        <v>0.2133669482085894</v>
      </c>
      <c r="G137" t="s">
        <v>2333</v>
      </c>
      <c r="H137" t="s">
        <v>2397</v>
      </c>
      <c r="I137" t="s">
        <v>2334</v>
      </c>
      <c r="J137" s="274">
        <v>5.129284216930337E-3</v>
      </c>
      <c r="K137" s="274">
        <v>2.7319717759488478E-3</v>
      </c>
      <c r="L137" s="274">
        <v>6.7869504263502051E-3</v>
      </c>
    </row>
    <row r="138" spans="1:12" x14ac:dyDescent="0.25">
      <c r="A138" t="s">
        <v>345</v>
      </c>
      <c r="B138" t="s">
        <v>2335</v>
      </c>
      <c r="C138" s="71">
        <v>0.26062684074025233</v>
      </c>
      <c r="D138" s="71">
        <v>0.3858411358741044</v>
      </c>
      <c r="E138" s="71">
        <v>0.35353202338564338</v>
      </c>
      <c r="G138" t="s">
        <v>2336</v>
      </c>
      <c r="H138" t="s">
        <v>2396</v>
      </c>
      <c r="I138" t="s">
        <v>2337</v>
      </c>
      <c r="J138" s="274">
        <v>0.23160259242820039</v>
      </c>
      <c r="K138" s="274">
        <v>0.18294335820515939</v>
      </c>
      <c r="L138" s="274">
        <v>0.42465745656957787</v>
      </c>
    </row>
    <row r="139" spans="1:12" x14ac:dyDescent="0.25">
      <c r="A139" t="s">
        <v>346</v>
      </c>
      <c r="B139" t="s">
        <v>2338</v>
      </c>
      <c r="C139" s="71">
        <v>0.19703491129178133</v>
      </c>
      <c r="D139" s="71">
        <v>0.43259984257896716</v>
      </c>
      <c r="E139" s="71">
        <v>0.37036524612925142</v>
      </c>
      <c r="G139" t="s">
        <v>2339</v>
      </c>
      <c r="H139" t="s">
        <v>2396</v>
      </c>
      <c r="J139" s="274">
        <v>0.87782034361758421</v>
      </c>
      <c r="K139" s="274">
        <v>0.67104843384474355</v>
      </c>
      <c r="L139" s="274">
        <v>3.9984863040396337</v>
      </c>
    </row>
    <row r="140" spans="1:12" x14ac:dyDescent="0.25">
      <c r="A140" t="s">
        <v>347</v>
      </c>
      <c r="B140" t="s">
        <v>2340</v>
      </c>
      <c r="C140" s="71">
        <v>0.12829687652738855</v>
      </c>
      <c r="D140" s="71">
        <v>0.27260527334787898</v>
      </c>
      <c r="E140" s="71">
        <v>0.59909785012473249</v>
      </c>
      <c r="G140" t="s">
        <v>2341</v>
      </c>
      <c r="H140" t="s">
        <v>2342</v>
      </c>
      <c r="I140" t="s">
        <v>2337</v>
      </c>
      <c r="J140" s="275">
        <v>0.67428921510917406</v>
      </c>
      <c r="K140" s="275">
        <v>1</v>
      </c>
      <c r="L140" s="275">
        <v>0.93438022516467656</v>
      </c>
    </row>
    <row r="141" spans="1:12" x14ac:dyDescent="0.25">
      <c r="A141" t="s">
        <v>893</v>
      </c>
      <c r="B141" t="s">
        <v>2367</v>
      </c>
    </row>
    <row r="142" spans="1:12" x14ac:dyDescent="0.25">
      <c r="A142" t="s">
        <v>894</v>
      </c>
      <c r="C142" t="s">
        <v>6</v>
      </c>
      <c r="D142" t="s">
        <v>73</v>
      </c>
      <c r="E142" t="s">
        <v>7</v>
      </c>
      <c r="J142" t="s">
        <v>6</v>
      </c>
      <c r="K142" t="s">
        <v>73</v>
      </c>
      <c r="L142" t="s">
        <v>7</v>
      </c>
    </row>
    <row r="143" spans="1:12" x14ac:dyDescent="0.25">
      <c r="A143" t="s">
        <v>895</v>
      </c>
      <c r="B143" t="s">
        <v>2321</v>
      </c>
      <c r="C143" s="272">
        <v>0.45974688521052276</v>
      </c>
      <c r="D143" s="272">
        <v>0.3321255409104768</v>
      </c>
      <c r="E143" s="272">
        <v>0.6043091132629288</v>
      </c>
      <c r="G143" t="s">
        <v>2321</v>
      </c>
      <c r="H143" t="s">
        <v>2396</v>
      </c>
      <c r="J143" s="272">
        <v>0.45974688521052276</v>
      </c>
      <c r="K143" s="272">
        <v>0.3321255409104768</v>
      </c>
      <c r="L143" s="272">
        <v>0.6043091132629288</v>
      </c>
    </row>
    <row r="144" spans="1:12" x14ac:dyDescent="0.25">
      <c r="A144" t="s">
        <v>896</v>
      </c>
      <c r="B144" t="s">
        <v>2332</v>
      </c>
      <c r="C144" s="71">
        <v>0.27420243375706399</v>
      </c>
      <c r="D144" s="71">
        <v>0.39565492893998372</v>
      </c>
      <c r="E144" s="71">
        <v>0.33014263730295235</v>
      </c>
      <c r="G144" t="s">
        <v>2333</v>
      </c>
      <c r="H144" t="s">
        <v>2397</v>
      </c>
      <c r="I144" t="s">
        <v>2334</v>
      </c>
      <c r="J144" s="274">
        <v>5.3277853196970421E-3</v>
      </c>
      <c r="K144" s="274">
        <v>3.0482453990490033E-3</v>
      </c>
      <c r="L144" s="274">
        <v>6.6552385406523987E-3</v>
      </c>
    </row>
    <row r="145" spans="1:12" x14ac:dyDescent="0.25">
      <c r="A145" t="s">
        <v>897</v>
      </c>
      <c r="B145" t="s">
        <v>2335</v>
      </c>
      <c r="C145" s="71">
        <v>0.30034020412247353</v>
      </c>
      <c r="D145" s="71">
        <v>0.24794876926155693</v>
      </c>
      <c r="E145" s="71">
        <v>0.45171102661596957</v>
      </c>
      <c r="G145" t="s">
        <v>2336</v>
      </c>
      <c r="H145" t="s">
        <v>2396</v>
      </c>
      <c r="I145" t="s">
        <v>2337</v>
      </c>
      <c r="J145" s="274">
        <v>0.26167900037740616</v>
      </c>
      <c r="K145" s="274">
        <v>0.19582516196376856</v>
      </c>
      <c r="L145" s="274">
        <v>0.34225303076564167</v>
      </c>
    </row>
    <row r="146" spans="1:12" x14ac:dyDescent="0.25">
      <c r="A146" t="s">
        <v>898</v>
      </c>
      <c r="B146" t="s">
        <v>2338</v>
      </c>
      <c r="C146" s="71">
        <v>0.27363198800647021</v>
      </c>
      <c r="D146" s="71">
        <v>0.29546889178206492</v>
      </c>
      <c r="E146" s="71">
        <v>0.43089912021146487</v>
      </c>
      <c r="G146" t="s">
        <v>2339</v>
      </c>
      <c r="H146" t="s">
        <v>2396</v>
      </c>
      <c r="J146" s="274">
        <v>0.84687485307592603</v>
      </c>
      <c r="K146" s="274">
        <v>0.51845916049111651</v>
      </c>
      <c r="L146" s="274">
        <v>3.876684599442394</v>
      </c>
    </row>
    <row r="147" spans="1:12" x14ac:dyDescent="0.25">
      <c r="A147" t="s">
        <v>899</v>
      </c>
      <c r="B147" t="s">
        <v>2340</v>
      </c>
      <c r="C147" s="71">
        <v>0.13522855636719633</v>
      </c>
      <c r="D147" s="71">
        <v>0.11945628435876196</v>
      </c>
      <c r="E147" s="71">
        <v>0.74531515927404168</v>
      </c>
      <c r="G147" t="s">
        <v>2341</v>
      </c>
      <c r="H147" t="s">
        <v>2342</v>
      </c>
      <c r="I147" t="s">
        <v>2337</v>
      </c>
      <c r="J147" s="275">
        <v>0.76454594246778573</v>
      </c>
      <c r="K147" s="275">
        <v>1</v>
      </c>
      <c r="L147" s="275">
        <v>0.8005069538179278</v>
      </c>
    </row>
    <row r="148" spans="1:12" x14ac:dyDescent="0.25">
      <c r="A148" t="s">
        <v>525</v>
      </c>
      <c r="B148" t="s">
        <v>2368</v>
      </c>
    </row>
    <row r="149" spans="1:12" x14ac:dyDescent="0.25">
      <c r="A149" t="s">
        <v>526</v>
      </c>
      <c r="C149" t="s">
        <v>6</v>
      </c>
      <c r="D149" t="s">
        <v>73</v>
      </c>
      <c r="E149" t="s">
        <v>7</v>
      </c>
      <c r="J149" t="s">
        <v>6</v>
      </c>
      <c r="K149" t="s">
        <v>73</v>
      </c>
      <c r="L149" t="s">
        <v>7</v>
      </c>
    </row>
    <row r="150" spans="1:12" x14ac:dyDescent="0.25">
      <c r="A150" t="s">
        <v>527</v>
      </c>
      <c r="B150" t="s">
        <v>2321</v>
      </c>
      <c r="C150" s="272">
        <v>0.42585456029734114</v>
      </c>
      <c r="D150" s="272">
        <v>0.42966487758758876</v>
      </c>
      <c r="E150" s="272">
        <v>0.67478250146561158</v>
      </c>
      <c r="G150" t="s">
        <v>2321</v>
      </c>
      <c r="H150" t="s">
        <v>2396</v>
      </c>
      <c r="J150" s="272">
        <v>0.42585456029734114</v>
      </c>
      <c r="K150" s="272">
        <v>0.42966487758758876</v>
      </c>
      <c r="L150" s="272">
        <v>0.67478250146561158</v>
      </c>
    </row>
    <row r="151" spans="1:12" x14ac:dyDescent="0.25">
      <c r="A151" t="s">
        <v>528</v>
      </c>
      <c r="B151" t="s">
        <v>2332</v>
      </c>
      <c r="C151" s="71">
        <v>0.19598058147445016</v>
      </c>
      <c r="D151" s="71">
        <v>0.56886550420253224</v>
      </c>
      <c r="E151" s="71">
        <v>0.23515391432301752</v>
      </c>
      <c r="G151" t="s">
        <v>2333</v>
      </c>
      <c r="H151" t="s">
        <v>2397</v>
      </c>
      <c r="I151" t="s">
        <v>2334</v>
      </c>
      <c r="J151" s="274">
        <v>4.4455772295865295E-3</v>
      </c>
      <c r="K151" s="274">
        <v>2.4040997100019112E-3</v>
      </c>
      <c r="L151" s="274">
        <v>5.9386069918584234E-3</v>
      </c>
    </row>
    <row r="152" spans="1:12" x14ac:dyDescent="0.25">
      <c r="A152" t="s">
        <v>529</v>
      </c>
      <c r="B152" t="s">
        <v>2335</v>
      </c>
      <c r="C152" s="71">
        <v>0.23966014713636338</v>
      </c>
      <c r="D152" s="71">
        <v>0.37619818470064237</v>
      </c>
      <c r="E152" s="71">
        <v>0.38414166816299417</v>
      </c>
      <c r="G152" t="s">
        <v>2336</v>
      </c>
      <c r="H152" t="s">
        <v>2396</v>
      </c>
      <c r="I152" t="s">
        <v>2337</v>
      </c>
      <c r="J152" s="274">
        <v>0.25001489289471551</v>
      </c>
      <c r="K152" s="274">
        <v>0.22266939137808917</v>
      </c>
      <c r="L152" s="274">
        <v>0.43646381709734888</v>
      </c>
    </row>
    <row r="153" spans="1:12" x14ac:dyDescent="0.25">
      <c r="A153" t="s">
        <v>530</v>
      </c>
      <c r="B153" t="s">
        <v>2338</v>
      </c>
      <c r="C153" s="71">
        <v>0.17606002566642809</v>
      </c>
      <c r="D153" s="71">
        <v>0.45514728934614535</v>
      </c>
      <c r="E153" s="71">
        <v>0.36879268498742646</v>
      </c>
      <c r="G153" t="s">
        <v>2339</v>
      </c>
      <c r="H153" t="s">
        <v>2396</v>
      </c>
      <c r="J153" s="274">
        <v>0.81227122925355189</v>
      </c>
      <c r="K153" s="274">
        <v>0.59551082927152488</v>
      </c>
      <c r="L153" s="274">
        <v>4.0036229467839046</v>
      </c>
    </row>
    <row r="154" spans="1:12" x14ac:dyDescent="0.25">
      <c r="A154" t="s">
        <v>531</v>
      </c>
      <c r="B154" t="s">
        <v>2340</v>
      </c>
      <c r="C154" s="71">
        <v>0.11059253333481145</v>
      </c>
      <c r="D154" s="71">
        <v>0.23534824086324635</v>
      </c>
      <c r="E154" s="71">
        <v>0.6540592258019422</v>
      </c>
      <c r="G154" t="s">
        <v>2341</v>
      </c>
      <c r="H154" t="s">
        <v>2342</v>
      </c>
      <c r="I154" t="s">
        <v>2337</v>
      </c>
      <c r="J154" s="275">
        <v>0.60719707974290016</v>
      </c>
      <c r="K154" s="275">
        <v>1</v>
      </c>
      <c r="L154" s="275">
        <v>0.79351586689919895</v>
      </c>
    </row>
    <row r="155" spans="1:12" x14ac:dyDescent="0.25">
      <c r="A155" t="s">
        <v>249</v>
      </c>
      <c r="B155" t="s">
        <v>2369</v>
      </c>
    </row>
    <row r="156" spans="1:12" x14ac:dyDescent="0.25">
      <c r="A156" t="s">
        <v>250</v>
      </c>
      <c r="C156" t="s">
        <v>6</v>
      </c>
      <c r="D156" t="s">
        <v>73</v>
      </c>
      <c r="E156" t="s">
        <v>7</v>
      </c>
      <c r="J156" t="s">
        <v>6</v>
      </c>
      <c r="K156" t="s">
        <v>73</v>
      </c>
      <c r="L156" t="s">
        <v>7</v>
      </c>
    </row>
    <row r="157" spans="1:12" x14ac:dyDescent="0.25">
      <c r="A157" t="s">
        <v>251</v>
      </c>
      <c r="B157" t="s">
        <v>2321</v>
      </c>
      <c r="C157" s="272">
        <v>0.48766849795275619</v>
      </c>
      <c r="D157" s="272">
        <v>0.39104233894511559</v>
      </c>
      <c r="E157" s="272">
        <v>0.64449433130680156</v>
      </c>
      <c r="G157" t="s">
        <v>2321</v>
      </c>
      <c r="H157" t="s">
        <v>2396</v>
      </c>
      <c r="J157" s="272">
        <v>0.48766849795275619</v>
      </c>
      <c r="K157" s="272">
        <v>0.39104233894511559</v>
      </c>
      <c r="L157" s="272">
        <v>0.64449433130680156</v>
      </c>
    </row>
    <row r="158" spans="1:12" x14ac:dyDescent="0.25">
      <c r="A158" t="s">
        <v>252</v>
      </c>
      <c r="B158" t="s">
        <v>2332</v>
      </c>
      <c r="C158" s="71">
        <v>0.30530138707407123</v>
      </c>
      <c r="D158" s="71">
        <v>0.3880316966884016</v>
      </c>
      <c r="E158" s="71">
        <v>0.30666691623752712</v>
      </c>
      <c r="G158" t="s">
        <v>2333</v>
      </c>
      <c r="H158" t="s">
        <v>2397</v>
      </c>
      <c r="I158" t="s">
        <v>2334</v>
      </c>
      <c r="J158" s="274">
        <v>3.4405453798035208E-3</v>
      </c>
      <c r="K158" s="274">
        <v>3.2471834397299389E-3</v>
      </c>
      <c r="L158" s="274">
        <v>6.6684272741466865E-3</v>
      </c>
    </row>
    <row r="159" spans="1:12" x14ac:dyDescent="0.25">
      <c r="A159" t="s">
        <v>253</v>
      </c>
      <c r="B159" t="s">
        <v>2335</v>
      </c>
      <c r="C159" s="71">
        <v>0.24117266389541875</v>
      </c>
      <c r="D159" s="71">
        <v>0.28929840469621243</v>
      </c>
      <c r="E159" s="71">
        <v>0.46952893140836888</v>
      </c>
      <c r="G159" t="s">
        <v>2336</v>
      </c>
      <c r="H159" t="s">
        <v>2396</v>
      </c>
      <c r="I159" t="s">
        <v>2337</v>
      </c>
      <c r="J159" s="274">
        <v>0.24452524002062712</v>
      </c>
      <c r="K159" s="274">
        <v>0.18973160296610367</v>
      </c>
      <c r="L159" s="274">
        <v>0.36269723229301321</v>
      </c>
    </row>
    <row r="160" spans="1:12" x14ac:dyDescent="0.25">
      <c r="A160" t="s">
        <v>254</v>
      </c>
      <c r="B160" t="s">
        <v>2338</v>
      </c>
      <c r="C160" s="71">
        <v>0.28768026323570867</v>
      </c>
      <c r="D160" s="71">
        <v>0.28370335703898003</v>
      </c>
      <c r="E160" s="71">
        <v>0.4286163797253113</v>
      </c>
      <c r="G160" t="s">
        <v>2339</v>
      </c>
      <c r="H160" t="s">
        <v>2396</v>
      </c>
      <c r="J160" s="274">
        <v>0.84036917001118172</v>
      </c>
      <c r="K160" s="274">
        <v>1.0848741063351823</v>
      </c>
      <c r="L160" s="274">
        <v>3.5539794882044848</v>
      </c>
    </row>
    <row r="161" spans="1:12" x14ac:dyDescent="0.25">
      <c r="A161" t="s">
        <v>255</v>
      </c>
      <c r="B161" t="s">
        <v>2340</v>
      </c>
      <c r="C161" s="71">
        <v>0.14516411977111368</v>
      </c>
      <c r="D161" s="71">
        <v>0.23818090581280552</v>
      </c>
      <c r="E161" s="71">
        <v>0.61665497441608097</v>
      </c>
      <c r="G161" t="s">
        <v>2341</v>
      </c>
      <c r="H161" t="s">
        <v>2342</v>
      </c>
      <c r="I161" t="s">
        <v>2337</v>
      </c>
      <c r="J161" s="275">
        <v>1.2163639800495121</v>
      </c>
      <c r="K161" s="275">
        <v>1</v>
      </c>
      <c r="L161" s="275">
        <v>0.93086771908123278</v>
      </c>
    </row>
    <row r="162" spans="1:12" x14ac:dyDescent="0.25">
      <c r="A162" t="s">
        <v>1399</v>
      </c>
      <c r="B162" t="s">
        <v>2405</v>
      </c>
    </row>
    <row r="163" spans="1:12" x14ac:dyDescent="0.25">
      <c r="A163" t="s">
        <v>1400</v>
      </c>
      <c r="C163" t="s">
        <v>6</v>
      </c>
      <c r="D163" t="s">
        <v>73</v>
      </c>
      <c r="E163" t="s">
        <v>7</v>
      </c>
      <c r="J163" t="s">
        <v>6</v>
      </c>
      <c r="K163" t="s">
        <v>73</v>
      </c>
      <c r="L163" t="s">
        <v>7</v>
      </c>
    </row>
    <row r="164" spans="1:12" x14ac:dyDescent="0.25">
      <c r="A164" t="s">
        <v>1401</v>
      </c>
      <c r="B164" t="s">
        <v>2321</v>
      </c>
      <c r="C164" s="272">
        <v>0.30823119337245558</v>
      </c>
      <c r="D164" s="272">
        <v>0.33869428094190779</v>
      </c>
      <c r="E164" s="272">
        <v>0.65200116671074038</v>
      </c>
      <c r="G164" t="s">
        <v>2321</v>
      </c>
      <c r="H164" t="s">
        <v>2396</v>
      </c>
      <c r="J164" s="272">
        <v>0.30823119337245558</v>
      </c>
      <c r="K164" s="272">
        <v>0.33869428094190779</v>
      </c>
      <c r="L164" s="272">
        <v>0.65200116671074038</v>
      </c>
    </row>
    <row r="165" spans="1:12" x14ac:dyDescent="0.25">
      <c r="A165" t="s">
        <v>1402</v>
      </c>
      <c r="B165" t="s">
        <v>2332</v>
      </c>
      <c r="C165" s="71">
        <v>0.40496147049666248</v>
      </c>
      <c r="D165" s="71">
        <v>0.42979915836674348</v>
      </c>
      <c r="E165" s="71">
        <v>0.16523937113659398</v>
      </c>
      <c r="G165" t="s">
        <v>2333</v>
      </c>
      <c r="H165" t="s">
        <v>2397</v>
      </c>
      <c r="I165" t="s">
        <v>2334</v>
      </c>
      <c r="J165" s="274">
        <v>5.5280343522027984E-3</v>
      </c>
      <c r="K165" s="274">
        <v>6.7239760314390532E-3</v>
      </c>
      <c r="L165" s="274">
        <v>1.2431231611628771E-2</v>
      </c>
    </row>
    <row r="166" spans="1:12" x14ac:dyDescent="0.25">
      <c r="A166" t="s">
        <v>1403</v>
      </c>
      <c r="B166" t="s">
        <v>2335</v>
      </c>
      <c r="C166" s="71">
        <v>0.31166996605178121</v>
      </c>
      <c r="D166" s="71">
        <v>0.40234835780604522</v>
      </c>
      <c r="E166" s="71">
        <v>0.28598167614217351</v>
      </c>
      <c r="G166" t="s">
        <v>2336</v>
      </c>
      <c r="H166" t="s">
        <v>2396</v>
      </c>
      <c r="I166" t="s">
        <v>2337</v>
      </c>
      <c r="J166" s="274">
        <v>0.13646498828844106</v>
      </c>
      <c r="K166" s="274">
        <v>0.1719908091177102</v>
      </c>
      <c r="L166" s="274">
        <v>0.33877695401829244</v>
      </c>
    </row>
    <row r="167" spans="1:12" x14ac:dyDescent="0.25">
      <c r="A167" t="s">
        <v>1404</v>
      </c>
      <c r="B167" t="s">
        <v>2338</v>
      </c>
      <c r="C167" s="71">
        <v>0.2984549083943534</v>
      </c>
      <c r="D167" s="71">
        <v>0.39922210379218653</v>
      </c>
      <c r="E167" s="71">
        <v>0.30232298781345995</v>
      </c>
      <c r="G167" t="s">
        <v>2339</v>
      </c>
      <c r="H167" t="s">
        <v>2396</v>
      </c>
      <c r="J167" s="274">
        <v>1.4971197176081044</v>
      </c>
      <c r="K167" s="274">
        <v>1.0473477209850968</v>
      </c>
      <c r="L167" s="274">
        <v>4.3228133162379772</v>
      </c>
    </row>
    <row r="168" spans="1:12" x14ac:dyDescent="0.25">
      <c r="A168" t="s">
        <v>1405</v>
      </c>
      <c r="B168" t="s">
        <v>2340</v>
      </c>
      <c r="C168" s="71">
        <v>0.34238866584548211</v>
      </c>
      <c r="D168" s="71">
        <v>0.25421759009066186</v>
      </c>
      <c r="E168" s="71">
        <v>0.40339374406385603</v>
      </c>
      <c r="G168" t="s">
        <v>2341</v>
      </c>
      <c r="H168" t="s">
        <v>2342</v>
      </c>
      <c r="I168" t="s">
        <v>2337</v>
      </c>
      <c r="J168" s="275">
        <v>0.96509802343953555</v>
      </c>
      <c r="K168" s="275">
        <v>1</v>
      </c>
      <c r="L168" s="275">
        <v>1.0654194427256736</v>
      </c>
    </row>
    <row r="169" spans="1:12" x14ac:dyDescent="0.25">
      <c r="A169" t="s">
        <v>2135</v>
      </c>
      <c r="B169" t="s">
        <v>2370</v>
      </c>
    </row>
    <row r="170" spans="1:12" x14ac:dyDescent="0.25">
      <c r="A170" t="s">
        <v>2136</v>
      </c>
      <c r="C170" t="s">
        <v>6</v>
      </c>
      <c r="D170" t="s">
        <v>73</v>
      </c>
      <c r="E170" t="s">
        <v>7</v>
      </c>
      <c r="J170" t="s">
        <v>6</v>
      </c>
      <c r="K170" t="s">
        <v>73</v>
      </c>
      <c r="L170" t="s">
        <v>7</v>
      </c>
    </row>
    <row r="171" spans="1:12" x14ac:dyDescent="0.25">
      <c r="A171" t="s">
        <v>2137</v>
      </c>
      <c r="B171" t="s">
        <v>2321</v>
      </c>
      <c r="C171" s="272">
        <v>0.26370074847371977</v>
      </c>
      <c r="D171" s="272">
        <v>0.37858201475014269</v>
      </c>
      <c r="E171" s="272">
        <v>0.69476544134040363</v>
      </c>
      <c r="G171" t="s">
        <v>2321</v>
      </c>
      <c r="H171" t="s">
        <v>2396</v>
      </c>
      <c r="J171" s="272">
        <v>0.26370074847371977</v>
      </c>
      <c r="K171" s="272">
        <v>0.37858201475014269</v>
      </c>
      <c r="L171" s="272">
        <v>0.69476544134040363</v>
      </c>
    </row>
    <row r="172" spans="1:12" x14ac:dyDescent="0.25">
      <c r="A172" t="s">
        <v>2138</v>
      </c>
      <c r="B172" t="s">
        <v>2332</v>
      </c>
      <c r="C172" s="71">
        <v>0.28189520139017971</v>
      </c>
      <c r="D172" s="71">
        <v>0.48920043325133294</v>
      </c>
      <c r="E172" s="71">
        <v>0.2289043653584874</v>
      </c>
      <c r="G172" t="s">
        <v>2333</v>
      </c>
      <c r="H172" t="s">
        <v>2397</v>
      </c>
      <c r="I172" t="s">
        <v>2334</v>
      </c>
      <c r="J172" s="274">
        <v>1.0206875929847601E-2</v>
      </c>
      <c r="K172" s="274">
        <v>1.2572253080698211E-2</v>
      </c>
      <c r="L172" s="274">
        <v>3.2881956231131201E-2</v>
      </c>
    </row>
    <row r="173" spans="1:12" x14ac:dyDescent="0.25">
      <c r="A173" t="s">
        <v>2139</v>
      </c>
      <c r="B173" t="s">
        <v>2335</v>
      </c>
      <c r="C173" s="71">
        <v>0.17380645884137083</v>
      </c>
      <c r="D173" s="71">
        <v>0.37152268805559135</v>
      </c>
      <c r="E173" s="71">
        <v>0.45467085310303779</v>
      </c>
      <c r="G173" t="s">
        <v>2336</v>
      </c>
      <c r="H173" t="s">
        <v>2396</v>
      </c>
      <c r="I173" t="s">
        <v>2337</v>
      </c>
      <c r="J173" s="274">
        <v>0.12270952275443479</v>
      </c>
      <c r="K173" s="274">
        <v>0.1779877976858876</v>
      </c>
      <c r="L173" s="274">
        <v>0.39824279018131592</v>
      </c>
    </row>
    <row r="174" spans="1:12" x14ac:dyDescent="0.25">
      <c r="A174" t="s">
        <v>2140</v>
      </c>
      <c r="B174" t="s">
        <v>2338</v>
      </c>
      <c r="C174" s="71">
        <v>0.16253560747779514</v>
      </c>
      <c r="D174" s="71">
        <v>0.40912840335630352</v>
      </c>
      <c r="E174" s="71">
        <v>0.42833598916590138</v>
      </c>
      <c r="G174" t="s">
        <v>2339</v>
      </c>
      <c r="H174" t="s">
        <v>2396</v>
      </c>
      <c r="J174" s="274">
        <v>0.99312820881199904</v>
      </c>
      <c r="K174" s="274">
        <v>0.90124246825072951</v>
      </c>
      <c r="L174" s="274">
        <v>2.1451036563329251</v>
      </c>
    </row>
    <row r="175" spans="1:12" x14ac:dyDescent="0.25">
      <c r="A175" t="s">
        <v>2141</v>
      </c>
      <c r="B175" t="s">
        <v>2340</v>
      </c>
      <c r="C175" s="71">
        <v>0.23101331468362604</v>
      </c>
      <c r="D175" s="71">
        <v>0.36380820713045181</v>
      </c>
      <c r="E175" s="71">
        <v>0.40517847818592223</v>
      </c>
      <c r="G175" t="s">
        <v>2341</v>
      </c>
      <c r="H175" t="s">
        <v>2342</v>
      </c>
      <c r="I175" t="s">
        <v>2337</v>
      </c>
      <c r="J175" s="275">
        <v>0.84919673703259924</v>
      </c>
      <c r="K175" s="275">
        <v>1</v>
      </c>
      <c r="L175" s="275">
        <v>0.85548650001523441</v>
      </c>
    </row>
    <row r="176" spans="1:12" x14ac:dyDescent="0.25">
      <c r="A176" t="s">
        <v>1629</v>
      </c>
      <c r="B176" t="s">
        <v>2371</v>
      </c>
    </row>
    <row r="177" spans="1:12" x14ac:dyDescent="0.25">
      <c r="A177" t="s">
        <v>1630</v>
      </c>
      <c r="C177" t="s">
        <v>6</v>
      </c>
      <c r="D177" t="s">
        <v>73</v>
      </c>
      <c r="E177" t="s">
        <v>7</v>
      </c>
      <c r="J177" t="s">
        <v>6</v>
      </c>
      <c r="K177" t="s">
        <v>73</v>
      </c>
      <c r="L177" t="s">
        <v>7</v>
      </c>
    </row>
    <row r="178" spans="1:12" x14ac:dyDescent="0.25">
      <c r="A178" t="s">
        <v>1631</v>
      </c>
      <c r="B178" t="s">
        <v>2321</v>
      </c>
      <c r="C178" s="272">
        <v>0.35431720136311839</v>
      </c>
      <c r="D178" s="272">
        <v>0.27193368327008954</v>
      </c>
      <c r="E178" s="272">
        <v>0.58961545027811213</v>
      </c>
      <c r="G178" t="s">
        <v>2321</v>
      </c>
      <c r="H178" t="s">
        <v>2396</v>
      </c>
      <c r="J178" s="272">
        <v>0.35431720136311839</v>
      </c>
      <c r="K178" s="272">
        <v>0.27193368327008954</v>
      </c>
      <c r="L178" s="272">
        <v>0.58961545027811213</v>
      </c>
    </row>
    <row r="179" spans="1:12" x14ac:dyDescent="0.25">
      <c r="A179" t="s">
        <v>1632</v>
      </c>
      <c r="B179" t="s">
        <v>2332</v>
      </c>
      <c r="C179" s="71">
        <v>0.1420281731555588</v>
      </c>
      <c r="D179" s="71">
        <v>0.72109402997417926</v>
      </c>
      <c r="E179" s="71">
        <v>0.13687779687026197</v>
      </c>
      <c r="G179" t="s">
        <v>2333</v>
      </c>
      <c r="H179" t="s">
        <v>2397</v>
      </c>
      <c r="I179" t="s">
        <v>2334</v>
      </c>
      <c r="J179" s="274">
        <v>7.0583039232832928E-3</v>
      </c>
      <c r="K179" s="274">
        <v>4.9492341971195475E-3</v>
      </c>
      <c r="L179" s="274">
        <v>1.5529781858079657E-2</v>
      </c>
    </row>
    <row r="180" spans="1:12" x14ac:dyDescent="0.25">
      <c r="A180" t="s">
        <v>1633</v>
      </c>
      <c r="B180" t="s">
        <v>2335</v>
      </c>
      <c r="C180" s="71">
        <v>0.14969008264462813</v>
      </c>
      <c r="D180" s="71">
        <v>0.53290289256198353</v>
      </c>
      <c r="E180" s="71">
        <v>0.31740702479338845</v>
      </c>
      <c r="G180" t="s">
        <v>2336</v>
      </c>
      <c r="H180" t="s">
        <v>2396</v>
      </c>
      <c r="I180" t="s">
        <v>2337</v>
      </c>
      <c r="J180" s="274">
        <v>0.18938982461902576</v>
      </c>
      <c r="K180" s="274">
        <v>0.11689171474774336</v>
      </c>
      <c r="L180" s="274">
        <v>0.44641689123044126</v>
      </c>
    </row>
    <row r="181" spans="1:12" x14ac:dyDescent="0.25">
      <c r="A181" t="s">
        <v>1634</v>
      </c>
      <c r="B181" t="s">
        <v>2338</v>
      </c>
      <c r="C181" s="71">
        <v>0.1561216324353161</v>
      </c>
      <c r="D181" s="71">
        <v>0.48922379301146979</v>
      </c>
      <c r="E181" s="71">
        <v>0.3546545745532142</v>
      </c>
      <c r="G181" t="s">
        <v>2339</v>
      </c>
      <c r="H181" t="s">
        <v>2396</v>
      </c>
      <c r="J181" s="274">
        <v>1.1154675613010734</v>
      </c>
      <c r="K181" s="274">
        <v>0.90841573011418408</v>
      </c>
      <c r="L181" s="274">
        <v>1.7221377676210285</v>
      </c>
    </row>
    <row r="182" spans="1:12" x14ac:dyDescent="0.25">
      <c r="A182" t="s">
        <v>1635</v>
      </c>
      <c r="B182" t="s">
        <v>2340</v>
      </c>
      <c r="C182" s="71">
        <v>0.15099819487998739</v>
      </c>
      <c r="D182" s="71">
        <v>0.62433381146024969</v>
      </c>
      <c r="E182" s="71">
        <v>0.22466799365976284</v>
      </c>
      <c r="G182" t="s">
        <v>2341</v>
      </c>
      <c r="H182" t="s">
        <v>2342</v>
      </c>
      <c r="I182" t="s">
        <v>2337</v>
      </c>
      <c r="J182" s="275">
        <v>1.1360843116650368</v>
      </c>
      <c r="K182" s="275">
        <v>1</v>
      </c>
      <c r="L182" s="275">
        <v>1.2171091822582305</v>
      </c>
    </row>
    <row r="183" spans="1:12" x14ac:dyDescent="0.25">
      <c r="A183" t="s">
        <v>801</v>
      </c>
      <c r="B183" t="s">
        <v>2372</v>
      </c>
    </row>
    <row r="184" spans="1:12" x14ac:dyDescent="0.25">
      <c r="A184" t="s">
        <v>802</v>
      </c>
      <c r="C184" t="s">
        <v>6</v>
      </c>
      <c r="D184" t="s">
        <v>73</v>
      </c>
      <c r="E184" t="s">
        <v>7</v>
      </c>
      <c r="J184" t="s">
        <v>6</v>
      </c>
      <c r="K184" t="s">
        <v>73</v>
      </c>
      <c r="L184" t="s">
        <v>7</v>
      </c>
    </row>
    <row r="185" spans="1:12" x14ac:dyDescent="0.25">
      <c r="A185" t="s">
        <v>803</v>
      </c>
      <c r="B185" t="s">
        <v>2321</v>
      </c>
      <c r="C185" s="272">
        <v>0.42558924828143646</v>
      </c>
      <c r="D185" s="272">
        <v>0.3516180043357825</v>
      </c>
      <c r="E185" s="272">
        <v>0.71582608634951528</v>
      </c>
      <c r="G185" t="s">
        <v>2321</v>
      </c>
      <c r="H185" t="s">
        <v>2396</v>
      </c>
      <c r="J185" s="272">
        <v>0.42558924828143646</v>
      </c>
      <c r="K185" s="272">
        <v>0.3516180043357825</v>
      </c>
      <c r="L185" s="272">
        <v>0.71582608634951528</v>
      </c>
    </row>
    <row r="186" spans="1:12" x14ac:dyDescent="0.25">
      <c r="A186" t="s">
        <v>804</v>
      </c>
      <c r="B186" t="s">
        <v>2332</v>
      </c>
      <c r="C186" s="71">
        <v>0.25111967034587296</v>
      </c>
      <c r="D186" s="71">
        <v>0.41826859154601681</v>
      </c>
      <c r="E186" s="71">
        <v>0.33061173810811023</v>
      </c>
      <c r="G186" t="s">
        <v>2333</v>
      </c>
      <c r="H186" t="s">
        <v>2397</v>
      </c>
      <c r="I186" t="s">
        <v>2334</v>
      </c>
      <c r="J186" s="274">
        <v>6.4486107389703168E-3</v>
      </c>
      <c r="K186" s="274">
        <v>4.3928029759695789E-3</v>
      </c>
      <c r="L186" s="274">
        <v>1.0704488091894055E-2</v>
      </c>
    </row>
    <row r="187" spans="1:12" x14ac:dyDescent="0.25">
      <c r="A187" t="s">
        <v>805</v>
      </c>
      <c r="B187" t="s">
        <v>2335</v>
      </c>
      <c r="C187" s="71">
        <v>0.23147874975646418</v>
      </c>
      <c r="D187" s="71">
        <v>0.26264020707506469</v>
      </c>
      <c r="E187" s="71">
        <v>0.50588104316847116</v>
      </c>
      <c r="G187" t="s">
        <v>2336</v>
      </c>
      <c r="H187" t="s">
        <v>2396</v>
      </c>
      <c r="I187" t="s">
        <v>2337</v>
      </c>
      <c r="J187" s="274">
        <v>0.21667391814068895</v>
      </c>
      <c r="K187" s="274">
        <v>0.18808751801871795</v>
      </c>
      <c r="L187" s="274">
        <v>0.36549695116776437</v>
      </c>
    </row>
    <row r="188" spans="1:12" x14ac:dyDescent="0.25">
      <c r="A188" t="s">
        <v>806</v>
      </c>
      <c r="B188" t="s">
        <v>2338</v>
      </c>
      <c r="C188" s="71">
        <v>0.214284550029543</v>
      </c>
      <c r="D188" s="71">
        <v>0.30982661314969134</v>
      </c>
      <c r="E188" s="71">
        <v>0.47588883682076566</v>
      </c>
      <c r="G188" t="s">
        <v>2339</v>
      </c>
      <c r="H188" t="s">
        <v>2396</v>
      </c>
      <c r="J188" s="274">
        <v>1.1122018675416188</v>
      </c>
      <c r="K188" s="274">
        <v>0.9782940417544661</v>
      </c>
      <c r="L188" s="274">
        <v>2.9779144488956009</v>
      </c>
    </row>
    <row r="189" spans="1:12" x14ac:dyDescent="0.25">
      <c r="A189" t="s">
        <v>807</v>
      </c>
      <c r="B189" t="s">
        <v>2340</v>
      </c>
      <c r="C189" s="71">
        <v>0.16694118924890008</v>
      </c>
      <c r="D189" s="71">
        <v>0.24458161752757424</v>
      </c>
      <c r="E189" s="71">
        <v>0.58847719322352565</v>
      </c>
      <c r="G189" t="s">
        <v>2341</v>
      </c>
      <c r="H189" t="s">
        <v>2342</v>
      </c>
      <c r="I189" t="s">
        <v>2337</v>
      </c>
      <c r="J189" s="275">
        <v>0.78473355614806228</v>
      </c>
      <c r="K189" s="275">
        <v>1</v>
      </c>
      <c r="L189" s="275">
        <v>0.79744291630570374</v>
      </c>
    </row>
    <row r="190" spans="1:12" x14ac:dyDescent="0.25">
      <c r="A190" t="s">
        <v>617</v>
      </c>
      <c r="B190" t="s">
        <v>2373</v>
      </c>
    </row>
    <row r="191" spans="1:12" x14ac:dyDescent="0.25">
      <c r="A191" t="s">
        <v>618</v>
      </c>
      <c r="C191" t="s">
        <v>6</v>
      </c>
      <c r="D191" t="s">
        <v>73</v>
      </c>
      <c r="E191" t="s">
        <v>7</v>
      </c>
      <c r="J191" t="s">
        <v>6</v>
      </c>
      <c r="K191" t="s">
        <v>73</v>
      </c>
      <c r="L191" t="s">
        <v>7</v>
      </c>
    </row>
    <row r="192" spans="1:12" x14ac:dyDescent="0.25">
      <c r="A192" t="s">
        <v>619</v>
      </c>
      <c r="B192" t="s">
        <v>2321</v>
      </c>
      <c r="C192" s="272">
        <v>0.64480673509209896</v>
      </c>
      <c r="D192" s="272">
        <v>0.42995354799989821</v>
      </c>
      <c r="E192" s="272">
        <v>0.65069937164363734</v>
      </c>
      <c r="G192" t="s">
        <v>2321</v>
      </c>
      <c r="H192" t="s">
        <v>2396</v>
      </c>
      <c r="J192" s="272">
        <v>0.64480673509209896</v>
      </c>
      <c r="K192" s="272">
        <v>0.42995354799989821</v>
      </c>
      <c r="L192" s="272">
        <v>0.65069937164363734</v>
      </c>
    </row>
    <row r="193" spans="1:12" x14ac:dyDescent="0.25">
      <c r="A193" t="s">
        <v>620</v>
      </c>
      <c r="B193" t="s">
        <v>2332</v>
      </c>
      <c r="C193" s="71">
        <v>7.7513714845710097E-2</v>
      </c>
      <c r="D193" s="71">
        <v>0.52826319033073921</v>
      </c>
      <c r="E193" s="71">
        <v>0.39422309482355083</v>
      </c>
      <c r="G193" t="s">
        <v>2333</v>
      </c>
      <c r="H193" t="s">
        <v>2397</v>
      </c>
      <c r="I193" t="s">
        <v>2334</v>
      </c>
      <c r="J193" s="274">
        <v>9.578787489016579E-3</v>
      </c>
      <c r="K193" s="274">
        <v>7.2718791131503634E-3</v>
      </c>
      <c r="L193" s="274">
        <v>1.1360960375766085E-2</v>
      </c>
    </row>
    <row r="194" spans="1:12" x14ac:dyDescent="0.25">
      <c r="A194" t="s">
        <v>621</v>
      </c>
      <c r="B194" t="s">
        <v>2335</v>
      </c>
      <c r="C194" s="71">
        <v>8.1927778243965202E-2</v>
      </c>
      <c r="D194" s="71">
        <v>0.42387625520964456</v>
      </c>
      <c r="E194" s="71">
        <v>0.49419596654639036</v>
      </c>
      <c r="G194" t="s">
        <v>2336</v>
      </c>
      <c r="H194" t="s">
        <v>2396</v>
      </c>
      <c r="I194" t="s">
        <v>2337</v>
      </c>
      <c r="J194" s="274">
        <v>0.29885632197133472</v>
      </c>
      <c r="K194" s="274">
        <v>0.20877411109623498</v>
      </c>
      <c r="L194" s="274">
        <v>0.32006201665586426</v>
      </c>
    </row>
    <row r="195" spans="1:12" x14ac:dyDescent="0.25">
      <c r="A195" t="s">
        <v>622</v>
      </c>
      <c r="B195" t="s">
        <v>2338</v>
      </c>
      <c r="C195" s="71">
        <v>8.9225261683333987E-2</v>
      </c>
      <c r="D195" s="71">
        <v>0.42478955082558334</v>
      </c>
      <c r="E195" s="71">
        <v>0.48598518749108266</v>
      </c>
      <c r="G195" t="s">
        <v>2339</v>
      </c>
      <c r="H195" t="s">
        <v>2396</v>
      </c>
      <c r="J195" s="274">
        <v>2.506080345861422</v>
      </c>
      <c r="K195" s="274">
        <v>0.78141695492243735</v>
      </c>
      <c r="L195" s="274">
        <v>3.1780266993905766</v>
      </c>
    </row>
    <row r="196" spans="1:12" x14ac:dyDescent="0.25">
      <c r="A196" t="s">
        <v>623</v>
      </c>
      <c r="B196" t="s">
        <v>2340</v>
      </c>
      <c r="C196" s="71">
        <v>0.10444405612809282</v>
      </c>
      <c r="D196" s="71">
        <v>0.22194397913173197</v>
      </c>
      <c r="E196" s="71">
        <v>0.67361196474017515</v>
      </c>
      <c r="G196" t="s">
        <v>2341</v>
      </c>
      <c r="H196" t="s">
        <v>2342</v>
      </c>
      <c r="I196" t="s">
        <v>2337</v>
      </c>
      <c r="J196" s="275">
        <v>1.0867306508487125</v>
      </c>
      <c r="K196" s="275">
        <v>1</v>
      </c>
      <c r="L196" s="275">
        <v>0.98127130603998791</v>
      </c>
    </row>
    <row r="197" spans="1:12" x14ac:dyDescent="0.25">
      <c r="A197" t="s">
        <v>1813</v>
      </c>
      <c r="B197" t="s">
        <v>2374</v>
      </c>
    </row>
    <row r="198" spans="1:12" x14ac:dyDescent="0.25">
      <c r="A198" t="s">
        <v>1814</v>
      </c>
      <c r="C198" t="s">
        <v>6</v>
      </c>
      <c r="D198" t="s">
        <v>73</v>
      </c>
      <c r="E198" t="s">
        <v>7</v>
      </c>
      <c r="J198" t="s">
        <v>6</v>
      </c>
      <c r="K198" t="s">
        <v>73</v>
      </c>
      <c r="L198" t="s">
        <v>7</v>
      </c>
    </row>
    <row r="199" spans="1:12" x14ac:dyDescent="0.25">
      <c r="A199" t="s">
        <v>1815</v>
      </c>
      <c r="B199" t="s">
        <v>2321</v>
      </c>
      <c r="C199" s="272">
        <v>0.41259477379301607</v>
      </c>
      <c r="D199" s="272">
        <v>0.35296929250320241</v>
      </c>
      <c r="E199" s="272">
        <v>0.70523413763975562</v>
      </c>
      <c r="G199" t="s">
        <v>2321</v>
      </c>
      <c r="H199" t="s">
        <v>2396</v>
      </c>
      <c r="J199" s="272">
        <v>0.41259477379301607</v>
      </c>
      <c r="K199" s="272">
        <v>0.35296929250320241</v>
      </c>
      <c r="L199" s="272">
        <v>0.70523413763975562</v>
      </c>
    </row>
    <row r="200" spans="1:12" x14ac:dyDescent="0.25">
      <c r="A200" t="s">
        <v>1816</v>
      </c>
      <c r="B200" t="s">
        <v>2332</v>
      </c>
      <c r="C200" s="71">
        <v>0.22304379475437802</v>
      </c>
      <c r="D200" s="71">
        <v>0.43597955368280628</v>
      </c>
      <c r="E200" s="71">
        <v>0.34097665156281565</v>
      </c>
      <c r="G200" t="s">
        <v>2333</v>
      </c>
      <c r="H200" t="s">
        <v>2397</v>
      </c>
      <c r="I200" t="s">
        <v>2334</v>
      </c>
      <c r="J200" s="274">
        <v>1.2408229874216661E-2</v>
      </c>
      <c r="K200" s="274">
        <v>7.6025865629838988E-3</v>
      </c>
      <c r="L200" s="274">
        <v>1.4340290981184644E-2</v>
      </c>
    </row>
    <row r="201" spans="1:12" x14ac:dyDescent="0.25">
      <c r="A201" t="s">
        <v>1817</v>
      </c>
      <c r="B201" t="s">
        <v>2335</v>
      </c>
      <c r="C201" s="71">
        <v>0.25224345224345218</v>
      </c>
      <c r="D201" s="71">
        <v>0.30209770209770209</v>
      </c>
      <c r="E201" s="71">
        <v>0.44565884565884561</v>
      </c>
      <c r="G201" t="s">
        <v>2336</v>
      </c>
      <c r="H201" t="s">
        <v>2396</v>
      </c>
      <c r="I201" t="s">
        <v>2337</v>
      </c>
      <c r="J201" s="274">
        <v>0.20142564668388604</v>
      </c>
      <c r="K201" s="274">
        <v>0.17953121335854422</v>
      </c>
      <c r="L201" s="274">
        <v>0.35572106996043523</v>
      </c>
    </row>
    <row r="202" spans="1:12" x14ac:dyDescent="0.25">
      <c r="A202" t="s">
        <v>1818</v>
      </c>
      <c r="B202" t="s">
        <v>2338</v>
      </c>
      <c r="C202" s="71">
        <v>0.18375602027218452</v>
      </c>
      <c r="D202" s="71">
        <v>0.32014207317712967</v>
      </c>
      <c r="E202" s="71">
        <v>0.49610190655068587</v>
      </c>
      <c r="G202" t="s">
        <v>2339</v>
      </c>
      <c r="H202" t="s">
        <v>2396</v>
      </c>
      <c r="J202" s="274">
        <v>1.3214090756211205</v>
      </c>
      <c r="K202" s="274">
        <v>0.9056102769173614</v>
      </c>
      <c r="L202" s="274">
        <v>3.5433650488267552</v>
      </c>
    </row>
    <row r="203" spans="1:12" x14ac:dyDescent="0.25">
      <c r="A203" t="s">
        <v>1819</v>
      </c>
      <c r="B203" t="s">
        <v>2340</v>
      </c>
      <c r="C203" s="71">
        <v>0.15530489101447811</v>
      </c>
      <c r="D203" s="71">
        <v>0.20804877705100219</v>
      </c>
      <c r="E203" s="71">
        <v>0.63664633193451958</v>
      </c>
      <c r="G203" t="s">
        <v>2341</v>
      </c>
      <c r="H203" t="s">
        <v>2342</v>
      </c>
      <c r="I203" t="s">
        <v>2337</v>
      </c>
      <c r="J203" s="275">
        <v>0.68742661665210181</v>
      </c>
      <c r="K203" s="275">
        <v>1</v>
      </c>
      <c r="L203" s="275">
        <v>1.0504443121531513</v>
      </c>
    </row>
    <row r="204" spans="1:12" x14ac:dyDescent="0.25">
      <c r="A204" t="s">
        <v>1031</v>
      </c>
      <c r="B204" t="s">
        <v>2375</v>
      </c>
    </row>
    <row r="205" spans="1:12" x14ac:dyDescent="0.25">
      <c r="A205" t="s">
        <v>1032</v>
      </c>
      <c r="C205" t="s">
        <v>6</v>
      </c>
      <c r="D205" t="s">
        <v>73</v>
      </c>
      <c r="E205" t="s">
        <v>7</v>
      </c>
      <c r="J205" t="s">
        <v>6</v>
      </c>
      <c r="K205" t="s">
        <v>73</v>
      </c>
      <c r="L205" t="s">
        <v>7</v>
      </c>
    </row>
    <row r="206" spans="1:12" x14ac:dyDescent="0.25">
      <c r="A206" t="s">
        <v>1033</v>
      </c>
      <c r="B206" t="s">
        <v>2321</v>
      </c>
      <c r="C206" s="272">
        <v>0.54965040210495242</v>
      </c>
      <c r="D206" s="272">
        <v>0.39599776525249264</v>
      </c>
      <c r="E206" s="272">
        <v>0.67689532249022932</v>
      </c>
      <c r="G206" t="s">
        <v>2321</v>
      </c>
      <c r="H206" t="s">
        <v>2396</v>
      </c>
      <c r="J206" s="272">
        <v>0.54965040210495242</v>
      </c>
      <c r="K206" s="272">
        <v>0.39599776525249264</v>
      </c>
      <c r="L206" s="272">
        <v>0.67689532249022932</v>
      </c>
    </row>
    <row r="207" spans="1:12" x14ac:dyDescent="0.25">
      <c r="A207" t="s">
        <v>1034</v>
      </c>
      <c r="B207" t="s">
        <v>2332</v>
      </c>
      <c r="C207" s="71">
        <v>0.15594142394214761</v>
      </c>
      <c r="D207" s="71">
        <v>0.3625281326305943</v>
      </c>
      <c r="E207" s="71">
        <v>0.48153044342725815</v>
      </c>
      <c r="G207" t="s">
        <v>2333</v>
      </c>
      <c r="H207" t="s">
        <v>2397</v>
      </c>
      <c r="I207" t="s">
        <v>2334</v>
      </c>
      <c r="J207" s="274">
        <v>1.1253606493462104E-2</v>
      </c>
      <c r="K207" s="274">
        <v>1.1194958267469725E-2</v>
      </c>
      <c r="L207" s="274">
        <v>9.8574792930926115E-3</v>
      </c>
    </row>
    <row r="208" spans="1:12" x14ac:dyDescent="0.25">
      <c r="A208" t="s">
        <v>1035</v>
      </c>
      <c r="B208" t="s">
        <v>2335</v>
      </c>
      <c r="C208" s="71">
        <v>0.16618297994761042</v>
      </c>
      <c r="D208" s="71">
        <v>0.38432400785338994</v>
      </c>
      <c r="E208" s="71">
        <v>0.44949301219899968</v>
      </c>
      <c r="G208" t="s">
        <v>2336</v>
      </c>
      <c r="H208" t="s">
        <v>2396</v>
      </c>
      <c r="I208" t="s">
        <v>2337</v>
      </c>
      <c r="J208" s="274">
        <v>0.27011770007659147</v>
      </c>
      <c r="K208" s="274">
        <v>0.12549004881662287</v>
      </c>
      <c r="L208" s="274">
        <v>0.2456614417469884</v>
      </c>
    </row>
    <row r="209" spans="1:12" x14ac:dyDescent="0.25">
      <c r="A209" t="s">
        <v>1036</v>
      </c>
      <c r="B209" t="s">
        <v>2338</v>
      </c>
      <c r="C209" s="71">
        <v>0.2045680409074184</v>
      </c>
      <c r="D209" s="71">
        <v>0.22093994903766467</v>
      </c>
      <c r="E209" s="71">
        <v>0.5744920100549169</v>
      </c>
      <c r="G209" t="s">
        <v>2339</v>
      </c>
      <c r="H209" t="s">
        <v>2396</v>
      </c>
      <c r="J209" s="274">
        <v>0.39221043282604034</v>
      </c>
      <c r="K209" s="274">
        <v>0.84245293066638749</v>
      </c>
      <c r="L209" s="274">
        <v>2.7263391638413399</v>
      </c>
    </row>
    <row r="210" spans="1:12" x14ac:dyDescent="0.25">
      <c r="A210" t="s">
        <v>1037</v>
      </c>
      <c r="B210" t="s">
        <v>2340</v>
      </c>
      <c r="C210" s="71">
        <v>3.6419087671168499E-2</v>
      </c>
      <c r="D210" s="71">
        <v>0.18185941271296766</v>
      </c>
      <c r="E210" s="71">
        <v>0.7817214996158639</v>
      </c>
      <c r="G210" t="s">
        <v>2341</v>
      </c>
      <c r="H210" t="s">
        <v>2342</v>
      </c>
      <c r="I210" t="s">
        <v>2337</v>
      </c>
      <c r="J210" s="275">
        <v>2.1412851686519776</v>
      </c>
      <c r="K210" s="275">
        <v>1</v>
      </c>
      <c r="L210" s="275">
        <v>2.2232295876694872</v>
      </c>
    </row>
    <row r="211" spans="1:12" x14ac:dyDescent="0.25">
      <c r="A211" t="s">
        <v>1997</v>
      </c>
      <c r="B211" t="s">
        <v>2376</v>
      </c>
    </row>
    <row r="212" spans="1:12" x14ac:dyDescent="0.25">
      <c r="A212" t="s">
        <v>1998</v>
      </c>
      <c r="C212" t="s">
        <v>6</v>
      </c>
      <c r="D212" t="s">
        <v>73</v>
      </c>
      <c r="E212" t="s">
        <v>7</v>
      </c>
      <c r="J212" t="s">
        <v>6</v>
      </c>
      <c r="K212" t="s">
        <v>73</v>
      </c>
      <c r="L212" t="s">
        <v>7</v>
      </c>
    </row>
    <row r="213" spans="1:12" x14ac:dyDescent="0.25">
      <c r="A213" t="s">
        <v>1999</v>
      </c>
      <c r="B213" t="s">
        <v>2321</v>
      </c>
      <c r="C213" s="272">
        <v>0.44799390101607722</v>
      </c>
      <c r="D213" s="272">
        <v>0.40201470920309468</v>
      </c>
      <c r="E213" s="272">
        <v>0.6200243837976962</v>
      </c>
      <c r="G213" t="s">
        <v>2321</v>
      </c>
      <c r="H213" t="s">
        <v>2396</v>
      </c>
      <c r="J213" s="272">
        <v>0.44799390101607722</v>
      </c>
      <c r="K213" s="272">
        <v>0.40201470920309468</v>
      </c>
      <c r="L213" s="272">
        <v>0.6200243837976962</v>
      </c>
    </row>
    <row r="214" spans="1:12" x14ac:dyDescent="0.25">
      <c r="A214" t="s">
        <v>2000</v>
      </c>
      <c r="B214" t="s">
        <v>2332</v>
      </c>
      <c r="C214" s="71">
        <v>0.15821882757949848</v>
      </c>
      <c r="D214" s="71">
        <v>0.63500964963847351</v>
      </c>
      <c r="E214" s="71">
        <v>0.20677152278202812</v>
      </c>
      <c r="G214" t="s">
        <v>2333</v>
      </c>
      <c r="H214" t="s">
        <v>2397</v>
      </c>
      <c r="I214" t="s">
        <v>2334</v>
      </c>
      <c r="J214" s="274">
        <v>1.0929977193248654E-2</v>
      </c>
      <c r="K214" s="274">
        <v>8.9339342562263346E-3</v>
      </c>
      <c r="L214" s="274">
        <v>1.2447447551737484E-2</v>
      </c>
    </row>
    <row r="215" spans="1:12" x14ac:dyDescent="0.25">
      <c r="A215" t="s">
        <v>2001</v>
      </c>
      <c r="B215" t="s">
        <v>2335</v>
      </c>
      <c r="C215" s="71">
        <v>0.17334467904057863</v>
      </c>
      <c r="D215" s="71">
        <v>0.56866457480189325</v>
      </c>
      <c r="E215" s="71">
        <v>0.25799074615752809</v>
      </c>
      <c r="G215" t="s">
        <v>2336</v>
      </c>
      <c r="H215" t="s">
        <v>2396</v>
      </c>
      <c r="I215" t="s">
        <v>2337</v>
      </c>
      <c r="J215" s="274">
        <v>0.28539563730003914</v>
      </c>
      <c r="K215" s="274">
        <v>0.21859093323636439</v>
      </c>
      <c r="L215" s="274">
        <v>0.36202518945765066</v>
      </c>
    </row>
    <row r="216" spans="1:12" x14ac:dyDescent="0.25">
      <c r="A216" t="s">
        <v>2002</v>
      </c>
      <c r="B216" t="s">
        <v>2338</v>
      </c>
      <c r="C216" s="71">
        <v>0.17446553555380048</v>
      </c>
      <c r="D216" s="71">
        <v>0.53631090171300966</v>
      </c>
      <c r="E216" s="71">
        <v>0.28922356273318989</v>
      </c>
      <c r="G216" t="s">
        <v>2339</v>
      </c>
      <c r="H216" t="s">
        <v>2396</v>
      </c>
      <c r="J216" s="274">
        <v>0.89973819170629299</v>
      </c>
      <c r="K216" s="274">
        <v>1.1222748756287866</v>
      </c>
      <c r="L216" s="274">
        <v>4.6945381228814709</v>
      </c>
    </row>
    <row r="217" spans="1:12" x14ac:dyDescent="0.25">
      <c r="A217" t="s">
        <v>2003</v>
      </c>
      <c r="B217" t="s">
        <v>2340</v>
      </c>
      <c r="C217" s="71">
        <v>7.7972789566647036E-2</v>
      </c>
      <c r="D217" s="71">
        <v>0.39034472932565639</v>
      </c>
      <c r="E217" s="71">
        <v>0.53168248110769656</v>
      </c>
      <c r="G217" t="s">
        <v>2341</v>
      </c>
      <c r="H217" t="s">
        <v>2342</v>
      </c>
      <c r="I217" t="s">
        <v>2337</v>
      </c>
      <c r="J217" s="275">
        <v>1.0671824688340723</v>
      </c>
      <c r="K217" s="275">
        <v>1</v>
      </c>
      <c r="L217" s="275">
        <v>1.1886913228375222</v>
      </c>
    </row>
    <row r="218" spans="1:12" x14ac:dyDescent="0.25">
      <c r="A218" t="s">
        <v>1537</v>
      </c>
      <c r="B218" t="s">
        <v>2377</v>
      </c>
    </row>
    <row r="219" spans="1:12" x14ac:dyDescent="0.25">
      <c r="A219" t="s">
        <v>1538</v>
      </c>
      <c r="C219" t="s">
        <v>6</v>
      </c>
      <c r="D219" t="s">
        <v>73</v>
      </c>
      <c r="E219" t="s">
        <v>7</v>
      </c>
      <c r="J219" t="s">
        <v>6</v>
      </c>
      <c r="K219" t="s">
        <v>73</v>
      </c>
      <c r="L219" t="s">
        <v>7</v>
      </c>
    </row>
    <row r="220" spans="1:12" x14ac:dyDescent="0.25">
      <c r="A220" t="s">
        <v>1539</v>
      </c>
      <c r="B220" t="s">
        <v>2321</v>
      </c>
      <c r="C220" s="272">
        <v>0.35016593028912457</v>
      </c>
      <c r="D220" s="272">
        <v>0.41240455701510614</v>
      </c>
      <c r="E220" s="272">
        <v>0.64189517247899142</v>
      </c>
      <c r="G220" t="s">
        <v>2321</v>
      </c>
      <c r="H220" t="s">
        <v>2396</v>
      </c>
      <c r="J220" s="272">
        <v>0.35016593028912457</v>
      </c>
      <c r="K220" s="272">
        <v>0.41240455701510614</v>
      </c>
      <c r="L220" s="272">
        <v>0.64189517247899142</v>
      </c>
    </row>
    <row r="221" spans="1:12" x14ac:dyDescent="0.25">
      <c r="A221" t="s">
        <v>1540</v>
      </c>
      <c r="B221" t="s">
        <v>2332</v>
      </c>
      <c r="C221" s="71">
        <v>0.23468681946836176</v>
      </c>
      <c r="D221" s="71">
        <v>0.63031007099593406</v>
      </c>
      <c r="E221" s="71">
        <v>0.13500310953570421</v>
      </c>
      <c r="G221" t="s">
        <v>2333</v>
      </c>
      <c r="H221" t="s">
        <v>2397</v>
      </c>
      <c r="I221" t="s">
        <v>2334</v>
      </c>
      <c r="J221" s="274">
        <v>1.0066777459030809E-2</v>
      </c>
      <c r="K221" s="274">
        <v>1.16860987540412E-2</v>
      </c>
      <c r="L221" s="274">
        <v>3.070835281645036E-2</v>
      </c>
    </row>
    <row r="222" spans="1:12" x14ac:dyDescent="0.25">
      <c r="A222" t="s">
        <v>1541</v>
      </c>
      <c r="B222" t="s">
        <v>2335</v>
      </c>
      <c r="C222" s="71">
        <v>0.17028384352415843</v>
      </c>
      <c r="D222" s="71">
        <v>0.53090653987060554</v>
      </c>
      <c r="E222" s="71">
        <v>0.29880961660523597</v>
      </c>
      <c r="G222" t="s">
        <v>2336</v>
      </c>
      <c r="H222" t="s">
        <v>2396</v>
      </c>
      <c r="I222" t="s">
        <v>2337</v>
      </c>
      <c r="J222" s="274">
        <v>0.15878549989583521</v>
      </c>
      <c r="K222" s="274">
        <v>0.17017126006768707</v>
      </c>
      <c r="L222" s="274">
        <v>0.42769699893841895</v>
      </c>
    </row>
    <row r="223" spans="1:12" x14ac:dyDescent="0.25">
      <c r="A223" t="s">
        <v>1542</v>
      </c>
      <c r="B223" t="s">
        <v>2338</v>
      </c>
      <c r="C223" s="71">
        <v>0.18423696307345733</v>
      </c>
      <c r="D223" s="71">
        <v>0.53029518909758799</v>
      </c>
      <c r="E223" s="71">
        <v>0.28546784782895468</v>
      </c>
      <c r="G223" t="s">
        <v>2339</v>
      </c>
      <c r="H223" t="s">
        <v>2396</v>
      </c>
      <c r="J223" s="274">
        <v>1.3675148430073916</v>
      </c>
      <c r="K223" s="274">
        <v>1.3649344323520951</v>
      </c>
      <c r="L223" s="274">
        <v>1.9235190585165733</v>
      </c>
    </row>
    <row r="224" spans="1:12" x14ac:dyDescent="0.25">
      <c r="A224" t="s">
        <v>1543</v>
      </c>
      <c r="B224" t="s">
        <v>2340</v>
      </c>
      <c r="C224" s="71">
        <v>0.22272636603550991</v>
      </c>
      <c r="D224" s="71">
        <v>0.59705854585629714</v>
      </c>
      <c r="E224" s="71">
        <v>0.18021508810819292</v>
      </c>
      <c r="G224" t="s">
        <v>2341</v>
      </c>
      <c r="H224" t="s">
        <v>2342</v>
      </c>
      <c r="I224" t="s">
        <v>2337</v>
      </c>
      <c r="J224" s="275">
        <v>1.0831876755104708</v>
      </c>
      <c r="K224" s="275">
        <v>1</v>
      </c>
      <c r="L224" s="275">
        <v>0.95645164524828863</v>
      </c>
    </row>
    <row r="225" spans="1:12" x14ac:dyDescent="0.25">
      <c r="A225" t="s">
        <v>847</v>
      </c>
      <c r="B225" t="s">
        <v>2378</v>
      </c>
    </row>
    <row r="226" spans="1:12" x14ac:dyDescent="0.25">
      <c r="A226" t="s">
        <v>848</v>
      </c>
      <c r="C226" t="s">
        <v>6</v>
      </c>
      <c r="D226" t="s">
        <v>73</v>
      </c>
      <c r="E226" t="s">
        <v>7</v>
      </c>
      <c r="J226" t="s">
        <v>6</v>
      </c>
      <c r="K226" t="s">
        <v>73</v>
      </c>
      <c r="L226" t="s">
        <v>7</v>
      </c>
    </row>
    <row r="227" spans="1:12" x14ac:dyDescent="0.25">
      <c r="A227" t="s">
        <v>849</v>
      </c>
      <c r="B227" t="s">
        <v>2321</v>
      </c>
      <c r="C227" s="272">
        <v>0.46407513427746672</v>
      </c>
      <c r="D227" s="272">
        <v>0.38356295561694692</v>
      </c>
      <c r="E227" s="272">
        <v>0.59864967794186374</v>
      </c>
      <c r="G227" t="s">
        <v>2321</v>
      </c>
      <c r="H227" t="s">
        <v>2396</v>
      </c>
      <c r="J227" s="272">
        <v>0.46407513427746672</v>
      </c>
      <c r="K227" s="272">
        <v>0.38356295561694692</v>
      </c>
      <c r="L227" s="272">
        <v>0.59864967794186374</v>
      </c>
    </row>
    <row r="228" spans="1:12" x14ac:dyDescent="0.25">
      <c r="A228" t="s">
        <v>850</v>
      </c>
      <c r="B228" t="s">
        <v>2332</v>
      </c>
      <c r="C228" s="71">
        <v>0.20292802348661079</v>
      </c>
      <c r="D228" s="71">
        <v>0.66011470205264</v>
      </c>
      <c r="E228" s="71">
        <v>0.13695727446074921</v>
      </c>
      <c r="G228" t="s">
        <v>2333</v>
      </c>
      <c r="H228" t="s">
        <v>2397</v>
      </c>
      <c r="I228" t="s">
        <v>2334</v>
      </c>
      <c r="J228" s="274">
        <v>1.0744718820819227E-2</v>
      </c>
      <c r="K228" s="274">
        <v>8.446737615082656E-3</v>
      </c>
      <c r="L228" s="274">
        <v>2.6346264554171689E-2</v>
      </c>
    </row>
    <row r="229" spans="1:12" x14ac:dyDescent="0.25">
      <c r="A229" t="s">
        <v>851</v>
      </c>
      <c r="B229" t="s">
        <v>2335</v>
      </c>
      <c r="C229" s="71">
        <v>0.19186046511627905</v>
      </c>
      <c r="D229" s="71">
        <v>0.49063307493540048</v>
      </c>
      <c r="E229" s="71">
        <v>0.31750645994832039</v>
      </c>
      <c r="G229" t="s">
        <v>2336</v>
      </c>
      <c r="H229" t="s">
        <v>2396</v>
      </c>
      <c r="I229" t="s">
        <v>2337</v>
      </c>
      <c r="J229" s="274">
        <v>0.2357144091222895</v>
      </c>
      <c r="K229" s="274">
        <v>0.1748656123316506</v>
      </c>
      <c r="L229" s="274">
        <v>0.46930574009063275</v>
      </c>
    </row>
    <row r="230" spans="1:12" x14ac:dyDescent="0.25">
      <c r="A230" t="s">
        <v>852</v>
      </c>
      <c r="B230" t="s">
        <v>2338</v>
      </c>
      <c r="C230" s="71">
        <v>0.2102189311700976</v>
      </c>
      <c r="D230" s="71">
        <v>0.50730306375044198</v>
      </c>
      <c r="E230" s="71">
        <v>0.2824780050794603</v>
      </c>
      <c r="G230" t="s">
        <v>2339</v>
      </c>
      <c r="H230" t="s">
        <v>2396</v>
      </c>
      <c r="J230" s="274">
        <v>0.81880663540100773</v>
      </c>
      <c r="K230" s="274">
        <v>1.5997504820775907</v>
      </c>
      <c r="L230" s="274">
        <v>1.7577066692688887</v>
      </c>
    </row>
    <row r="231" spans="1:12" x14ac:dyDescent="0.25">
      <c r="A231" t="s">
        <v>853</v>
      </c>
      <c r="B231" t="s">
        <v>2340</v>
      </c>
      <c r="C231" s="71">
        <v>0.11358115039100092</v>
      </c>
      <c r="D231" s="71">
        <v>0.72186259670390462</v>
      </c>
      <c r="E231" s="71">
        <v>0.16455625290509451</v>
      </c>
      <c r="G231" t="s">
        <v>2341</v>
      </c>
      <c r="H231" t="s">
        <v>2342</v>
      </c>
      <c r="I231" t="s">
        <v>2337</v>
      </c>
      <c r="J231" s="275">
        <v>1.0596822683958296</v>
      </c>
      <c r="K231" s="275">
        <v>1</v>
      </c>
      <c r="L231" s="275">
        <v>0.86044161819800147</v>
      </c>
    </row>
    <row r="232" spans="1:12" x14ac:dyDescent="0.25">
      <c r="A232" t="s">
        <v>1445</v>
      </c>
      <c r="B232" t="s">
        <v>2379</v>
      </c>
    </row>
    <row r="233" spans="1:12" x14ac:dyDescent="0.25">
      <c r="A233" t="s">
        <v>1446</v>
      </c>
      <c r="C233" t="s">
        <v>6</v>
      </c>
      <c r="D233" t="s">
        <v>73</v>
      </c>
      <c r="E233" t="s">
        <v>7</v>
      </c>
      <c r="J233" t="s">
        <v>6</v>
      </c>
      <c r="K233" t="s">
        <v>73</v>
      </c>
      <c r="L233" t="s">
        <v>7</v>
      </c>
    </row>
    <row r="234" spans="1:12" x14ac:dyDescent="0.25">
      <c r="A234" t="s">
        <v>1447</v>
      </c>
      <c r="B234" t="s">
        <v>2321</v>
      </c>
      <c r="C234" s="272">
        <v>0.59545479792503597</v>
      </c>
      <c r="D234" s="272">
        <v>0.44819491418792423</v>
      </c>
      <c r="E234" s="272">
        <v>0.64226129944226251</v>
      </c>
      <c r="G234" t="s">
        <v>2321</v>
      </c>
      <c r="H234" t="s">
        <v>2396</v>
      </c>
      <c r="J234" s="272">
        <v>0.59545479792503597</v>
      </c>
      <c r="K234" s="272">
        <v>0.44819491418792423</v>
      </c>
      <c r="L234" s="272">
        <v>0.64226129944226251</v>
      </c>
    </row>
    <row r="235" spans="1:12" x14ac:dyDescent="0.25">
      <c r="A235" t="s">
        <v>1448</v>
      </c>
      <c r="B235" t="s">
        <v>2332</v>
      </c>
      <c r="C235" s="71">
        <v>5.8705364766224864E-2</v>
      </c>
      <c r="D235" s="71">
        <v>0.66569331507716956</v>
      </c>
      <c r="E235" s="71">
        <v>0.27560132015660554</v>
      </c>
      <c r="G235" t="s">
        <v>2333</v>
      </c>
      <c r="H235" t="s">
        <v>2397</v>
      </c>
      <c r="I235" t="s">
        <v>2334</v>
      </c>
      <c r="J235" s="274">
        <v>1.6050314182880204E-2</v>
      </c>
      <c r="K235" s="274">
        <v>1.2443543410033729E-2</v>
      </c>
      <c r="L235" s="274">
        <v>2.2290291511839592E-2</v>
      </c>
    </row>
    <row r="236" spans="1:12" x14ac:dyDescent="0.25">
      <c r="A236" t="s">
        <v>1449</v>
      </c>
      <c r="B236" t="s">
        <v>2335</v>
      </c>
      <c r="C236" s="71">
        <v>6.1307570786243763E-2</v>
      </c>
      <c r="D236" s="71">
        <v>0.53897800461781509</v>
      </c>
      <c r="E236" s="71">
        <v>0.39971442459594114</v>
      </c>
      <c r="G236" t="s">
        <v>2336</v>
      </c>
      <c r="H236" t="s">
        <v>2396</v>
      </c>
      <c r="I236" t="s">
        <v>2337</v>
      </c>
      <c r="J236" s="274">
        <v>0.29103719273305567</v>
      </c>
      <c r="K236" s="274">
        <v>0.18123355400707034</v>
      </c>
      <c r="L236" s="274">
        <v>0.31589788515242767</v>
      </c>
    </row>
    <row r="237" spans="1:12" x14ac:dyDescent="0.25">
      <c r="A237" t="s">
        <v>1450</v>
      </c>
      <c r="B237" t="s">
        <v>2338</v>
      </c>
      <c r="C237" s="71">
        <v>7.6005137908650211E-2</v>
      </c>
      <c r="D237" s="71">
        <v>0.53669737441818699</v>
      </c>
      <c r="E237" s="71">
        <v>0.38729748767316285</v>
      </c>
      <c r="G237" t="s">
        <v>2339</v>
      </c>
      <c r="H237" t="s">
        <v>2396</v>
      </c>
      <c r="J237" s="274">
        <v>0.84573699957939708</v>
      </c>
      <c r="K237" s="274">
        <v>0.90546547456428694</v>
      </c>
      <c r="L237" s="274">
        <v>3.4181859566919672</v>
      </c>
    </row>
    <row r="238" spans="1:12" x14ac:dyDescent="0.25">
      <c r="A238" t="s">
        <v>1451</v>
      </c>
      <c r="B238" t="s">
        <v>2340</v>
      </c>
      <c r="C238" s="71">
        <v>3.113846976943244E-2</v>
      </c>
      <c r="D238" s="71">
        <v>0.3780334552989012</v>
      </c>
      <c r="E238" s="71">
        <v>0.59082807493166634</v>
      </c>
      <c r="G238" t="s">
        <v>2341</v>
      </c>
      <c r="H238" t="s">
        <v>2342</v>
      </c>
      <c r="I238" t="s">
        <v>2337</v>
      </c>
      <c r="J238" s="275">
        <v>1.2450030480210583</v>
      </c>
      <c r="K238" s="275">
        <v>1</v>
      </c>
      <c r="L238" s="275">
        <v>0.97305285297815347</v>
      </c>
    </row>
    <row r="239" spans="1:12" x14ac:dyDescent="0.25">
      <c r="A239" t="s">
        <v>1859</v>
      </c>
      <c r="B239" t="s">
        <v>2380</v>
      </c>
    </row>
    <row r="240" spans="1:12" x14ac:dyDescent="0.25">
      <c r="A240" t="s">
        <v>1860</v>
      </c>
      <c r="C240" t="s">
        <v>6</v>
      </c>
      <c r="D240" t="s">
        <v>73</v>
      </c>
      <c r="E240" t="s">
        <v>7</v>
      </c>
      <c r="J240" t="s">
        <v>6</v>
      </c>
      <c r="K240" t="s">
        <v>73</v>
      </c>
      <c r="L240" t="s">
        <v>7</v>
      </c>
    </row>
    <row r="241" spans="1:12" x14ac:dyDescent="0.25">
      <c r="A241" t="s">
        <v>1861</v>
      </c>
      <c r="B241" t="s">
        <v>2321</v>
      </c>
      <c r="C241" s="272">
        <v>0.40155373340054895</v>
      </c>
      <c r="D241" s="272">
        <v>0.40149149441287096</v>
      </c>
      <c r="E241" s="272">
        <v>0.61853859887234108</v>
      </c>
      <c r="G241" t="s">
        <v>2321</v>
      </c>
      <c r="H241" t="s">
        <v>2396</v>
      </c>
      <c r="J241" s="272">
        <v>0.40155373340054895</v>
      </c>
      <c r="K241" s="272">
        <v>0.40149149441287096</v>
      </c>
      <c r="L241" s="272">
        <v>0.61853859887234108</v>
      </c>
    </row>
    <row r="242" spans="1:12" x14ac:dyDescent="0.25">
      <c r="A242" t="s">
        <v>1862</v>
      </c>
      <c r="B242" t="s">
        <v>2332</v>
      </c>
      <c r="C242" s="71">
        <v>0.32628537673697583</v>
      </c>
      <c r="D242" s="71">
        <v>0.48358856953061052</v>
      </c>
      <c r="E242" s="71">
        <v>0.19012605373241365</v>
      </c>
      <c r="G242" t="s">
        <v>2333</v>
      </c>
      <c r="H242" t="s">
        <v>2397</v>
      </c>
      <c r="I242" t="s">
        <v>2334</v>
      </c>
      <c r="J242" s="274">
        <v>1.6645932773439578E-2</v>
      </c>
      <c r="K242" s="274">
        <v>2.767637078770966E-2</v>
      </c>
      <c r="L242" s="274">
        <v>1.730102704229888E-2</v>
      </c>
    </row>
    <row r="243" spans="1:12" x14ac:dyDescent="0.25">
      <c r="A243" t="s">
        <v>1863</v>
      </c>
      <c r="B243" t="s">
        <v>2335</v>
      </c>
      <c r="C243" s="71">
        <v>0.24570928792921318</v>
      </c>
      <c r="D243" s="71">
        <v>0.60548166153636451</v>
      </c>
      <c r="E243" s="71">
        <v>0.14880905053442223</v>
      </c>
      <c r="G243" t="s">
        <v>2336</v>
      </c>
      <c r="H243" t="s">
        <v>2396</v>
      </c>
      <c r="I243" t="s">
        <v>2337</v>
      </c>
      <c r="J243" s="274">
        <v>0.1875516297951782</v>
      </c>
      <c r="K243" s="274">
        <v>0.13216574042552479</v>
      </c>
      <c r="L243" s="274">
        <v>0.22496954363760588</v>
      </c>
    </row>
    <row r="244" spans="1:12" x14ac:dyDescent="0.25">
      <c r="A244" t="s">
        <v>1864</v>
      </c>
      <c r="B244" t="s">
        <v>2338</v>
      </c>
      <c r="C244" s="71">
        <v>0.36451459410726134</v>
      </c>
      <c r="D244" s="71">
        <v>0.38070746135696482</v>
      </c>
      <c r="E244" s="71">
        <v>0.25477794453577379</v>
      </c>
      <c r="G244" t="s">
        <v>2339</v>
      </c>
      <c r="H244" t="s">
        <v>2396</v>
      </c>
      <c r="J244" s="274">
        <v>0.93282005607835461</v>
      </c>
      <c r="K244" s="274">
        <v>1.191969046245928</v>
      </c>
      <c r="L244" s="274">
        <v>3.5066830770620463</v>
      </c>
    </row>
    <row r="245" spans="1:12" x14ac:dyDescent="0.25">
      <c r="A245" t="s">
        <v>1865</v>
      </c>
      <c r="B245" t="s">
        <v>2340</v>
      </c>
      <c r="C245" s="71">
        <v>0.19668210041776521</v>
      </c>
      <c r="D245" s="71">
        <v>0.37248634520268931</v>
      </c>
      <c r="E245" s="71">
        <v>0.43083155437954551</v>
      </c>
      <c r="G245" t="s">
        <v>2341</v>
      </c>
      <c r="H245" t="s">
        <v>2342</v>
      </c>
      <c r="I245" t="s">
        <v>2337</v>
      </c>
      <c r="J245" s="275">
        <v>2.3594074864210768</v>
      </c>
      <c r="K245" s="275">
        <v>1</v>
      </c>
      <c r="L245" s="275">
        <v>2.7229651897486931</v>
      </c>
    </row>
    <row r="246" spans="1:12" x14ac:dyDescent="0.25">
      <c r="A246" t="s">
        <v>1123</v>
      </c>
      <c r="B246" t="s">
        <v>2381</v>
      </c>
    </row>
    <row r="247" spans="1:12" x14ac:dyDescent="0.25">
      <c r="A247" t="s">
        <v>1124</v>
      </c>
      <c r="C247" t="s">
        <v>6</v>
      </c>
      <c r="D247" t="s">
        <v>73</v>
      </c>
      <c r="E247" t="s">
        <v>7</v>
      </c>
      <c r="J247" t="s">
        <v>6</v>
      </c>
      <c r="K247" t="s">
        <v>73</v>
      </c>
      <c r="L247" t="s">
        <v>7</v>
      </c>
    </row>
    <row r="248" spans="1:12" x14ac:dyDescent="0.25">
      <c r="A248" t="s">
        <v>1125</v>
      </c>
      <c r="B248" t="s">
        <v>2321</v>
      </c>
      <c r="C248" s="272">
        <v>0.52250158961385118</v>
      </c>
      <c r="D248" s="272">
        <v>0.42625808377251151</v>
      </c>
      <c r="E248" s="272">
        <v>0.59690354379862409</v>
      </c>
      <c r="G248" t="s">
        <v>2321</v>
      </c>
      <c r="H248" t="s">
        <v>2396</v>
      </c>
      <c r="J248" s="272">
        <v>0.52250158961385118</v>
      </c>
      <c r="K248" s="272">
        <v>0.42625808377251151</v>
      </c>
      <c r="L248" s="272">
        <v>0.59690354379862409</v>
      </c>
    </row>
    <row r="249" spans="1:12" x14ac:dyDescent="0.25">
      <c r="A249" t="s">
        <v>1126</v>
      </c>
      <c r="B249" t="s">
        <v>2332</v>
      </c>
      <c r="C249" s="71">
        <v>0.14719484227360707</v>
      </c>
      <c r="D249" s="71">
        <v>0.53671874720486001</v>
      </c>
      <c r="E249" s="71">
        <v>0.31608641052153286</v>
      </c>
      <c r="G249" t="s">
        <v>2333</v>
      </c>
      <c r="H249" t="s">
        <v>2397</v>
      </c>
      <c r="I249" t="s">
        <v>2334</v>
      </c>
      <c r="J249" s="274">
        <v>1.1449527024750933E-2</v>
      </c>
      <c r="K249" s="274">
        <v>1.6598077588052429E-2</v>
      </c>
      <c r="L249" s="274">
        <v>1.7474020536268748E-2</v>
      </c>
    </row>
    <row r="250" spans="1:12" x14ac:dyDescent="0.25">
      <c r="A250" t="s">
        <v>1127</v>
      </c>
      <c r="B250" t="s">
        <v>2335</v>
      </c>
      <c r="C250" s="71">
        <v>0.10456658811540664</v>
      </c>
      <c r="D250" s="71">
        <v>0.55273549455448689</v>
      </c>
      <c r="E250" s="71">
        <v>0.34269791733010629</v>
      </c>
      <c r="G250" t="s">
        <v>2336</v>
      </c>
      <c r="H250" t="s">
        <v>2396</v>
      </c>
      <c r="I250" t="s">
        <v>2337</v>
      </c>
      <c r="J250" s="274">
        <v>0.31753142440614646</v>
      </c>
      <c r="K250" s="274">
        <v>0.23268705746504123</v>
      </c>
      <c r="L250" s="274">
        <v>0.33819736806055006</v>
      </c>
    </row>
    <row r="251" spans="1:12" x14ac:dyDescent="0.25">
      <c r="A251" t="s">
        <v>1128</v>
      </c>
      <c r="B251" t="s">
        <v>2338</v>
      </c>
      <c r="C251" s="71">
        <v>0.16780829616213386</v>
      </c>
      <c r="D251" s="71">
        <v>0.4483871071333379</v>
      </c>
      <c r="E251" s="71">
        <v>0.38380459670452832</v>
      </c>
      <c r="G251" t="s">
        <v>2339</v>
      </c>
      <c r="H251" t="s">
        <v>2396</v>
      </c>
      <c r="J251" s="274">
        <v>0.73837762696084741</v>
      </c>
      <c r="K251" s="274">
        <v>1.258013721083213</v>
      </c>
      <c r="L251" s="274">
        <v>2.682620581710033</v>
      </c>
    </row>
    <row r="252" spans="1:12" x14ac:dyDescent="0.25">
      <c r="A252" t="s">
        <v>1129</v>
      </c>
      <c r="B252" t="s">
        <v>2340</v>
      </c>
      <c r="C252" s="71">
        <v>6.660358137993766E-2</v>
      </c>
      <c r="D252" s="71">
        <v>0.4137696234149314</v>
      </c>
      <c r="E252" s="71">
        <v>0.519626795205131</v>
      </c>
      <c r="G252" t="s">
        <v>2341</v>
      </c>
      <c r="H252" t="s">
        <v>2342</v>
      </c>
      <c r="I252" t="s">
        <v>2337</v>
      </c>
      <c r="J252" s="275">
        <v>1.9782661862844186</v>
      </c>
      <c r="K252" s="275">
        <v>1</v>
      </c>
      <c r="L252" s="275">
        <v>1.3805843451136168</v>
      </c>
    </row>
    <row r="253" spans="1:12" x14ac:dyDescent="0.25">
      <c r="A253" t="s">
        <v>387</v>
      </c>
      <c r="B253" t="s">
        <v>2382</v>
      </c>
    </row>
    <row r="254" spans="1:12" x14ac:dyDescent="0.25">
      <c r="A254" t="s">
        <v>388</v>
      </c>
      <c r="C254" t="s">
        <v>6</v>
      </c>
      <c r="D254" t="s">
        <v>73</v>
      </c>
      <c r="E254" t="s">
        <v>7</v>
      </c>
      <c r="J254" t="s">
        <v>6</v>
      </c>
      <c r="K254" t="s">
        <v>73</v>
      </c>
      <c r="L254" t="s">
        <v>7</v>
      </c>
    </row>
    <row r="255" spans="1:12" x14ac:dyDescent="0.25">
      <c r="A255" t="s">
        <v>389</v>
      </c>
      <c r="B255" t="s">
        <v>2321</v>
      </c>
      <c r="C255" s="272">
        <v>0.50182520790059582</v>
      </c>
      <c r="D255" s="272">
        <v>0.3166465049861576</v>
      </c>
      <c r="E255" s="272">
        <v>0.57605874904515253</v>
      </c>
      <c r="G255" t="s">
        <v>2321</v>
      </c>
      <c r="H255" t="s">
        <v>2396</v>
      </c>
      <c r="J255" s="272">
        <v>0.50182520790059582</v>
      </c>
      <c r="K255" s="272">
        <v>0.3166465049861576</v>
      </c>
      <c r="L255" s="272">
        <v>0.57605874904515253</v>
      </c>
    </row>
    <row r="256" spans="1:12" x14ac:dyDescent="0.25">
      <c r="A256" t="s">
        <v>390</v>
      </c>
      <c r="B256" t="s">
        <v>2332</v>
      </c>
      <c r="C256" s="71">
        <v>0.14514208051524091</v>
      </c>
      <c r="D256" s="71">
        <v>0.63150188659214657</v>
      </c>
      <c r="E256" s="71">
        <v>0.22335603289261241</v>
      </c>
      <c r="G256" t="s">
        <v>2333</v>
      </c>
      <c r="H256" t="s">
        <v>2397</v>
      </c>
      <c r="I256" t="s">
        <v>2334</v>
      </c>
      <c r="J256" s="274">
        <v>1.4032249305086654E-2</v>
      </c>
      <c r="K256" s="274">
        <v>3.0947940005644287E-2</v>
      </c>
      <c r="L256" s="274">
        <v>3.4537407412684316E-2</v>
      </c>
    </row>
    <row r="257" spans="1:12" x14ac:dyDescent="0.25">
      <c r="A257" t="s">
        <v>391</v>
      </c>
      <c r="B257" t="s">
        <v>2335</v>
      </c>
      <c r="C257" s="71">
        <v>6.9523989401001046E-2</v>
      </c>
      <c r="D257" s="71">
        <v>0.66714532516373448</v>
      </c>
      <c r="E257" s="71">
        <v>0.2633306854352645</v>
      </c>
      <c r="G257" t="s">
        <v>2336</v>
      </c>
      <c r="H257" t="s">
        <v>2396</v>
      </c>
      <c r="I257" t="s">
        <v>2337</v>
      </c>
      <c r="J257" s="274">
        <v>0.2124276262412923</v>
      </c>
      <c r="K257" s="274">
        <v>0.15891927092214839</v>
      </c>
      <c r="L257" s="274">
        <v>0.3133622307068889</v>
      </c>
    </row>
    <row r="258" spans="1:12" x14ac:dyDescent="0.25">
      <c r="A258" t="s">
        <v>392</v>
      </c>
      <c r="B258" t="s">
        <v>2338</v>
      </c>
      <c r="C258" s="71">
        <v>0.15325569375254308</v>
      </c>
      <c r="D258" s="71">
        <v>0.4988425544081907</v>
      </c>
      <c r="E258" s="71">
        <v>0.34790175183926619</v>
      </c>
      <c r="G258" t="s">
        <v>2339</v>
      </c>
      <c r="H258" t="s">
        <v>2396</v>
      </c>
      <c r="J258" s="274">
        <v>1.1630711301167864</v>
      </c>
      <c r="K258" s="274">
        <v>1.061347682612843</v>
      </c>
      <c r="L258" s="274">
        <v>3.4667081349976376</v>
      </c>
    </row>
    <row r="259" spans="1:12" x14ac:dyDescent="0.25">
      <c r="A259" t="s">
        <v>393</v>
      </c>
      <c r="B259" t="s">
        <v>2340</v>
      </c>
      <c r="C259" s="71">
        <v>0.10463267070998304</v>
      </c>
      <c r="D259" s="71">
        <v>0.41543206953421496</v>
      </c>
      <c r="E259" s="71">
        <v>0.47993525975580204</v>
      </c>
      <c r="G259" t="s">
        <v>2341</v>
      </c>
      <c r="H259" t="s">
        <v>2342</v>
      </c>
      <c r="I259" t="s">
        <v>2337</v>
      </c>
      <c r="J259" s="275">
        <v>2.9480774336667293</v>
      </c>
      <c r="K259" s="275">
        <v>1</v>
      </c>
      <c r="L259" s="275">
        <v>1.7669005208701356</v>
      </c>
    </row>
    <row r="260" spans="1:12" x14ac:dyDescent="0.25">
      <c r="A260" t="s">
        <v>2089</v>
      </c>
      <c r="B260" t="s">
        <v>2383</v>
      </c>
    </row>
    <row r="261" spans="1:12" x14ac:dyDescent="0.25">
      <c r="A261" t="s">
        <v>2090</v>
      </c>
      <c r="C261" t="s">
        <v>6</v>
      </c>
      <c r="D261" t="s">
        <v>73</v>
      </c>
      <c r="E261" t="s">
        <v>7</v>
      </c>
      <c r="J261" t="s">
        <v>6</v>
      </c>
      <c r="K261" t="s">
        <v>73</v>
      </c>
      <c r="L261" t="s">
        <v>7</v>
      </c>
    </row>
    <row r="262" spans="1:12" x14ac:dyDescent="0.25">
      <c r="A262" t="s">
        <v>2091</v>
      </c>
      <c r="B262" t="s">
        <v>2321</v>
      </c>
      <c r="C262" s="272">
        <v>0.44559837312569561</v>
      </c>
      <c r="D262" s="272">
        <v>0.42458357096673638</v>
      </c>
      <c r="E262" s="272">
        <v>0.66827131651060567</v>
      </c>
      <c r="G262" t="s">
        <v>2321</v>
      </c>
      <c r="H262" t="s">
        <v>2396</v>
      </c>
      <c r="J262" s="272">
        <v>0.44559837312569561</v>
      </c>
      <c r="K262" s="272">
        <v>0.42458357096673638</v>
      </c>
      <c r="L262" s="272">
        <v>0.66827131651060567</v>
      </c>
    </row>
    <row r="263" spans="1:12" x14ac:dyDescent="0.25">
      <c r="A263" t="s">
        <v>2092</v>
      </c>
      <c r="B263" t="s">
        <v>2332</v>
      </c>
      <c r="C263" s="71">
        <v>0.26194992224546992</v>
      </c>
      <c r="D263" s="71">
        <v>0.55082300307210375</v>
      </c>
      <c r="E263" s="71">
        <v>0.18722707468242628</v>
      </c>
      <c r="G263" t="s">
        <v>2333</v>
      </c>
      <c r="H263" t="s">
        <v>2397</v>
      </c>
      <c r="I263" t="s">
        <v>2334</v>
      </c>
      <c r="J263" s="274">
        <v>1.0945411043125967E-2</v>
      </c>
      <c r="K263" s="274">
        <v>2.3572724575734193E-2</v>
      </c>
      <c r="L263" s="274">
        <v>3.0878903643731449E-2</v>
      </c>
    </row>
    <row r="264" spans="1:12" x14ac:dyDescent="0.25">
      <c r="A264" t="s">
        <v>2093</v>
      </c>
      <c r="B264" t="s">
        <v>2335</v>
      </c>
      <c r="C264" s="71">
        <v>0.13253643951262375</v>
      </c>
      <c r="D264" s="71">
        <v>0.60021493887010857</v>
      </c>
      <c r="E264" s="71">
        <v>0.2672486216172677</v>
      </c>
      <c r="G264" t="s">
        <v>2336</v>
      </c>
      <c r="H264" t="s">
        <v>2396</v>
      </c>
      <c r="I264" t="s">
        <v>2337</v>
      </c>
      <c r="J264" s="274">
        <v>0.10131079942981311</v>
      </c>
      <c r="K264" s="274">
        <v>9.3714052433477676E-2</v>
      </c>
      <c r="L264" s="274">
        <v>0.26539623056763034</v>
      </c>
    </row>
    <row r="265" spans="1:12" x14ac:dyDescent="0.25">
      <c r="A265" t="s">
        <v>2094</v>
      </c>
      <c r="B265" t="s">
        <v>2338</v>
      </c>
      <c r="C265" s="71">
        <v>0.20757810007034297</v>
      </c>
      <c r="D265" s="71">
        <v>0.40376094049178696</v>
      </c>
      <c r="E265" s="71">
        <v>0.38866095943786999</v>
      </c>
      <c r="G265" t="s">
        <v>2339</v>
      </c>
      <c r="H265" t="s">
        <v>2396</v>
      </c>
      <c r="J265" s="274">
        <v>1.0302479115780889</v>
      </c>
      <c r="K265" s="274">
        <v>1.258383489932509</v>
      </c>
      <c r="L265" s="274">
        <v>1.1504497708322372</v>
      </c>
    </row>
    <row r="266" spans="1:12" x14ac:dyDescent="0.25">
      <c r="A266" t="s">
        <v>2095</v>
      </c>
      <c r="B266" t="s">
        <v>2340</v>
      </c>
      <c r="C266" s="71">
        <v>0.2290137995240363</v>
      </c>
      <c r="D266" s="71">
        <v>0.58820229644498989</v>
      </c>
      <c r="E266" s="71">
        <v>0.1827839040309738</v>
      </c>
      <c r="G266" t="s">
        <v>2341</v>
      </c>
      <c r="H266" t="s">
        <v>2342</v>
      </c>
      <c r="I266" t="s">
        <v>2337</v>
      </c>
      <c r="J266" s="275">
        <v>2.3282452752043894</v>
      </c>
      <c r="K266" s="275">
        <v>1</v>
      </c>
      <c r="L266" s="275">
        <v>2.1619116488866337</v>
      </c>
    </row>
    <row r="267" spans="1:12" x14ac:dyDescent="0.25">
      <c r="A267" t="s">
        <v>1905</v>
      </c>
      <c r="B267" t="s">
        <v>2384</v>
      </c>
    </row>
    <row r="268" spans="1:12" x14ac:dyDescent="0.25">
      <c r="A268" t="s">
        <v>1906</v>
      </c>
      <c r="C268" t="s">
        <v>6</v>
      </c>
      <c r="D268" t="s">
        <v>73</v>
      </c>
      <c r="E268" t="s">
        <v>7</v>
      </c>
      <c r="J268" t="s">
        <v>6</v>
      </c>
      <c r="K268" t="s">
        <v>73</v>
      </c>
      <c r="L268" t="s">
        <v>7</v>
      </c>
    </row>
    <row r="269" spans="1:12" x14ac:dyDescent="0.25">
      <c r="A269" t="s">
        <v>1907</v>
      </c>
      <c r="B269" t="s">
        <v>2321</v>
      </c>
      <c r="C269" s="272">
        <v>0.38146211875091174</v>
      </c>
      <c r="D269" s="272">
        <v>0.51633389700413368</v>
      </c>
      <c r="E269" s="272">
        <v>0.50574828209926626</v>
      </c>
      <c r="G269" t="s">
        <v>2321</v>
      </c>
      <c r="H269" t="s">
        <v>2396</v>
      </c>
      <c r="J269" s="272">
        <v>0.38146211875091174</v>
      </c>
      <c r="K269" s="272">
        <v>0.51633389700413368</v>
      </c>
      <c r="L269" s="272">
        <v>0.50574828209926626</v>
      </c>
    </row>
    <row r="270" spans="1:12" x14ac:dyDescent="0.25">
      <c r="A270" t="s">
        <v>1908</v>
      </c>
      <c r="B270" t="s">
        <v>2332</v>
      </c>
      <c r="C270" s="71">
        <v>0.25113118684386077</v>
      </c>
      <c r="D270" s="71">
        <v>0.54338121649335791</v>
      </c>
      <c r="E270" s="71">
        <v>0.20548759666278124</v>
      </c>
      <c r="G270" t="s">
        <v>2333</v>
      </c>
      <c r="H270" t="s">
        <v>2397</v>
      </c>
      <c r="I270" t="s">
        <v>2334</v>
      </c>
      <c r="J270" s="274">
        <v>1.1164153182531221E-2</v>
      </c>
      <c r="K270" s="274">
        <v>2.5061727666954147E-2</v>
      </c>
      <c r="L270" s="274">
        <v>2.7009287646791759E-2</v>
      </c>
    </row>
    <row r="271" spans="1:12" x14ac:dyDescent="0.25">
      <c r="A271" t="s">
        <v>1909</v>
      </c>
      <c r="B271" t="s">
        <v>2335</v>
      </c>
      <c r="C271" s="71">
        <v>0.12760290084299442</v>
      </c>
      <c r="D271" s="71">
        <v>0.61979738520300864</v>
      </c>
      <c r="E271" s="71">
        <v>0.25259971395399705</v>
      </c>
      <c r="G271" t="s">
        <v>2336</v>
      </c>
      <c r="H271" t="s">
        <v>2396</v>
      </c>
      <c r="I271" t="s">
        <v>2337</v>
      </c>
      <c r="J271" s="274">
        <v>0.18838405288053911</v>
      </c>
      <c r="K271" s="274">
        <v>0.21419045917271212</v>
      </c>
      <c r="L271" s="274">
        <v>0.29061961618396864</v>
      </c>
    </row>
    <row r="272" spans="1:12" x14ac:dyDescent="0.25">
      <c r="A272" t="s">
        <v>1910</v>
      </c>
      <c r="B272" t="s">
        <v>2338</v>
      </c>
      <c r="C272" s="71">
        <v>0.21175449249851783</v>
      </c>
      <c r="D272" s="71">
        <v>0.52094586039832924</v>
      </c>
      <c r="E272" s="71">
        <v>0.26729964710315285</v>
      </c>
      <c r="G272" t="s">
        <v>2339</v>
      </c>
      <c r="H272" t="s">
        <v>2396</v>
      </c>
      <c r="J272" s="274">
        <v>0.9330112499198534</v>
      </c>
      <c r="K272" s="274">
        <v>1.8636274198459466</v>
      </c>
      <c r="L272" s="274">
        <v>0.62266025534274649</v>
      </c>
    </row>
    <row r="273" spans="1:12" x14ac:dyDescent="0.25">
      <c r="A273" t="s">
        <v>1911</v>
      </c>
      <c r="B273" t="s">
        <v>2340</v>
      </c>
      <c r="C273" s="71">
        <v>0.17041622774834395</v>
      </c>
      <c r="D273" s="71">
        <v>0.73652438760408334</v>
      </c>
      <c r="E273" s="71">
        <v>9.3059384647572768E-2</v>
      </c>
      <c r="G273" t="s">
        <v>2341</v>
      </c>
      <c r="H273" t="s">
        <v>2342</v>
      </c>
      <c r="I273" t="s">
        <v>2337</v>
      </c>
      <c r="J273" s="275">
        <v>1.9743731386568648</v>
      </c>
      <c r="K273" s="275">
        <v>1</v>
      </c>
      <c r="L273" s="275">
        <v>1.2589911559883558</v>
      </c>
    </row>
    <row r="274" spans="1:12" x14ac:dyDescent="0.25">
      <c r="A274" t="s">
        <v>1583</v>
      </c>
      <c r="B274" t="s">
        <v>2385</v>
      </c>
    </row>
    <row r="275" spans="1:12" x14ac:dyDescent="0.25">
      <c r="A275" t="s">
        <v>1584</v>
      </c>
      <c r="C275" t="s">
        <v>6</v>
      </c>
      <c r="D275" t="s">
        <v>73</v>
      </c>
      <c r="E275" t="s">
        <v>7</v>
      </c>
      <c r="J275" t="s">
        <v>6</v>
      </c>
      <c r="K275" t="s">
        <v>73</v>
      </c>
      <c r="L275" t="s">
        <v>7</v>
      </c>
    </row>
    <row r="276" spans="1:12" x14ac:dyDescent="0.25">
      <c r="A276" t="s">
        <v>1585</v>
      </c>
      <c r="B276" t="s">
        <v>2321</v>
      </c>
      <c r="C276" s="272">
        <v>0.41708023236657665</v>
      </c>
      <c r="D276" s="272">
        <v>0.54167335654888227</v>
      </c>
      <c r="E276" s="272">
        <v>0.68805779909045084</v>
      </c>
      <c r="G276" t="s">
        <v>2321</v>
      </c>
      <c r="H276" t="s">
        <v>2396</v>
      </c>
      <c r="J276" s="272">
        <v>0.41708023236657665</v>
      </c>
      <c r="K276" s="272">
        <v>0.54167335654888227</v>
      </c>
      <c r="L276" s="272">
        <v>0.68805779909045084</v>
      </c>
    </row>
    <row r="277" spans="1:12" x14ac:dyDescent="0.25">
      <c r="A277" t="s">
        <v>1586</v>
      </c>
      <c r="B277" t="s">
        <v>2332</v>
      </c>
      <c r="C277" s="71">
        <v>0.1795741263700181</v>
      </c>
      <c r="D277" s="71">
        <v>0.43113257706939384</v>
      </c>
      <c r="E277" s="71">
        <v>0.38929329656058809</v>
      </c>
      <c r="G277" t="s">
        <v>2333</v>
      </c>
      <c r="H277" t="s">
        <v>2397</v>
      </c>
      <c r="I277" t="s">
        <v>2334</v>
      </c>
      <c r="J277" s="274">
        <v>2.2552730835075797E-2</v>
      </c>
      <c r="K277" s="274">
        <v>1.6502376012085297E-2</v>
      </c>
      <c r="L277" s="274">
        <v>1.8340350915542845E-2</v>
      </c>
    </row>
    <row r="278" spans="1:12" x14ac:dyDescent="0.25">
      <c r="A278" t="s">
        <v>1587</v>
      </c>
      <c r="B278" t="s">
        <v>2335</v>
      </c>
      <c r="C278" s="71">
        <v>0.22125240807021657</v>
      </c>
      <c r="D278" s="71">
        <v>0.38868915716099983</v>
      </c>
      <c r="E278" s="71">
        <v>0.3900584347687836</v>
      </c>
      <c r="G278" t="s">
        <v>2336</v>
      </c>
      <c r="H278" t="s">
        <v>2396</v>
      </c>
      <c r="I278" t="s">
        <v>2337</v>
      </c>
      <c r="J278" s="274">
        <v>7.4580764811493672E-2</v>
      </c>
      <c r="K278" s="274">
        <v>0.11412200331241792</v>
      </c>
      <c r="L278" s="274">
        <v>0.22496513346713751</v>
      </c>
    </row>
    <row r="279" spans="1:12" x14ac:dyDescent="0.25">
      <c r="A279" t="s">
        <v>1588</v>
      </c>
      <c r="B279" t="s">
        <v>2338</v>
      </c>
      <c r="C279" s="71">
        <v>8.9182963103406523E-2</v>
      </c>
      <c r="D279" s="71">
        <v>0.32763593544291236</v>
      </c>
      <c r="E279" s="71">
        <v>0.58318110145368118</v>
      </c>
      <c r="G279" t="s">
        <v>2339</v>
      </c>
      <c r="H279" t="s">
        <v>2396</v>
      </c>
      <c r="J279" s="274">
        <v>1.0205549981073689</v>
      </c>
      <c r="K279" s="274">
        <v>0.57831222038500241</v>
      </c>
      <c r="L279" s="274">
        <v>2.8586354000909782</v>
      </c>
    </row>
    <row r="280" spans="1:12" x14ac:dyDescent="0.25">
      <c r="A280" t="s">
        <v>1589</v>
      </c>
      <c r="B280" t="s">
        <v>2340</v>
      </c>
      <c r="C280" s="71">
        <v>0.11858436570822163</v>
      </c>
      <c r="D280" s="71">
        <v>0.16133198165331603</v>
      </c>
      <c r="E280" s="71">
        <v>0.72008365263846241</v>
      </c>
      <c r="G280" t="s">
        <v>2341</v>
      </c>
      <c r="H280" t="s">
        <v>2342</v>
      </c>
      <c r="I280" t="s">
        <v>2337</v>
      </c>
      <c r="J280" s="275">
        <v>0.47819473230353743</v>
      </c>
      <c r="K280" s="275">
        <v>1</v>
      </c>
      <c r="L280" s="275">
        <v>1.7737183715593443</v>
      </c>
    </row>
    <row r="281" spans="1:12" x14ac:dyDescent="0.25">
      <c r="A281" t="s">
        <v>433</v>
      </c>
      <c r="B281" t="s">
        <v>2386</v>
      </c>
    </row>
    <row r="282" spans="1:12" x14ac:dyDescent="0.25">
      <c r="A282" t="s">
        <v>434</v>
      </c>
      <c r="C282" t="s">
        <v>6</v>
      </c>
      <c r="D282" t="s">
        <v>73</v>
      </c>
      <c r="E282" t="s">
        <v>7</v>
      </c>
      <c r="J282" t="s">
        <v>6</v>
      </c>
      <c r="K282" t="s">
        <v>73</v>
      </c>
      <c r="L282" t="s">
        <v>7</v>
      </c>
    </row>
    <row r="283" spans="1:12" x14ac:dyDescent="0.25">
      <c r="A283" t="s">
        <v>435</v>
      </c>
      <c r="B283" t="s">
        <v>2321</v>
      </c>
      <c r="C283" s="272">
        <v>0.38130337837446471</v>
      </c>
      <c r="D283" s="272">
        <v>0.46832578092724286</v>
      </c>
      <c r="E283" s="272">
        <v>0.69827621737476542</v>
      </c>
      <c r="G283" t="s">
        <v>2321</v>
      </c>
      <c r="H283" t="s">
        <v>2396</v>
      </c>
      <c r="J283" s="272">
        <v>0.38130337837446471</v>
      </c>
      <c r="K283" s="272">
        <v>0.46832578092724286</v>
      </c>
      <c r="L283" s="272">
        <v>0.69827621737476542</v>
      </c>
    </row>
    <row r="284" spans="1:12" x14ac:dyDescent="0.25">
      <c r="A284" t="s">
        <v>436</v>
      </c>
      <c r="B284" t="s">
        <v>2332</v>
      </c>
      <c r="C284" s="71">
        <v>0.28262899856975848</v>
      </c>
      <c r="D284" s="71">
        <v>0.45129735953638389</v>
      </c>
      <c r="E284" s="71">
        <v>0.26607364189385763</v>
      </c>
      <c r="G284" t="s">
        <v>2333</v>
      </c>
      <c r="H284" t="s">
        <v>2397</v>
      </c>
      <c r="I284" t="s">
        <v>2334</v>
      </c>
      <c r="J284" s="274">
        <v>1.4446384187940991E-2</v>
      </c>
      <c r="K284" s="274">
        <v>2.7378125019425846E-2</v>
      </c>
      <c r="L284" s="274">
        <v>3.3498745079763463E-2</v>
      </c>
    </row>
    <row r="285" spans="1:12" x14ac:dyDescent="0.25">
      <c r="A285" t="s">
        <v>437</v>
      </c>
      <c r="B285" t="s">
        <v>2335</v>
      </c>
      <c r="C285" s="71">
        <v>0.16105250928800749</v>
      </c>
      <c r="D285" s="71">
        <v>0.48736923451099828</v>
      </c>
      <c r="E285" s="71">
        <v>0.35157825620099425</v>
      </c>
      <c r="G285" t="s">
        <v>2336</v>
      </c>
      <c r="H285" t="s">
        <v>2396</v>
      </c>
      <c r="I285" t="s">
        <v>2337</v>
      </c>
      <c r="J285" s="274">
        <v>0.1933012105228161</v>
      </c>
      <c r="K285" s="274">
        <v>0.21057292010376144</v>
      </c>
      <c r="L285" s="274">
        <v>0.41733926161570034</v>
      </c>
    </row>
    <row r="286" spans="1:12" x14ac:dyDescent="0.25">
      <c r="A286" t="s">
        <v>438</v>
      </c>
      <c r="B286" t="s">
        <v>2338</v>
      </c>
      <c r="C286" s="71">
        <v>0.20955567258122879</v>
      </c>
      <c r="D286" s="71">
        <v>0.36451335142014973</v>
      </c>
      <c r="E286" s="71">
        <v>0.42593097599862145</v>
      </c>
      <c r="G286" t="s">
        <v>2339</v>
      </c>
      <c r="H286" t="s">
        <v>2396</v>
      </c>
      <c r="J286" s="274">
        <v>1.5847117167341438</v>
      </c>
      <c r="K286" s="274">
        <v>0.71537729124417226</v>
      </c>
      <c r="L286" s="274">
        <v>3.9311091381626873</v>
      </c>
    </row>
    <row r="287" spans="1:12" x14ac:dyDescent="0.25">
      <c r="A287" t="s">
        <v>439</v>
      </c>
      <c r="B287" t="s">
        <v>2340</v>
      </c>
      <c r="C287" s="71">
        <v>0.24653823136870648</v>
      </c>
      <c r="D287" s="71">
        <v>0.17771137612814172</v>
      </c>
      <c r="E287" s="71">
        <v>0.57575039250315174</v>
      </c>
      <c r="G287" t="s">
        <v>2341</v>
      </c>
      <c r="H287" t="s">
        <v>2342</v>
      </c>
      <c r="I287" t="s">
        <v>2337</v>
      </c>
      <c r="J287" s="275">
        <v>1.7397089432044852</v>
      </c>
      <c r="K287" s="275">
        <v>1</v>
      </c>
      <c r="L287" s="275">
        <v>1.6198018401528742</v>
      </c>
    </row>
    <row r="288" spans="1:12" x14ac:dyDescent="0.25">
      <c r="A288" t="s">
        <v>1169</v>
      </c>
      <c r="B288" t="s">
        <v>2387</v>
      </c>
    </row>
    <row r="289" spans="1:12" x14ac:dyDescent="0.25">
      <c r="A289" t="s">
        <v>1170</v>
      </c>
      <c r="C289" t="s">
        <v>6</v>
      </c>
      <c r="D289" t="s">
        <v>73</v>
      </c>
      <c r="E289" t="s">
        <v>7</v>
      </c>
      <c r="J289" t="s">
        <v>6</v>
      </c>
      <c r="K289" t="s">
        <v>73</v>
      </c>
      <c r="L289" t="s">
        <v>7</v>
      </c>
    </row>
    <row r="290" spans="1:12" x14ac:dyDescent="0.25">
      <c r="A290" t="s">
        <v>1171</v>
      </c>
      <c r="B290" t="s">
        <v>2321</v>
      </c>
      <c r="C290" s="272">
        <v>0.60282819583432334</v>
      </c>
      <c r="D290" s="272">
        <v>0.40197076883687222</v>
      </c>
      <c r="E290" s="272">
        <v>0.5600756796121632</v>
      </c>
      <c r="G290" t="s">
        <v>2321</v>
      </c>
      <c r="H290" t="s">
        <v>2396</v>
      </c>
      <c r="J290" s="272">
        <v>0.60282819583432334</v>
      </c>
      <c r="K290" s="272">
        <v>0.40197076883687222</v>
      </c>
      <c r="L290" s="272">
        <v>0.5600756796121632</v>
      </c>
    </row>
    <row r="291" spans="1:12" x14ac:dyDescent="0.25">
      <c r="A291" t="s">
        <v>1172</v>
      </c>
      <c r="B291" t="s">
        <v>2332</v>
      </c>
      <c r="C291" s="71">
        <v>0.41276367309993178</v>
      </c>
      <c r="D291" s="71">
        <v>0.44843160985673497</v>
      </c>
      <c r="E291" s="71">
        <v>0.13880471704333333</v>
      </c>
      <c r="G291" t="s">
        <v>2333</v>
      </c>
      <c r="H291" t="s">
        <v>2397</v>
      </c>
      <c r="I291" t="s">
        <v>2334</v>
      </c>
      <c r="J291" s="274">
        <v>0.1188255796647185</v>
      </c>
      <c r="K291" s="274">
        <v>5.9181576499515637E-2</v>
      </c>
      <c r="L291" s="274">
        <v>0.16482744403253033</v>
      </c>
    </row>
    <row r="292" spans="1:12" x14ac:dyDescent="0.25">
      <c r="A292" t="s">
        <v>1173</v>
      </c>
      <c r="B292" t="s">
        <v>2335</v>
      </c>
      <c r="C292" s="71">
        <v>0.4981169189927247</v>
      </c>
      <c r="D292" s="71">
        <v>0.26952721966164744</v>
      </c>
      <c r="E292" s="71">
        <v>0.23235586134562783</v>
      </c>
      <c r="G292" t="s">
        <v>2336</v>
      </c>
      <c r="H292" t="s">
        <v>2396</v>
      </c>
      <c r="I292" t="s">
        <v>2337</v>
      </c>
      <c r="J292" s="274">
        <v>0.151768770314474</v>
      </c>
      <c r="K292" s="274">
        <v>0.13028606871335435</v>
      </c>
      <c r="L292" s="274">
        <v>0.32166586784229562</v>
      </c>
    </row>
    <row r="293" spans="1:12" x14ac:dyDescent="0.25">
      <c r="A293" t="s">
        <v>1174</v>
      </c>
      <c r="B293" t="s">
        <v>2338</v>
      </c>
      <c r="C293" s="71">
        <v>0.37802003042668075</v>
      </c>
      <c r="D293" s="71">
        <v>0.3525535783165632</v>
      </c>
      <c r="E293" s="71">
        <v>0.26942639125675605</v>
      </c>
      <c r="G293" t="s">
        <v>2339</v>
      </c>
      <c r="H293" t="s">
        <v>2396</v>
      </c>
      <c r="J293" s="274">
        <v>1.8547553981273941</v>
      </c>
      <c r="K293" s="274">
        <v>0.93662740209247664</v>
      </c>
      <c r="L293" s="274">
        <v>3.3244436902116865</v>
      </c>
    </row>
    <row r="294" spans="1:12" x14ac:dyDescent="0.25">
      <c r="A294" t="s">
        <v>1175</v>
      </c>
      <c r="B294" t="s">
        <v>2340</v>
      </c>
      <c r="C294" s="71">
        <v>0.46481981977823644</v>
      </c>
      <c r="D294" s="71">
        <v>0.2550114046712687</v>
      </c>
      <c r="E294" s="71">
        <v>0.28016877555049491</v>
      </c>
      <c r="G294" t="s">
        <v>2341</v>
      </c>
      <c r="H294" t="s">
        <v>2342</v>
      </c>
      <c r="I294" t="s">
        <v>2337</v>
      </c>
      <c r="J294" s="275">
        <v>0.58017768907976519</v>
      </c>
      <c r="K294" s="275">
        <v>1</v>
      </c>
      <c r="L294" s="275">
        <v>0.8864699251845124</v>
      </c>
    </row>
    <row r="295" spans="1:12" x14ac:dyDescent="0.25">
      <c r="A295" t="s">
        <v>1215</v>
      </c>
      <c r="B295" t="s">
        <v>2388</v>
      </c>
    </row>
    <row r="296" spans="1:12" x14ac:dyDescent="0.25">
      <c r="A296" t="s">
        <v>1216</v>
      </c>
      <c r="C296" t="s">
        <v>6</v>
      </c>
      <c r="D296" t="s">
        <v>73</v>
      </c>
      <c r="E296" t="s">
        <v>7</v>
      </c>
      <c r="J296" t="s">
        <v>6</v>
      </c>
      <c r="K296" t="s">
        <v>73</v>
      </c>
      <c r="L296" t="s">
        <v>7</v>
      </c>
    </row>
    <row r="297" spans="1:12" x14ac:dyDescent="0.25">
      <c r="A297" t="s">
        <v>1217</v>
      </c>
      <c r="B297" t="s">
        <v>2321</v>
      </c>
      <c r="C297" s="272">
        <v>0.3836019228723842</v>
      </c>
      <c r="D297" s="272">
        <v>0.4935579650189047</v>
      </c>
      <c r="E297" s="272">
        <v>0.65595439793604737</v>
      </c>
      <c r="G297" t="s">
        <v>2321</v>
      </c>
      <c r="H297" t="s">
        <v>2396</v>
      </c>
      <c r="J297" s="272">
        <v>0.3836019228723842</v>
      </c>
      <c r="K297" s="272">
        <v>0.4935579650189047</v>
      </c>
      <c r="L297" s="272">
        <v>0.65595439793604737</v>
      </c>
    </row>
    <row r="298" spans="1:12" x14ac:dyDescent="0.25">
      <c r="A298" t="s">
        <v>1218</v>
      </c>
      <c r="B298" t="s">
        <v>2332</v>
      </c>
      <c r="C298" s="71">
        <v>0.18212523663928007</v>
      </c>
      <c r="D298" s="71">
        <v>0.65095470260688804</v>
      </c>
      <c r="E298" s="71">
        <v>0.16692006075383198</v>
      </c>
      <c r="G298" t="s">
        <v>2333</v>
      </c>
      <c r="H298" t="s">
        <v>2397</v>
      </c>
      <c r="I298" t="s">
        <v>2334</v>
      </c>
      <c r="J298" s="274">
        <v>4.7206849821135433E-2</v>
      </c>
      <c r="K298" s="274">
        <v>0.201979431068778</v>
      </c>
      <c r="L298" s="274">
        <v>0.15155128479028199</v>
      </c>
    </row>
    <row r="299" spans="1:12" x14ac:dyDescent="0.25">
      <c r="A299" t="s">
        <v>1219</v>
      </c>
      <c r="B299" t="s">
        <v>2335</v>
      </c>
      <c r="C299" s="71">
        <v>5.1988585354793407E-2</v>
      </c>
      <c r="D299" s="71">
        <v>0.79504326710990758</v>
      </c>
      <c r="E299" s="71">
        <v>0.15296814753529908</v>
      </c>
      <c r="G299" t="s">
        <v>2336</v>
      </c>
      <c r="H299" t="s">
        <v>2396</v>
      </c>
      <c r="I299" t="s">
        <v>2337</v>
      </c>
      <c r="J299" s="274">
        <v>6.1460980025752503E-2</v>
      </c>
      <c r="K299" s="274">
        <v>8.5736384444173558E-2</v>
      </c>
      <c r="L299" s="274">
        <v>0.20551556039894489</v>
      </c>
    </row>
    <row r="300" spans="1:12" x14ac:dyDescent="0.25">
      <c r="A300" t="s">
        <v>1220</v>
      </c>
      <c r="B300" t="s">
        <v>2338</v>
      </c>
      <c r="C300" s="71">
        <v>0.1104898988759094</v>
      </c>
      <c r="D300" s="71">
        <v>0.55089508777657181</v>
      </c>
      <c r="E300" s="71">
        <v>0.33861501334751881</v>
      </c>
      <c r="G300" t="s">
        <v>2339</v>
      </c>
      <c r="H300" t="s">
        <v>2396</v>
      </c>
      <c r="J300" s="274">
        <v>1.4975125188400817</v>
      </c>
      <c r="K300" s="274">
        <v>1.1118868238667221</v>
      </c>
      <c r="L300" s="274">
        <v>3.3031537801755224</v>
      </c>
    </row>
    <row r="301" spans="1:12" x14ac:dyDescent="0.25">
      <c r="A301" t="s">
        <v>1221</v>
      </c>
      <c r="B301" t="s">
        <v>2340</v>
      </c>
      <c r="C301" s="71">
        <v>0.17619832863779575</v>
      </c>
      <c r="D301" s="71">
        <v>0.46759789380076511</v>
      </c>
      <c r="E301" s="71">
        <v>0.35620377756143917</v>
      </c>
      <c r="G301" t="s">
        <v>2341</v>
      </c>
      <c r="H301" t="s">
        <v>2342</v>
      </c>
      <c r="I301" t="s">
        <v>2337</v>
      </c>
      <c r="J301" s="275">
        <v>3.0671600591866914</v>
      </c>
      <c r="K301" s="275">
        <v>1</v>
      </c>
      <c r="L301" s="275">
        <v>3.1946778202622315</v>
      </c>
    </row>
    <row r="302" spans="1:12" x14ac:dyDescent="0.25">
      <c r="A302" t="s">
        <v>2181</v>
      </c>
      <c r="B302" t="s">
        <v>2389</v>
      </c>
    </row>
    <row r="303" spans="1:12" x14ac:dyDescent="0.25">
      <c r="A303" t="s">
        <v>2182</v>
      </c>
      <c r="C303" t="s">
        <v>6</v>
      </c>
      <c r="D303" t="s">
        <v>73</v>
      </c>
      <c r="E303" t="s">
        <v>7</v>
      </c>
      <c r="J303" t="s">
        <v>6</v>
      </c>
      <c r="K303" t="s">
        <v>73</v>
      </c>
      <c r="L303" t="s">
        <v>7</v>
      </c>
    </row>
    <row r="304" spans="1:12" x14ac:dyDescent="0.25">
      <c r="A304" t="s">
        <v>2183</v>
      </c>
      <c r="B304" t="s">
        <v>2321</v>
      </c>
      <c r="C304" s="274" t="s">
        <v>2390</v>
      </c>
      <c r="D304" s="274" t="s">
        <v>2390</v>
      </c>
      <c r="E304" s="274" t="s">
        <v>2390</v>
      </c>
      <c r="G304" t="s">
        <v>2321</v>
      </c>
      <c r="H304" t="s">
        <v>2396</v>
      </c>
      <c r="J304" s="272" t="s">
        <v>2390</v>
      </c>
      <c r="K304" s="272" t="s">
        <v>2390</v>
      </c>
      <c r="L304" s="272" t="s">
        <v>2390</v>
      </c>
    </row>
    <row r="305" spans="1:12" x14ac:dyDescent="0.25">
      <c r="A305" t="s">
        <v>2184</v>
      </c>
      <c r="B305" t="s">
        <v>2332</v>
      </c>
      <c r="C305" s="71">
        <v>0.39916801415055653</v>
      </c>
      <c r="D305" s="71">
        <v>0.49162875630887881</v>
      </c>
      <c r="E305" s="71">
        <v>0.1092032295405647</v>
      </c>
      <c r="G305" t="s">
        <v>2333</v>
      </c>
      <c r="H305" t="s">
        <v>2397</v>
      </c>
      <c r="I305" t="s">
        <v>2334</v>
      </c>
      <c r="J305" s="274" t="s">
        <v>2390</v>
      </c>
      <c r="K305" s="274" t="s">
        <v>2390</v>
      </c>
      <c r="L305" s="274" t="s">
        <v>2390</v>
      </c>
    </row>
    <row r="306" spans="1:12" x14ac:dyDescent="0.25">
      <c r="A306" t="s">
        <v>2185</v>
      </c>
      <c r="B306" t="s">
        <v>2335</v>
      </c>
      <c r="C306" s="71">
        <v>0.34530945022481008</v>
      </c>
      <c r="D306" s="71">
        <v>0.53734817434820692</v>
      </c>
      <c r="E306" s="71">
        <v>0.11734237542698289</v>
      </c>
      <c r="G306" t="s">
        <v>2336</v>
      </c>
      <c r="H306" t="s">
        <v>2396</v>
      </c>
      <c r="I306" t="s">
        <v>2337</v>
      </c>
      <c r="J306" s="274" t="s">
        <v>2390</v>
      </c>
      <c r="K306" s="274" t="s">
        <v>2390</v>
      </c>
      <c r="L306" s="274" t="s">
        <v>2390</v>
      </c>
    </row>
    <row r="307" spans="1:12" x14ac:dyDescent="0.25">
      <c r="A307" t="s">
        <v>2186</v>
      </c>
      <c r="B307" t="s">
        <v>2338</v>
      </c>
      <c r="C307" s="71">
        <v>0.34339064993003898</v>
      </c>
      <c r="D307" s="71">
        <v>0.46436479242687878</v>
      </c>
      <c r="E307" s="71">
        <v>0.19224455764308235</v>
      </c>
      <c r="G307" t="s">
        <v>2339</v>
      </c>
      <c r="H307" t="s">
        <v>2396</v>
      </c>
      <c r="J307" s="274" t="s">
        <v>2390</v>
      </c>
      <c r="K307" s="274" t="s">
        <v>2390</v>
      </c>
      <c r="L307" s="274" t="s">
        <v>2390</v>
      </c>
    </row>
    <row r="308" spans="1:12" x14ac:dyDescent="0.25">
      <c r="A308" t="s">
        <v>2187</v>
      </c>
      <c r="B308" t="s">
        <v>2340</v>
      </c>
      <c r="C308" s="71">
        <v>0.27383441120759605</v>
      </c>
      <c r="D308" s="71">
        <v>0.4145067279700157</v>
      </c>
      <c r="E308" s="71">
        <v>0.31165886082238825</v>
      </c>
      <c r="G308" t="s">
        <v>2341</v>
      </c>
      <c r="H308" t="s">
        <v>2342</v>
      </c>
      <c r="I308" t="s">
        <v>2337</v>
      </c>
      <c r="J308" s="274" t="s">
        <v>2390</v>
      </c>
      <c r="K308" s="274" t="s">
        <v>2390</v>
      </c>
      <c r="L308" s="274" t="s">
        <v>2390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84F32-6D0E-4384-9D0D-327A9BBA23FA}">
  <sheetPr codeName="Munka133"/>
  <dimension ref="A1:T114"/>
  <sheetViews>
    <sheetView zoomScale="80" zoomScaleNormal="80" workbookViewId="0">
      <selection activeCell="B1" sqref="B1"/>
    </sheetView>
  </sheetViews>
  <sheetFormatPr defaultRowHeight="15" x14ac:dyDescent="0.25"/>
  <cols>
    <col min="1" max="1" width="3.42578125" bestFit="1" customWidth="1"/>
    <col min="2" max="2" width="22.5703125" style="3" customWidth="1"/>
    <col min="3" max="4" width="8.5703125" style="3" customWidth="1"/>
    <col min="5" max="5" width="11.42578125" style="3" bestFit="1" customWidth="1"/>
    <col min="6" max="6" width="7.85546875" customWidth="1"/>
    <col min="7" max="7" width="9.85546875" bestFit="1" customWidth="1"/>
    <col min="8" max="8" width="8.28515625" bestFit="1" customWidth="1"/>
    <col min="9" max="10" width="12" bestFit="1" customWidth="1"/>
    <col min="11" max="11" width="11.42578125" customWidth="1"/>
    <col min="12" max="13" width="9.5703125" customWidth="1"/>
    <col min="14" max="14" width="8.28515625" bestFit="1" customWidth="1"/>
    <col min="15" max="20" width="13.7109375" customWidth="1"/>
    <col min="21" max="21" width="3.42578125" customWidth="1"/>
  </cols>
  <sheetData>
    <row r="1" spans="1:20" x14ac:dyDescent="0.25">
      <c r="B1" s="268" t="str">
        <f>README!B3</f>
        <v>Brazília</v>
      </c>
    </row>
    <row r="2" spans="1:20" x14ac:dyDescent="0.25">
      <c r="A2">
        <v>1</v>
      </c>
      <c r="B2" s="268">
        <v>2</v>
      </c>
      <c r="C2">
        <v>3</v>
      </c>
      <c r="D2" s="268">
        <v>4</v>
      </c>
      <c r="E2">
        <v>5</v>
      </c>
      <c r="F2" s="268">
        <v>6</v>
      </c>
      <c r="G2">
        <v>7</v>
      </c>
      <c r="H2" s="268">
        <v>8</v>
      </c>
      <c r="I2">
        <v>9</v>
      </c>
      <c r="J2" s="268">
        <v>10</v>
      </c>
      <c r="K2">
        <v>11</v>
      </c>
      <c r="L2" s="268">
        <v>12</v>
      </c>
      <c r="M2">
        <v>13</v>
      </c>
      <c r="N2" s="268">
        <v>14</v>
      </c>
      <c r="O2">
        <v>15</v>
      </c>
      <c r="P2" s="268">
        <v>16</v>
      </c>
      <c r="Q2">
        <v>17</v>
      </c>
      <c r="R2" s="268">
        <v>18</v>
      </c>
      <c r="S2">
        <v>19</v>
      </c>
      <c r="T2" s="268">
        <v>20</v>
      </c>
    </row>
    <row r="3" spans="1:20" x14ac:dyDescent="0.25">
      <c r="B3"/>
      <c r="C3">
        <v>5</v>
      </c>
      <c r="D3">
        <v>6</v>
      </c>
      <c r="E3">
        <v>7</v>
      </c>
      <c r="F3">
        <v>8</v>
      </c>
      <c r="G3">
        <v>9</v>
      </c>
      <c r="H3">
        <v>10</v>
      </c>
      <c r="I3">
        <v>11</v>
      </c>
      <c r="J3">
        <v>12</v>
      </c>
      <c r="K3">
        <v>13</v>
      </c>
      <c r="L3">
        <v>14</v>
      </c>
      <c r="M3">
        <v>15</v>
      </c>
      <c r="N3">
        <v>16</v>
      </c>
      <c r="O3">
        <v>17</v>
      </c>
      <c r="P3">
        <v>18</v>
      </c>
      <c r="Q3">
        <v>19</v>
      </c>
      <c r="R3">
        <v>20</v>
      </c>
      <c r="S3">
        <v>21</v>
      </c>
      <c r="T3">
        <v>22</v>
      </c>
    </row>
    <row r="4" spans="1:20" x14ac:dyDescent="0.25">
      <c r="C4" s="286" t="s">
        <v>202</v>
      </c>
      <c r="D4" s="287"/>
      <c r="E4" s="288"/>
      <c r="F4" s="289" t="s">
        <v>196</v>
      </c>
      <c r="G4" s="285"/>
      <c r="H4" s="290"/>
      <c r="I4" s="289" t="s">
        <v>197</v>
      </c>
      <c r="J4" s="285"/>
      <c r="K4" s="290"/>
      <c r="L4" s="289" t="s">
        <v>9</v>
      </c>
      <c r="M4" s="285"/>
      <c r="N4" s="290"/>
      <c r="O4" s="289" t="s">
        <v>2232</v>
      </c>
      <c r="P4" s="285"/>
      <c r="Q4" s="289" t="s">
        <v>2233</v>
      </c>
      <c r="R4" s="290"/>
      <c r="S4" s="285" t="s">
        <v>2234</v>
      </c>
      <c r="T4" s="285"/>
    </row>
    <row r="5" spans="1:20" x14ac:dyDescent="0.25">
      <c r="C5" s="14">
        <v>2000</v>
      </c>
      <c r="D5" s="15">
        <v>2014</v>
      </c>
      <c r="E5" s="15" t="s">
        <v>10</v>
      </c>
      <c r="F5" s="16">
        <v>2000</v>
      </c>
      <c r="G5" s="17">
        <v>2014</v>
      </c>
      <c r="H5" s="18" t="s">
        <v>8</v>
      </c>
      <c r="I5" s="16">
        <v>2000</v>
      </c>
      <c r="J5" s="17">
        <v>2014</v>
      </c>
      <c r="K5" s="18" t="s">
        <v>8</v>
      </c>
      <c r="L5" s="16">
        <v>2000</v>
      </c>
      <c r="M5" s="17">
        <v>2014</v>
      </c>
      <c r="N5" s="18" t="s">
        <v>8</v>
      </c>
      <c r="O5" s="17">
        <v>2000</v>
      </c>
      <c r="P5" s="17">
        <v>2014</v>
      </c>
      <c r="Q5" s="16">
        <v>2000</v>
      </c>
      <c r="R5" s="18">
        <v>2014</v>
      </c>
      <c r="S5" s="17">
        <v>2000</v>
      </c>
      <c r="T5" s="17">
        <v>2014</v>
      </c>
    </row>
    <row r="6" spans="1:20" x14ac:dyDescent="0.25">
      <c r="A6">
        <v>1</v>
      </c>
      <c r="B6" s="267" t="s">
        <v>147</v>
      </c>
      <c r="C6" s="4" t="str">
        <f>VLOOKUP(CONCATENATE($B$1,'Évek összevetése megjelenítő'!$B6),'Évek összevetése adatbázis'!$A$4:$V$2467,C$3,FALSE)</f>
        <v>U</v>
      </c>
      <c r="D6" s="5" t="str">
        <f>VLOOKUP(CONCATENATE($B$1,'Évek összevetése megjelenítő'!$B6),'Évek összevetése adatbázis'!$A$4:$V$2467,D$3,FALSE)</f>
        <v>M</v>
      </c>
      <c r="E6" s="5" t="str">
        <f>VLOOKUP(CONCATENATE($B$1,'Évek összevetése megjelenítő'!$B6),'Évek összevetése adatbázis'!$A$4:$V$2467,E$3,FALSE)</f>
        <v>I</v>
      </c>
      <c r="F6" s="8">
        <f>VLOOKUP(CONCATENATE($B$1,'Évek összevetése megjelenítő'!$B6),'Évek összevetése adatbázis'!$A$4:$V$2467,F$3,FALSE)</f>
        <v>44589.909019752755</v>
      </c>
      <c r="G6" s="9">
        <f>VLOOKUP(CONCATENATE($B$1,'Évek összevetése megjelenítő'!$B6),'Évek összevetése adatbázis'!$A$4:$V$2467,G$3,FALSE)</f>
        <v>171385.1410645952</v>
      </c>
      <c r="H6" s="6">
        <f>VLOOKUP(CONCATENATE($B$1,'Évek összevetése megjelenítő'!$B6),'Évek összevetése adatbázis'!$A$4:$V$2467,H$3,FALSE)</f>
        <v>3.843585798497005</v>
      </c>
      <c r="I6" s="10">
        <f>VLOOKUP(CONCATENATE($B$1,'Évek összevetése megjelenítő'!$B6),'Évek összevetése adatbázis'!$A$4:$V$2467,I$3,FALSE)</f>
        <v>26896.000379822988</v>
      </c>
      <c r="J6" s="11">
        <f>VLOOKUP(CONCATENATE($B$1,'Évek összevetése megjelenítő'!$B6),'Évek összevetése adatbázis'!$A$4:$V$2467,J$3,FALSE)</f>
        <v>98456.213962142472</v>
      </c>
      <c r="K6" s="6">
        <f>VLOOKUP(CONCATENATE($B$1,'Évek összevetése megjelenítő'!$B6),'Évek összevetése adatbázis'!$A$4:$V$2467,K$3,FALSE)</f>
        <v>3.6606265828283888</v>
      </c>
      <c r="L6" s="12">
        <f>VLOOKUP(CONCATENATE($B$1,'Évek összevetése megjelenítő'!$B6),'Évek összevetése adatbázis'!$A$4:$V$2467,L$3,FALSE)</f>
        <v>0.60318580977387526</v>
      </c>
      <c r="M6" s="13">
        <f>VLOOKUP(CONCATENATE($B$1,'Évek összevetése megjelenítő'!$B6),'Évek összevetése adatbázis'!$A$4:$V$2467,M$3,FALSE)</f>
        <v>0.57447345406119099</v>
      </c>
      <c r="N6" s="7">
        <f>VLOOKUP(CONCATENATE($B$1,'Évek összevetése megjelenítő'!$B6),'Évek összevetése adatbázis'!$A$4:$V$2467,N$3,FALSE)</f>
        <v>0.95239882098113671</v>
      </c>
      <c r="O6" s="19">
        <f>VLOOKUP(CONCATENATE($B$1,'Évek összevetése megjelenítő'!$B6),'Évek összevetése adatbázis'!$A$4:$V$2467,O$3,FALSE)</f>
        <v>0.60112460372527698</v>
      </c>
      <c r="P6" s="19">
        <f>VLOOKUP(CONCATENATE($B$1,'Évek összevetése megjelenítő'!$B6),'Évek összevetése adatbázis'!$A$4:$V$2467,P$3,FALSE)</f>
        <v>0.52099808735291242</v>
      </c>
      <c r="Q6" s="283">
        <f>VLOOKUP(CONCATENATE($B$1,'Évek összevetése megjelenítő'!$B6),'Évek összevetése adatbázis'!$A$4:$V$2467,Q$3,FALSE)</f>
        <v>0.39887539627472313</v>
      </c>
      <c r="R6" s="284">
        <f>VLOOKUP(CONCATENATE($B$1,'Évek összevetése megjelenítő'!$B6),'Évek összevetése adatbázis'!$A$4:$V$2467,R$3,FALSE)</f>
        <v>0.47900191264708769</v>
      </c>
      <c r="S6" s="19">
        <f>VLOOKUP(CONCATENATE($B$1,'Évek összevetése megjelenítő'!$B6),'Évek összevetése adatbázis'!$A$4:$V$2467,S$3,FALSE)</f>
        <v>0.25774584937756867</v>
      </c>
      <c r="T6" s="19">
        <f>VLOOKUP(CONCATENATE($B$1,'Évek összevetése megjelenítő'!$B6),'Évek összevetése adatbázis'!$A$4:$V$2467,T$3,FALSE)</f>
        <v>0.22090755932630399</v>
      </c>
    </row>
    <row r="7" spans="1:20" x14ac:dyDescent="0.25">
      <c r="A7">
        <v>2</v>
      </c>
      <c r="B7" s="267" t="s">
        <v>148</v>
      </c>
      <c r="C7" s="4" t="str">
        <f>VLOOKUP(CONCATENATE($B$1,'Évek összevetése megjelenítő'!$B7),'Évek összevetése adatbázis'!$A$4:$V$2467,C$3,FALSE)</f>
        <v>M</v>
      </c>
      <c r="D7" s="5" t="str">
        <f>VLOOKUP(CONCATENATE($B$1,'Évek összevetése megjelenítő'!$B7),'Évek összevetése adatbázis'!$A$4:$V$2467,D$3,FALSE)</f>
        <v>M</v>
      </c>
      <c r="E7" s="5" t="str">
        <f>VLOOKUP(CONCATENATE($B$1,'Évek összevetése megjelenítő'!$B7),'Évek összevetése adatbázis'!$A$4:$V$2467,E$3,FALSE)</f>
        <v/>
      </c>
      <c r="F7" s="8">
        <f>VLOOKUP(CONCATENATE($B$1,'Évek összevetése megjelenítő'!$B7),'Évek összevetése adatbázis'!$A$4:$V$2467,F$3,FALSE)</f>
        <v>2675.1604561888071</v>
      </c>
      <c r="G7" s="9">
        <f>VLOOKUP(CONCATENATE($B$1,'Évek összevetése megjelenítő'!$B7),'Évek összevetése adatbázis'!$A$4:$V$2467,G$3,FALSE)</f>
        <v>8751.8551756439119</v>
      </c>
      <c r="H7" s="6">
        <f>VLOOKUP(CONCATENATE($B$1,'Évek összevetése megjelenítő'!$B7),'Évek összevetése adatbázis'!$A$4:$V$2467,H$3,FALSE)</f>
        <v>3.2715253230500894</v>
      </c>
      <c r="I7" s="10">
        <f>VLOOKUP(CONCATENATE($B$1,'Évek összevetése megjelenítő'!$B7),'Évek összevetése adatbázis'!$A$4:$V$2467,I$3,FALSE)</f>
        <v>2015.6131086086355</v>
      </c>
      <c r="J7" s="11">
        <f>VLOOKUP(CONCATENATE($B$1,'Évek összevetése megjelenítő'!$B7),'Évek összevetése adatbázis'!$A$4:$V$2467,J$3,FALSE)</f>
        <v>6547.0950608835547</v>
      </c>
      <c r="K7" s="6">
        <f>VLOOKUP(CONCATENATE($B$1,'Évek összevetése megjelenítő'!$B7),'Évek összevetése adatbázis'!$A$4:$V$2467,K$3,FALSE)</f>
        <v>3.2481903560366163</v>
      </c>
      <c r="L7" s="12">
        <f>VLOOKUP(CONCATENATE($B$1,'Évek összevetése megjelenítő'!$B7),'Évek összevetése adatbázis'!$A$4:$V$2467,L$3,FALSE)</f>
        <v>0.75345503255539215</v>
      </c>
      <c r="M7" s="13">
        <f>VLOOKUP(CONCATENATE($B$1,'Évek összevetése megjelenítő'!$B7),'Évek összevetése adatbázis'!$A$4:$V$2467,M$3,FALSE)</f>
        <v>0.74808082737747728</v>
      </c>
      <c r="N7" s="7">
        <f>VLOOKUP(CONCATENATE($B$1,'Évek összevetése megjelenítő'!$B7),'Évek összevetése adatbázis'!$A$4:$V$2467,N$3,FALSE)</f>
        <v>0.99286725160002198</v>
      </c>
      <c r="O7" s="19">
        <f>VLOOKUP(CONCATENATE($B$1,'Évek összevetése megjelenítő'!$B7),'Évek összevetése adatbázis'!$A$4:$V$2467,O$3,FALSE)</f>
        <v>0.5566857789450127</v>
      </c>
      <c r="P7" s="19">
        <f>VLOOKUP(CONCATENATE($B$1,'Évek összevetése megjelenítő'!$B7),'Évek összevetése adatbázis'!$A$4:$V$2467,P$3,FALSE)</f>
        <v>0.5038336081288679</v>
      </c>
      <c r="Q7" s="283">
        <f>VLOOKUP(CONCATENATE($B$1,'Évek összevetése megjelenítő'!$B7),'Évek összevetése adatbázis'!$A$4:$V$2467,Q$3,FALSE)</f>
        <v>0.4433142210549873</v>
      </c>
      <c r="R7" s="284">
        <f>VLOOKUP(CONCATENATE($B$1,'Évek összevetése megjelenítő'!$B7),'Évek összevetése adatbázis'!$A$4:$V$2467,R$3,FALSE)</f>
        <v>0.49616639187113215</v>
      </c>
      <c r="S7" s="19">
        <f>VLOOKUP(CONCATENATE($B$1,'Évek összevetése megjelenítő'!$B7),'Évek összevetése adatbázis'!$A$4:$V$2467,S$3,FALSE)</f>
        <v>0.32467146179245565</v>
      </c>
      <c r="T7" s="19">
        <f>VLOOKUP(CONCATENATE($B$1,'Évek összevetése megjelenítő'!$B7),'Évek összevetése adatbázis'!$A$4:$V$2467,T$3,FALSE)</f>
        <v>0.42524026726013581</v>
      </c>
    </row>
    <row r="8" spans="1:20" x14ac:dyDescent="0.25">
      <c r="A8">
        <v>3</v>
      </c>
      <c r="B8" s="267" t="s">
        <v>149</v>
      </c>
      <c r="C8" s="4" t="str">
        <f>VLOOKUP(CONCATENATE($B$1,'Évek összevetése megjelenítő'!$B8),'Évek összevetése adatbázis'!$A$4:$V$2467,C$3,FALSE)</f>
        <v>M</v>
      </c>
      <c r="D8" s="5" t="str">
        <f>VLOOKUP(CONCATENATE($B$1,'Évek összevetése megjelenítő'!$B8),'Évek összevetése adatbázis'!$A$4:$V$2467,D$3,FALSE)</f>
        <v>M</v>
      </c>
      <c r="E8" s="5" t="str">
        <f>VLOOKUP(CONCATENATE($B$1,'Évek összevetése megjelenítő'!$B8),'Évek összevetése adatbázis'!$A$4:$V$2467,E$3,FALSE)</f>
        <v/>
      </c>
      <c r="F8" s="8">
        <f>VLOOKUP(CONCATENATE($B$1,'Évek összevetése megjelenítő'!$B8),'Évek összevetése adatbázis'!$A$4:$V$2467,F$3,FALSE)</f>
        <v>918.06070882387803</v>
      </c>
      <c r="G8" s="9">
        <f>VLOOKUP(CONCATENATE($B$1,'Évek összevetése megjelenítő'!$B8),'Évek összevetése adatbázis'!$A$4:$V$2467,G$3,FALSE)</f>
        <v>4334.1058920386386</v>
      </c>
      <c r="H8" s="6">
        <f>VLOOKUP(CONCATENATE($B$1,'Évek összevetése megjelenítő'!$B8),'Évek összevetése adatbázis'!$A$4:$V$2467,H$3,FALSE)</f>
        <v>4.7209360452763907</v>
      </c>
      <c r="I8" s="10">
        <f>VLOOKUP(CONCATENATE($B$1,'Évek összevetése megjelenítő'!$B8),'Évek összevetése adatbázis'!$A$4:$V$2467,I$3,FALSE)</f>
        <v>691.71746191950183</v>
      </c>
      <c r="J8" s="11">
        <f>VLOOKUP(CONCATENATE($B$1,'Évek összevetése megjelenítő'!$B8),'Évek összevetése adatbázis'!$A$4:$V$2467,J$3,FALSE)</f>
        <v>3242.2615229739772</v>
      </c>
      <c r="K8" s="6">
        <f>VLOOKUP(CONCATENATE($B$1,'Évek összevetése megjelenítő'!$B8),'Évek összevetése adatbázis'!$A$4:$V$2467,K$3,FALSE)</f>
        <v>4.6872627936509907</v>
      </c>
      <c r="L8" s="12">
        <f>VLOOKUP(CONCATENATE($B$1,'Évek összevetése megjelenítő'!$B8),'Évek összevetése adatbázis'!$A$4:$V$2467,L$3,FALSE)</f>
        <v>0.75345503327950591</v>
      </c>
      <c r="M8" s="13">
        <f>VLOOKUP(CONCATENATE($B$1,'Évek összevetése megjelenítő'!$B8),'Évek összevetése adatbázis'!$A$4:$V$2467,M$3,FALSE)</f>
        <v>0.74808082768114159</v>
      </c>
      <c r="N8" s="7">
        <f>VLOOKUP(CONCATENATE($B$1,'Évek összevetése megjelenítő'!$B8),'Évek összevetése adatbázis'!$A$4:$V$2467,N$3,FALSE)</f>
        <v>0.99286725104884832</v>
      </c>
      <c r="O8" s="19">
        <f>VLOOKUP(CONCATENATE($B$1,'Évek összevetése megjelenítő'!$B8),'Évek összevetése adatbázis'!$A$4:$V$2467,O$3,FALSE)</f>
        <v>0.49078697326820819</v>
      </c>
      <c r="P8" s="19">
        <f>VLOOKUP(CONCATENATE($B$1,'Évek összevetése megjelenítő'!$B8),'Évek összevetése adatbázis'!$A$4:$V$2467,P$3,FALSE)</f>
        <v>0.42883189726147986</v>
      </c>
      <c r="Q8" s="283">
        <f>VLOOKUP(CONCATENATE($B$1,'Évek összevetése megjelenítő'!$B8),'Évek összevetése adatbázis'!$A$4:$V$2467,Q$3,FALSE)</f>
        <v>0.50921302673179181</v>
      </c>
      <c r="R8" s="284">
        <f>VLOOKUP(CONCATENATE($B$1,'Évek összevetése megjelenítő'!$B8),'Évek összevetése adatbázis'!$A$4:$V$2467,R$3,FALSE)</f>
        <v>0.57116810273851992</v>
      </c>
      <c r="S8" s="19">
        <f>VLOOKUP(CONCATENATE($B$1,'Évek összevetése megjelenítő'!$B8),'Évek összevetése adatbázis'!$A$4:$V$2467,S$3,FALSE)</f>
        <v>0.38080528726334556</v>
      </c>
      <c r="T8" s="19">
        <f>VLOOKUP(CONCATENATE($B$1,'Évek összevetése megjelenítő'!$B8),'Évek összevetése adatbázis'!$A$4:$V$2467,T$3,FALSE)</f>
        <v>0.50329518363991432</v>
      </c>
    </row>
    <row r="9" spans="1:20" x14ac:dyDescent="0.25">
      <c r="A9">
        <v>4</v>
      </c>
      <c r="B9" s="267" t="s">
        <v>150</v>
      </c>
      <c r="C9" s="4" t="str">
        <f>VLOOKUP(CONCATENATE($B$1,'Évek összevetése megjelenítő'!$B9),'Évek összevetése adatbázis'!$A$4:$V$2467,C$3,FALSE)</f>
        <v>U</v>
      </c>
      <c r="D9" s="5" t="str">
        <f>VLOOKUP(CONCATENATE($B$1,'Évek összevetése megjelenítő'!$B9),'Évek összevetése adatbázis'!$A$4:$V$2467,D$3,FALSE)</f>
        <v>U</v>
      </c>
      <c r="E9" s="5" t="str">
        <f>VLOOKUP(CONCATENATE($B$1,'Évek összevetése megjelenítő'!$B9),'Évek összevetése adatbázis'!$A$4:$V$2467,E$3,FALSE)</f>
        <v/>
      </c>
      <c r="F9" s="8">
        <f>VLOOKUP(CONCATENATE($B$1,'Évek összevetése megjelenítő'!$B9),'Évek összevetése adatbázis'!$A$4:$V$2467,F$3,FALSE)</f>
        <v>24141.786227574743</v>
      </c>
      <c r="G9" s="9">
        <f>VLOOKUP(CONCATENATE($B$1,'Évek összevetése megjelenítő'!$B9),'Évek összevetése adatbázis'!$A$4:$V$2467,G$3,FALSE)</f>
        <v>125065.60217729351</v>
      </c>
      <c r="H9" s="6">
        <f>VLOOKUP(CONCATENATE($B$1,'Évek összevetése megjelenítő'!$B9),'Évek összevetése adatbázis'!$A$4:$V$2467,H$3,FALSE)</f>
        <v>5.1804618348597424</v>
      </c>
      <c r="I9" s="10">
        <f>VLOOKUP(CONCATENATE($B$1,'Évek összevetése megjelenítő'!$B9),'Évek összevetése adatbázis'!$A$4:$V$2467,I$3,FALSE)</f>
        <v>14652.13911343138</v>
      </c>
      <c r="J9" s="11">
        <f>VLOOKUP(CONCATENATE($B$1,'Évek összevetése megjelenítő'!$B9),'Évek összevetése adatbázis'!$A$4:$V$2467,J$3,FALSE)</f>
        <v>78108.264020000031</v>
      </c>
      <c r="K9" s="6">
        <f>VLOOKUP(CONCATENATE($B$1,'Évek összevetése megjelenítő'!$B9),'Évek összevetése adatbázis'!$A$4:$V$2467,K$3,FALSE)</f>
        <v>5.3308437365571724</v>
      </c>
      <c r="L9" s="12">
        <f>VLOOKUP(CONCATENATE($B$1,'Évek összevetése megjelenítő'!$B9),'Évek összevetése adatbázis'!$A$4:$V$2467,L$3,FALSE)</f>
        <v>0.60692025748681799</v>
      </c>
      <c r="M9" s="13">
        <f>VLOOKUP(CONCATENATE($B$1,'Évek összevetése megjelenítő'!$B9),'Évek összevetése adatbázis'!$A$4:$V$2467,M$3,FALSE)</f>
        <v>0.62453834355887428</v>
      </c>
      <c r="N9" s="7">
        <f>VLOOKUP(CONCATENATE($B$1,'Évek összevetése megjelenítő'!$B9),'Évek összevetése adatbázis'!$A$4:$V$2467,N$3,FALSE)</f>
        <v>1.0290286670361122</v>
      </c>
      <c r="O9" s="19">
        <f>VLOOKUP(CONCATENATE($B$1,'Évek összevetése megjelenítő'!$B9),'Évek összevetése adatbázis'!$A$4:$V$2467,O$3,FALSE)</f>
        <v>0.84663931494428046</v>
      </c>
      <c r="P9" s="19">
        <f>VLOOKUP(CONCATENATE($B$1,'Évek összevetése megjelenítő'!$B9),'Évek összevetése adatbázis'!$A$4:$V$2467,P$3,FALSE)</f>
        <v>0.63285284378324858</v>
      </c>
      <c r="Q9" s="283">
        <f>VLOOKUP(CONCATENATE($B$1,'Évek összevetése megjelenítő'!$B9),'Évek összevetése adatbázis'!$A$4:$V$2467,Q$3,FALSE)</f>
        <v>0.15336068505571959</v>
      </c>
      <c r="R9" s="284">
        <f>VLOOKUP(CONCATENATE($B$1,'Évek összevetése megjelenítő'!$B9),'Évek összevetése adatbázis'!$A$4:$V$2467,R$3,FALSE)</f>
        <v>0.36714715621675137</v>
      </c>
      <c r="S9" s="19">
        <f>VLOOKUP(CONCATENATE($B$1,'Évek összevetése megjelenítő'!$B9),'Évek összevetése adatbázis'!$A$4:$V$2467,S$3,FALSE)</f>
        <v>5.8541992312485403E-3</v>
      </c>
      <c r="T9" s="19">
        <f>VLOOKUP(CONCATENATE($B$1,'Évek összevetése megjelenítő'!$B9),'Évek összevetése adatbázis'!$A$4:$V$2467,T$3,FALSE)</f>
        <v>3.8214910092361954E-3</v>
      </c>
    </row>
    <row r="10" spans="1:20" x14ac:dyDescent="0.25">
      <c r="A10">
        <v>5</v>
      </c>
      <c r="B10" s="267" t="s">
        <v>151</v>
      </c>
      <c r="C10" s="4" t="str">
        <f>VLOOKUP(CONCATENATE($B$1,'Évek összevetése megjelenítő'!$B10),'Évek összevetése adatbázis'!$A$4:$V$2467,C$3,FALSE)</f>
        <v>D</v>
      </c>
      <c r="D10" s="5" t="str">
        <f>VLOOKUP(CONCATENATE($B$1,'Évek összevetése megjelenítő'!$B10),'Évek összevetése adatbázis'!$A$4:$V$2467,D$3,FALSE)</f>
        <v>M</v>
      </c>
      <c r="E10" s="5" t="str">
        <f>VLOOKUP(CONCATENATE($B$1,'Évek összevetése megjelenítő'!$B10),'Évek összevetése adatbázis'!$A$4:$V$2467,E$3,FALSE)</f>
        <v>I</v>
      </c>
      <c r="F10" s="8">
        <f>VLOOKUP(CONCATENATE($B$1,'Évek összevetése megjelenítő'!$B10),'Évek összevetése adatbázis'!$A$4:$V$2467,F$3,FALSE)</f>
        <v>67255.67883951035</v>
      </c>
      <c r="G10" s="9">
        <f>VLOOKUP(CONCATENATE($B$1,'Évek összevetése megjelenítő'!$B10),'Évek összevetése adatbázis'!$A$4:$V$2467,G$3,FALSE)</f>
        <v>244119.04102779721</v>
      </c>
      <c r="H10" s="6">
        <f>VLOOKUP(CONCATENATE($B$1,'Évek összevetése megjelenítő'!$B10),'Évek összevetése adatbázis'!$A$4:$V$2467,H$3,FALSE)</f>
        <v>3.6297164081910336</v>
      </c>
      <c r="I10" s="10">
        <f>VLOOKUP(CONCATENATE($B$1,'Évek összevetése megjelenítő'!$B10),'Évek összevetése adatbázis'!$A$4:$V$2467,I$3,FALSE)</f>
        <v>13648.980320415485</v>
      </c>
      <c r="J10" s="11">
        <f>VLOOKUP(CONCATENATE($B$1,'Évek összevetése megjelenítő'!$B10),'Évek összevetése adatbázis'!$A$4:$V$2467,J$3,FALSE)</f>
        <v>46832.935137696099</v>
      </c>
      <c r="K10" s="6">
        <f>VLOOKUP(CONCATENATE($B$1,'Évek összevetése megjelenítő'!$B10),'Évek összevetése adatbázis'!$A$4:$V$2467,K$3,FALSE)</f>
        <v>3.4312405790230103</v>
      </c>
      <c r="L10" s="12">
        <f>VLOOKUP(CONCATENATE($B$1,'Évek összevetése megjelenítő'!$B10),'Évek összevetése adatbázis'!$A$4:$V$2467,L$3,FALSE)</f>
        <v>0.20294167802521962</v>
      </c>
      <c r="M10" s="13">
        <f>VLOOKUP(CONCATENATE($B$1,'Évek összevetése megjelenítő'!$B10),'Évek összevetése adatbázis'!$A$4:$V$2467,M$3,FALSE)</f>
        <v>0.19184466291739755</v>
      </c>
      <c r="N10" s="7">
        <f>VLOOKUP(CONCATENATE($B$1,'Évek összevetése megjelenítő'!$B10),'Évek összevetése adatbázis'!$A$4:$V$2467,N$3,FALSE)</f>
        <v>0.94531919113015783</v>
      </c>
      <c r="O10" s="19">
        <f>VLOOKUP(CONCATENATE($B$1,'Évek összevetése megjelenítő'!$B10),'Évek összevetése adatbázis'!$A$4:$V$2467,O$3,FALSE)</f>
        <v>0.25929669947401646</v>
      </c>
      <c r="P10" s="19">
        <f>VLOOKUP(CONCATENATE($B$1,'Évek összevetése megjelenítő'!$B10),'Évek összevetése adatbázis'!$A$4:$V$2467,P$3,FALSE)</f>
        <v>0.2497719866473874</v>
      </c>
      <c r="Q10" s="283">
        <f>VLOOKUP(CONCATENATE($B$1,'Évek összevetése megjelenítő'!$B10),'Évek összevetése adatbázis'!$A$4:$V$2467,Q$3,FALSE)</f>
        <v>0.74070330052598354</v>
      </c>
      <c r="R10" s="284">
        <f>VLOOKUP(CONCATENATE($B$1,'Évek összevetése megjelenítő'!$B10),'Évek összevetése adatbázis'!$A$4:$V$2467,R$3,FALSE)</f>
        <v>0.75022801335261258</v>
      </c>
      <c r="S10" s="19">
        <f>VLOOKUP(CONCATENATE($B$1,'Évek összevetése megjelenítő'!$B10),'Évek összevetése adatbázis'!$A$4:$V$2467,S$3,FALSE)</f>
        <v>0.60534189476994549</v>
      </c>
      <c r="T10" s="19">
        <f>VLOOKUP(CONCATENATE($B$1,'Évek összevetése megjelenítő'!$B10),'Évek összevetése adatbázis'!$A$4:$V$2467,T$3,FALSE)</f>
        <v>0.56851968039191336</v>
      </c>
    </row>
    <row r="11" spans="1:20" x14ac:dyDescent="0.25">
      <c r="A11">
        <v>6</v>
      </c>
      <c r="B11" s="267" t="s">
        <v>152</v>
      </c>
      <c r="C11" s="4" t="str">
        <f>VLOOKUP(CONCATENATE($B$1,'Évek összevetése megjelenítő'!$B11),'Évek összevetése adatbázis'!$A$4:$V$2467,C$3,FALSE)</f>
        <v>M</v>
      </c>
      <c r="D11" s="5" t="str">
        <f>VLOOKUP(CONCATENATE($B$1,'Évek összevetése megjelenítő'!$B11),'Évek összevetése adatbázis'!$A$4:$V$2467,D$3,FALSE)</f>
        <v>D</v>
      </c>
      <c r="E11" s="5" t="str">
        <f>VLOOKUP(CONCATENATE($B$1,'Évek összevetése megjelenítő'!$B11),'Évek összevetése adatbázis'!$A$4:$V$2467,E$3,FALSE)</f>
        <v>I</v>
      </c>
      <c r="F11" s="8">
        <f>VLOOKUP(CONCATENATE($B$1,'Évek összevetése megjelenítő'!$B11),'Évek összevetése adatbázis'!$A$4:$V$2467,F$3,FALSE)</f>
        <v>29775.390481381244</v>
      </c>
      <c r="G11" s="9">
        <f>VLOOKUP(CONCATENATE($B$1,'Évek összevetése megjelenítő'!$B11),'Évek összevetése adatbázis'!$A$4:$V$2467,G$3,FALSE)</f>
        <v>62934.529552045038</v>
      </c>
      <c r="H11" s="6">
        <f>VLOOKUP(CONCATENATE($B$1,'Évek összevetése megjelenítő'!$B11),'Évek összevetése adatbázis'!$A$4:$V$2467,H$3,FALSE)</f>
        <v>2.1136424589090925</v>
      </c>
      <c r="I11" s="10">
        <f>VLOOKUP(CONCATENATE($B$1,'Évek összevetése megjelenítő'!$B11),'Évek összevetése adatbázis'!$A$4:$V$2467,I$3,FALSE)</f>
        <v>11372.254763787267</v>
      </c>
      <c r="J11" s="11">
        <f>VLOOKUP(CONCATENATE($B$1,'Évek összevetése megjelenítő'!$B11),'Évek összevetése adatbázis'!$A$4:$V$2467,J$3,FALSE)</f>
        <v>22506.898899863052</v>
      </c>
      <c r="K11" s="6">
        <f>VLOOKUP(CONCATENATE($B$1,'Évek összevetése megjelenítő'!$B11),'Évek összevetése adatbázis'!$A$4:$V$2467,K$3,FALSE)</f>
        <v>1.9791061110881805</v>
      </c>
      <c r="L11" s="12">
        <f>VLOOKUP(CONCATENATE($B$1,'Évek összevetése megjelenítő'!$B11),'Évek összevetése adatbázis'!$A$4:$V$2467,L$3,FALSE)</f>
        <v>0.38193469774639616</v>
      </c>
      <c r="M11" s="13">
        <f>VLOOKUP(CONCATENATE($B$1,'Évek összevetése megjelenítő'!$B11),'Évek összevetése adatbázis'!$A$4:$V$2467,M$3,FALSE)</f>
        <v>0.35762401117578063</v>
      </c>
      <c r="N11" s="7">
        <f>VLOOKUP(CONCATENATE($B$1,'Évek összevetése megjelenítő'!$B11),'Évek összevetése adatbázis'!$A$4:$V$2467,N$3,FALSE)</f>
        <v>0.93634857813636563</v>
      </c>
      <c r="O11" s="19">
        <f>VLOOKUP(CONCATENATE($B$1,'Évek összevetése megjelenítő'!$B11),'Évek összevetése adatbázis'!$A$4:$V$2467,O$3,FALSE)</f>
        <v>0.27801270140335649</v>
      </c>
      <c r="P11" s="19">
        <f>VLOOKUP(CONCATENATE($B$1,'Évek összevetése megjelenítő'!$B11),'Évek összevetése adatbázis'!$A$4:$V$2467,P$3,FALSE)</f>
        <v>0.23362216623009341</v>
      </c>
      <c r="Q11" s="283">
        <f>VLOOKUP(CONCATENATE($B$1,'Évek összevetése megjelenítő'!$B11),'Évek összevetése adatbázis'!$A$4:$V$2467,Q$3,FALSE)</f>
        <v>0.72198729859664357</v>
      </c>
      <c r="R11" s="284">
        <f>VLOOKUP(CONCATENATE($B$1,'Évek összevetése megjelenítő'!$B11),'Évek összevetése adatbázis'!$A$4:$V$2467,R$3,FALSE)</f>
        <v>0.76637783376990665</v>
      </c>
      <c r="S11" s="19">
        <f>VLOOKUP(CONCATENATE($B$1,'Évek összevetése megjelenítő'!$B11),'Évek összevetése adatbázis'!$A$4:$V$2467,S$3,FALSE)</f>
        <v>0.59358164150118042</v>
      </c>
      <c r="T11" s="19">
        <f>VLOOKUP(CONCATENATE($B$1,'Évek összevetése megjelenítő'!$B11),'Évek összevetése adatbázis'!$A$4:$V$2467,T$3,FALSE)</f>
        <v>0.68796740172108606</v>
      </c>
    </row>
    <row r="12" spans="1:20" x14ac:dyDescent="0.25">
      <c r="A12">
        <v>7</v>
      </c>
      <c r="B12" s="267" t="s">
        <v>153</v>
      </c>
      <c r="C12" s="4" t="str">
        <f>VLOOKUP(CONCATENATE($B$1,'Évek összevetése megjelenítő'!$B12),'Évek összevetése adatbázis'!$A$4:$V$2467,C$3,FALSE)</f>
        <v>U</v>
      </c>
      <c r="D12" s="5" t="str">
        <f>VLOOKUP(CONCATENATE($B$1,'Évek összevetése megjelenítő'!$B12),'Évek összevetése adatbázis'!$A$4:$V$2467,D$3,FALSE)</f>
        <v>U</v>
      </c>
      <c r="E12" s="5" t="str">
        <f>VLOOKUP(CONCATENATE($B$1,'Évek összevetése megjelenítő'!$B12),'Évek összevetése adatbázis'!$A$4:$V$2467,E$3,FALSE)</f>
        <v/>
      </c>
      <c r="F12" s="8">
        <f>VLOOKUP(CONCATENATE($B$1,'Évek összevetése megjelenítő'!$B12),'Évek összevetése adatbázis'!$A$4:$V$2467,F$3,FALSE)</f>
        <v>5035.4980004033096</v>
      </c>
      <c r="G12" s="9">
        <f>VLOOKUP(CONCATENATE($B$1,'Évek összevetése megjelenítő'!$B12),'Évek összevetése adatbázis'!$A$4:$V$2467,G$3,FALSE)</f>
        <v>11149.956733199944</v>
      </c>
      <c r="H12" s="6">
        <f>VLOOKUP(CONCATENATE($B$1,'Évek összevetése megjelenítő'!$B12),'Évek összevetése adatbázis'!$A$4:$V$2467,H$3,FALSE)</f>
        <v>2.2142709087178485</v>
      </c>
      <c r="I12" s="10">
        <f>VLOOKUP(CONCATENATE($B$1,'Évek összevetése megjelenítő'!$B12),'Évek összevetése adatbázis'!$A$4:$V$2467,I$3,FALSE)</f>
        <v>2332.5845442090699</v>
      </c>
      <c r="J12" s="11">
        <f>VLOOKUP(CONCATENATE($B$1,'Évek összevetése megjelenítő'!$B12),'Évek összevetése adatbázis'!$A$4:$V$2467,J$3,FALSE)</f>
        <v>4403.4295619652739</v>
      </c>
      <c r="K12" s="6">
        <f>VLOOKUP(CONCATENATE($B$1,'Évek összevetése megjelenítő'!$B12),'Évek összevetése adatbázis'!$A$4:$V$2467,K$3,FALSE)</f>
        <v>1.8877899079359559</v>
      </c>
      <c r="L12" s="12">
        <f>VLOOKUP(CONCATENATE($B$1,'Évek összevetése megjelenítő'!$B12),'Évek összevetése adatbázis'!$A$4:$V$2467,L$3,FALSE)</f>
        <v>0.46322817405989347</v>
      </c>
      <c r="M12" s="13">
        <f>VLOOKUP(CONCATENATE($B$1,'Évek összevetése megjelenítő'!$B12),'Évek összevetése adatbázis'!$A$4:$V$2467,M$3,FALSE)</f>
        <v>0.39492795060394165</v>
      </c>
      <c r="N12" s="7">
        <f>VLOOKUP(CONCATENATE($B$1,'Évek összevetése megjelenítő'!$B12),'Évek összevetése adatbázis'!$A$4:$V$2467,N$3,FALSE)</f>
        <v>0.85255598152127743</v>
      </c>
      <c r="O12" s="19">
        <f>VLOOKUP(CONCATENATE($B$1,'Évek összevetése megjelenítő'!$B12),'Évek összevetése adatbázis'!$A$4:$V$2467,O$3,FALSE)</f>
        <v>0.63017791081387597</v>
      </c>
      <c r="P12" s="19">
        <f>VLOOKUP(CONCATENATE($B$1,'Évek összevetése megjelenítő'!$B12),'Évek összevetése adatbázis'!$A$4:$V$2467,P$3,FALSE)</f>
        <v>0.70743074480258539</v>
      </c>
      <c r="Q12" s="283">
        <f>VLOOKUP(CONCATENATE($B$1,'Évek összevetése megjelenítő'!$B12),'Évek összevetése adatbázis'!$A$4:$V$2467,Q$3,FALSE)</f>
        <v>0.36982208918612414</v>
      </c>
      <c r="R12" s="284">
        <f>VLOOKUP(CONCATENATE($B$1,'Évek összevetése megjelenítő'!$B12),'Évek összevetése adatbázis'!$A$4:$V$2467,R$3,FALSE)</f>
        <v>0.2925692551974145</v>
      </c>
      <c r="S12" s="19">
        <f>VLOOKUP(CONCATENATE($B$1,'Évek összevetése megjelenítő'!$B12),'Évek összevetése adatbázis'!$A$4:$V$2467,S$3,FALSE)</f>
        <v>6.4263485082169891E-2</v>
      </c>
      <c r="T12" s="19">
        <f>VLOOKUP(CONCATENATE($B$1,'Évek összevetése megjelenítő'!$B12),'Évek összevetése adatbázis'!$A$4:$V$2467,T$3,FALSE)</f>
        <v>8.7582767819424381E-2</v>
      </c>
    </row>
    <row r="13" spans="1:20" x14ac:dyDescent="0.25">
      <c r="A13">
        <v>8</v>
      </c>
      <c r="B13" s="267" t="s">
        <v>154</v>
      </c>
      <c r="C13" s="4" t="str">
        <f>VLOOKUP(CONCATENATE($B$1,'Évek összevetése megjelenítő'!$B13),'Évek összevetése adatbázis'!$A$4:$V$2467,C$3,FALSE)</f>
        <v>U</v>
      </c>
      <c r="D13" s="5" t="str">
        <f>VLOOKUP(CONCATENATE($B$1,'Évek összevetése megjelenítő'!$B13),'Évek összevetése adatbázis'!$A$4:$V$2467,D$3,FALSE)</f>
        <v>U</v>
      </c>
      <c r="E13" s="5" t="str">
        <f>VLOOKUP(CONCATENATE($B$1,'Évek összevetése megjelenítő'!$B13),'Évek összevetése adatbázis'!$A$4:$V$2467,E$3,FALSE)</f>
        <v/>
      </c>
      <c r="F13" s="8">
        <f>VLOOKUP(CONCATENATE($B$1,'Évek összevetése megjelenítő'!$B13),'Évek összevetése adatbázis'!$A$4:$V$2467,F$3,FALSE)</f>
        <v>13705.573674364057</v>
      </c>
      <c r="G13" s="9">
        <f>VLOOKUP(CONCATENATE($B$1,'Évek összevetése megjelenítő'!$B13),'Évek összevetése adatbázis'!$A$4:$V$2467,G$3,FALSE)</f>
        <v>28797.01769776973</v>
      </c>
      <c r="H13" s="6">
        <f>VLOOKUP(CONCATENATE($B$1,'Évek összevetése megjelenítő'!$B13),'Évek összevetése adatbázis'!$A$4:$V$2467,H$3,FALSE)</f>
        <v>2.1011172813315979</v>
      </c>
      <c r="I13" s="10">
        <f>VLOOKUP(CONCATENATE($B$1,'Évek összevetése megjelenítő'!$B13),'Évek összevetése adatbázis'!$A$4:$V$2467,I$3,FALSE)</f>
        <v>3944.213055085876</v>
      </c>
      <c r="J13" s="11">
        <f>VLOOKUP(CONCATENATE($B$1,'Évek összevetése megjelenítő'!$B13),'Évek összevetése adatbázis'!$A$4:$V$2467,J$3,FALSE)</f>
        <v>7483.5352237077432</v>
      </c>
      <c r="K13" s="6">
        <f>VLOOKUP(CONCATENATE($B$1,'Évek összevetése megjelenítő'!$B13),'Évek összevetése adatbázis'!$A$4:$V$2467,K$3,FALSE)</f>
        <v>1.8973455843258971</v>
      </c>
      <c r="L13" s="12">
        <f>VLOOKUP(CONCATENATE($B$1,'Évek összevetése megjelenítő'!$B13),'Évek összevetése adatbázis'!$A$4:$V$2467,L$3,FALSE)</f>
        <v>0.28778168275169907</v>
      </c>
      <c r="M13" s="13">
        <f>VLOOKUP(CONCATENATE($B$1,'Évek összevetése megjelenítő'!$B13),'Évek összevetése adatbázis'!$A$4:$V$2467,M$3,FALSE)</f>
        <v>0.25987188334045186</v>
      </c>
      <c r="N13" s="7">
        <f>VLOOKUP(CONCATENATE($B$1,'Évek összevetése megjelenítő'!$B13),'Évek összevetése adatbázis'!$A$4:$V$2467,N$3,FALSE)</f>
        <v>0.90301745703763892</v>
      </c>
      <c r="O13" s="19">
        <f>VLOOKUP(CONCATENATE($B$1,'Évek összevetése megjelenítő'!$B13),'Évek összevetése adatbázis'!$A$4:$V$2467,O$3,FALSE)</f>
        <v>0.71825999598792345</v>
      </c>
      <c r="P13" s="19">
        <f>VLOOKUP(CONCATENATE($B$1,'Évek összevetése megjelenítő'!$B13),'Évek összevetése adatbázis'!$A$4:$V$2467,P$3,FALSE)</f>
        <v>0.60481592417728736</v>
      </c>
      <c r="Q13" s="283">
        <f>VLOOKUP(CONCATENATE($B$1,'Évek összevetése megjelenítő'!$B13),'Évek összevetése adatbázis'!$A$4:$V$2467,Q$3,FALSE)</f>
        <v>0.28174000401207644</v>
      </c>
      <c r="R13" s="284">
        <f>VLOOKUP(CONCATENATE($B$1,'Évek összevetése megjelenítő'!$B13),'Évek összevetése adatbázis'!$A$4:$V$2467,R$3,FALSE)</f>
        <v>0.39518407582271253</v>
      </c>
      <c r="S13" s="19">
        <f>VLOOKUP(CONCATENATE($B$1,'Évek összevetése megjelenítő'!$B13),'Évek összevetése adatbázis'!$A$4:$V$2467,S$3,FALSE)</f>
        <v>0.1352097050610806</v>
      </c>
      <c r="T13" s="19">
        <f>VLOOKUP(CONCATENATE($B$1,'Évek összevetése megjelenítő'!$B13),'Évek összevetése adatbázis'!$A$4:$V$2467,T$3,FALSE)</f>
        <v>0.1559126630693928</v>
      </c>
    </row>
    <row r="14" spans="1:20" x14ac:dyDescent="0.25">
      <c r="A14">
        <v>9</v>
      </c>
      <c r="B14" s="267" t="s">
        <v>155</v>
      </c>
      <c r="C14" s="4" t="str">
        <f>VLOOKUP(CONCATENATE($B$1,'Évek összevetése megjelenítő'!$B14),'Évek összevetése adatbázis'!$A$4:$V$2467,C$3,FALSE)</f>
        <v>U</v>
      </c>
      <c r="D14" s="5" t="str">
        <f>VLOOKUP(CONCATENATE($B$1,'Évek összevetése megjelenítő'!$B14),'Évek összevetése adatbázis'!$A$4:$V$2467,D$3,FALSE)</f>
        <v>U</v>
      </c>
      <c r="E14" s="5" t="str">
        <f>VLOOKUP(CONCATENATE($B$1,'Évek összevetése megjelenítő'!$B14),'Évek összevetése adatbázis'!$A$4:$V$2467,E$3,FALSE)</f>
        <v/>
      </c>
      <c r="F14" s="8">
        <f>VLOOKUP(CONCATENATE($B$1,'Évek összevetése megjelenítő'!$B14),'Évek összevetése adatbázis'!$A$4:$V$2467,F$3,FALSE)</f>
        <v>4222.2555439548651</v>
      </c>
      <c r="G14" s="9">
        <f>VLOOKUP(CONCATENATE($B$1,'Évek összevetése megjelenítő'!$B14),'Évek összevetése adatbázis'!$A$4:$V$2467,G$3,FALSE)</f>
        <v>9217.799755113916</v>
      </c>
      <c r="H14" s="6">
        <f>VLOOKUP(CONCATENATE($B$1,'Évek összevetése megjelenítő'!$B14),'Évek összevetése adatbázis'!$A$4:$V$2467,H$3,FALSE)</f>
        <v>2.1831458705315283</v>
      </c>
      <c r="I14" s="10">
        <f>VLOOKUP(CONCATENATE($B$1,'Évek összevetése megjelenítő'!$B14),'Évek összevetése adatbázis'!$A$4:$V$2467,I$3,FALSE)</f>
        <v>1881.9826668722433</v>
      </c>
      <c r="J14" s="11">
        <f>VLOOKUP(CONCATENATE($B$1,'Évek összevetése megjelenítő'!$B14),'Évek összevetése adatbázis'!$A$4:$V$2467,J$3,FALSE)</f>
        <v>4146.2128091078312</v>
      </c>
      <c r="K14" s="6">
        <f>VLOOKUP(CONCATENATE($B$1,'Évek összevetése megjelenítő'!$B14),'Évek összevetése adatbázis'!$A$4:$V$2467,K$3,FALSE)</f>
        <v>2.2031089244826147</v>
      </c>
      <c r="L14" s="12">
        <f>VLOOKUP(CONCATENATE($B$1,'Évek összevetése megjelenítő'!$B14),'Évek összevetése adatbázis'!$A$4:$V$2467,L$3,FALSE)</f>
        <v>0.4457292192005613</v>
      </c>
      <c r="M14" s="13">
        <f>VLOOKUP(CONCATENATE($B$1,'Évek összevetése megjelenítő'!$B14),'Évek összevetése adatbázis'!$A$4:$V$2467,M$3,FALSE)</f>
        <v>0.44980504233752377</v>
      </c>
      <c r="N14" s="7">
        <f>VLOOKUP(CONCATENATE($B$1,'Évek összevetése megjelenítő'!$B14),'Évek összevetése adatbázis'!$A$4:$V$2467,N$3,FALSE)</f>
        <v>1.0091441686149107</v>
      </c>
      <c r="O14" s="19">
        <f>VLOOKUP(CONCATENATE($B$1,'Évek összevetése megjelenítő'!$B14),'Évek összevetése adatbázis'!$A$4:$V$2467,O$3,FALSE)</f>
        <v>0.93095494844418181</v>
      </c>
      <c r="P14" s="19">
        <f>VLOOKUP(CONCATENATE($B$1,'Évek összevetése megjelenítő'!$B14),'Évek összevetése adatbázis'!$A$4:$V$2467,P$3,FALSE)</f>
        <v>0.94202218531435344</v>
      </c>
      <c r="Q14" s="283">
        <f>VLOOKUP(CONCATENATE($B$1,'Évek összevetése megjelenítő'!$B14),'Évek összevetése adatbázis'!$A$4:$V$2467,Q$3,FALSE)</f>
        <v>6.9045051555818193E-2</v>
      </c>
      <c r="R14" s="284">
        <f>VLOOKUP(CONCATENATE($B$1,'Évek összevetése megjelenítő'!$B14),'Évek összevetése adatbázis'!$A$4:$V$2467,R$3,FALSE)</f>
        <v>5.7977814685646535E-2</v>
      </c>
      <c r="S14" s="19">
        <f>VLOOKUP(CONCATENATE($B$1,'Évek összevetése megjelenítő'!$B14),'Évek összevetése adatbázis'!$A$4:$V$2467,S$3,FALSE)</f>
        <v>5.3065333080701223E-2</v>
      </c>
      <c r="T14" s="19">
        <f>VLOOKUP(CONCATENATE($B$1,'Évek összevetése megjelenítő'!$B14),'Évek összevetése adatbázis'!$A$4:$V$2467,T$3,FALSE)</f>
        <v>6.387571243762237E-2</v>
      </c>
    </row>
    <row r="15" spans="1:20" x14ac:dyDescent="0.25">
      <c r="A15">
        <v>10</v>
      </c>
      <c r="B15" s="267" t="s">
        <v>156</v>
      </c>
      <c r="C15" s="4" t="str">
        <f>VLOOKUP(CONCATENATE($B$1,'Évek összevetése megjelenítő'!$B15),'Évek összevetése adatbázis'!$A$4:$V$2467,C$3,FALSE)</f>
        <v>U</v>
      </c>
      <c r="D15" s="5" t="str">
        <f>VLOOKUP(CONCATENATE($B$1,'Évek összevetése megjelenítő'!$B15),'Évek összevetése adatbázis'!$A$4:$V$2467,D$3,FALSE)</f>
        <v>U</v>
      </c>
      <c r="E15" s="5" t="str">
        <f>VLOOKUP(CONCATENATE($B$1,'Évek összevetése megjelenítő'!$B15),'Évek összevetése adatbázis'!$A$4:$V$2467,E$3,FALSE)</f>
        <v/>
      </c>
      <c r="F15" s="8">
        <f>VLOOKUP(CONCATENATE($B$1,'Évek összevetése megjelenítő'!$B15),'Évek összevetése adatbázis'!$A$4:$V$2467,F$3,FALSE)</f>
        <v>38523.013592434858</v>
      </c>
      <c r="G15" s="9">
        <f>VLOOKUP(CONCATENATE($B$1,'Évek összevetése megjelenítő'!$B15),'Évek összevetése adatbázis'!$A$4:$V$2467,G$3,FALSE)</f>
        <v>138170.42112077615</v>
      </c>
      <c r="H15" s="6">
        <f>VLOOKUP(CONCATENATE($B$1,'Évek összevetése megjelenítő'!$B15),'Évek összevetése adatbázis'!$A$4:$V$2467,H$3,FALSE)</f>
        <v>3.5866981379647318</v>
      </c>
      <c r="I15" s="10">
        <f>VLOOKUP(CONCATENATE($B$1,'Évek összevetése megjelenítő'!$B15),'Évek összevetése adatbázis'!$A$4:$V$2467,I$3,FALSE)</f>
        <v>-1751.6965443734994</v>
      </c>
      <c r="J15" s="11">
        <f>VLOOKUP(CONCATENATE($B$1,'Évek összevetése megjelenítő'!$B15),'Évek összevetése adatbázis'!$A$4:$V$2467,J$3,FALSE)</f>
        <v>-12221.259959420464</v>
      </c>
      <c r="K15" s="6">
        <f>VLOOKUP(CONCATENATE($B$1,'Évek összevetése megjelenítő'!$B15),'Évek összevetése adatbázis'!$A$4:$V$2467,K$3,FALSE)</f>
        <v>6.97681342049541</v>
      </c>
      <c r="L15" s="12">
        <f>VLOOKUP(CONCATENATE($B$1,'Évek összevetése megjelenítő'!$B15),'Évek összevetése adatbázis'!$A$4:$V$2467,L$3,FALSE)</f>
        <v>-4.547143073763827E-2</v>
      </c>
      <c r="M15" s="13">
        <f>VLOOKUP(CONCATENATE($B$1,'Évek összevetése megjelenítő'!$B15),'Évek összevetése adatbázis'!$A$4:$V$2467,M$3,FALSE)</f>
        <v>-8.8450623948940113E-2</v>
      </c>
      <c r="N15" s="7">
        <f>VLOOKUP(CONCATENATE($B$1,'Évek összevetése megjelenítő'!$B15),'Évek összevetése adatbázis'!$A$4:$V$2467,N$3,FALSE)</f>
        <v>1.9451911346111765</v>
      </c>
      <c r="O15" s="19">
        <f>VLOOKUP(CONCATENATE($B$1,'Évek összevetése megjelenítő'!$B15),'Évek összevetése adatbázis'!$A$4:$V$2467,O$3,FALSE)</f>
        <v>0.69699936216395508</v>
      </c>
      <c r="P15" s="19">
        <f>VLOOKUP(CONCATENATE($B$1,'Évek összevetése megjelenítő'!$B15),'Évek összevetése adatbázis'!$A$4:$V$2467,P$3,FALSE)</f>
        <v>0.67288219106183533</v>
      </c>
      <c r="Q15" s="283">
        <f>VLOOKUP(CONCATENATE($B$1,'Évek összevetése megjelenítő'!$B15),'Évek összevetése adatbázis'!$A$4:$V$2467,Q$3,FALSE)</f>
        <v>0.30300063783604486</v>
      </c>
      <c r="R15" s="284">
        <f>VLOOKUP(CONCATENATE($B$1,'Évek összevetése megjelenítő'!$B15),'Évek összevetése adatbázis'!$A$4:$V$2467,R$3,FALSE)</f>
        <v>0.32711780893816467</v>
      </c>
      <c r="S15" s="19">
        <f>VLOOKUP(CONCATENATE($B$1,'Évek összevetése megjelenítő'!$B15),'Évek összevetése adatbázis'!$A$4:$V$2467,S$3,FALSE)</f>
        <v>0.25448304864761517</v>
      </c>
      <c r="T15" s="19">
        <f>VLOOKUP(CONCATENATE($B$1,'Évek összevetése megjelenítő'!$B15),'Évek összevetése adatbázis'!$A$4:$V$2467,T$3,FALSE)</f>
        <v>0.26974899475007463</v>
      </c>
    </row>
    <row r="16" spans="1:20" x14ac:dyDescent="0.25">
      <c r="A16">
        <v>11</v>
      </c>
      <c r="B16" s="267" t="s">
        <v>157</v>
      </c>
      <c r="C16" s="4" t="str">
        <f>VLOOKUP(CONCATENATE($B$1,'Évek összevetése megjelenítő'!$B16),'Évek összevetése adatbázis'!$A$4:$V$2467,C$3,FALSE)</f>
        <v>U</v>
      </c>
      <c r="D16" s="5" t="str">
        <f>VLOOKUP(CONCATENATE($B$1,'Évek összevetése megjelenítő'!$B16),'Évek összevetése adatbázis'!$A$4:$V$2467,D$3,FALSE)</f>
        <v>U</v>
      </c>
      <c r="E16" s="5" t="str">
        <f>VLOOKUP(CONCATENATE($B$1,'Évek összevetése megjelenítő'!$B16),'Évek összevetése adatbázis'!$A$4:$V$2467,E$3,FALSE)</f>
        <v/>
      </c>
      <c r="F16" s="8">
        <f>VLOOKUP(CONCATENATE($B$1,'Évek összevetése megjelenítő'!$B16),'Évek összevetése adatbázis'!$A$4:$V$2467,F$3,FALSE)</f>
        <v>38238.599193647889</v>
      </c>
      <c r="G16" s="9">
        <f>VLOOKUP(CONCATENATE($B$1,'Évek összevetése megjelenítő'!$B16),'Évek összevetése adatbázis'!$A$4:$V$2467,G$3,FALSE)</f>
        <v>110460.73977671459</v>
      </c>
      <c r="H16" s="6">
        <f>VLOOKUP(CONCATENATE($B$1,'Évek összevetése megjelenítő'!$B16),'Évek összevetése adatbázis'!$A$4:$V$2467,H$3,FALSE)</f>
        <v>2.8887234916038471</v>
      </c>
      <c r="I16" s="10">
        <f>VLOOKUP(CONCATENATE($B$1,'Évek összevetése megjelenítő'!$B16),'Évek összevetése adatbázis'!$A$4:$V$2467,I$3,FALSE)</f>
        <v>9368.1800228954507</v>
      </c>
      <c r="J16" s="11">
        <f>VLOOKUP(CONCATENATE($B$1,'Évek összevetése megjelenítő'!$B16),'Évek összevetése adatbázis'!$A$4:$V$2467,J$3,FALSE)</f>
        <v>18623.532166486628</v>
      </c>
      <c r="K16" s="6">
        <f>VLOOKUP(CONCATENATE($B$1,'Évek összevetése megjelenítő'!$B16),'Évek összevetése adatbázis'!$A$4:$V$2467,K$3,FALSE)</f>
        <v>1.9879562648210722</v>
      </c>
      <c r="L16" s="12">
        <f>VLOOKUP(CONCATENATE($B$1,'Évek összevetése megjelenítő'!$B16),'Évek összevetése adatbázis'!$A$4:$V$2467,L$3,FALSE)</f>
        <v>0.24499276177595103</v>
      </c>
      <c r="M16" s="13">
        <f>VLOOKUP(CONCATENATE($B$1,'Évek összevetése megjelenítő'!$B16),'Évek összevetése adatbázis'!$A$4:$V$2467,M$3,FALSE)</f>
        <v>0.16859865508896871</v>
      </c>
      <c r="N16" s="7">
        <f>VLOOKUP(CONCATENATE($B$1,'Évek összevetése megjelenítő'!$B16),'Évek összevetése adatbázis'!$A$4:$V$2467,N$3,FALSE)</f>
        <v>0.68817810725018191</v>
      </c>
      <c r="O16" s="19">
        <f>VLOOKUP(CONCATENATE($B$1,'Évek összevetése megjelenítő'!$B16),'Évek összevetése adatbázis'!$A$4:$V$2467,O$3,FALSE)</f>
        <v>0.64873998059900218</v>
      </c>
      <c r="P16" s="19">
        <f>VLOOKUP(CONCATENATE($B$1,'Évek összevetése megjelenítő'!$B16),'Évek összevetése adatbázis'!$A$4:$V$2467,P$3,FALSE)</f>
        <v>0.65575462733339585</v>
      </c>
      <c r="Q16" s="283">
        <f>VLOOKUP(CONCATENATE($B$1,'Évek összevetése megjelenítő'!$B16),'Évek összevetése adatbázis'!$A$4:$V$2467,Q$3,FALSE)</f>
        <v>0.35126001940099771</v>
      </c>
      <c r="R16" s="284">
        <f>VLOOKUP(CONCATENATE($B$1,'Évek összevetése megjelenítő'!$B16),'Évek összevetése adatbázis'!$A$4:$V$2467,R$3,FALSE)</f>
        <v>0.34424537266660415</v>
      </c>
      <c r="S16" s="19">
        <f>VLOOKUP(CONCATENATE($B$1,'Évek összevetése megjelenítő'!$B16),'Évek összevetése adatbázis'!$A$4:$V$2467,S$3,FALSE)</f>
        <v>0.24328673773169224</v>
      </c>
      <c r="T16" s="19">
        <f>VLOOKUP(CONCATENATE($B$1,'Évek összevetése megjelenítő'!$B16),'Évek összevetése adatbázis'!$A$4:$V$2467,T$3,FALSE)</f>
        <v>0.22806696261298345</v>
      </c>
    </row>
    <row r="17" spans="1:20" x14ac:dyDescent="0.25">
      <c r="A17">
        <v>12</v>
      </c>
      <c r="B17" s="267" t="s">
        <v>158</v>
      </c>
      <c r="C17" s="4" t="str">
        <f>VLOOKUP(CONCATENATE($B$1,'Évek összevetése megjelenítő'!$B17),'Évek összevetése adatbázis'!$A$4:$V$2467,C$3,FALSE)</f>
        <v>D</v>
      </c>
      <c r="D17" s="5" t="str">
        <f>VLOOKUP(CONCATENATE($B$1,'Évek összevetése megjelenítő'!$B17),'Évek összevetése adatbázis'!$A$4:$V$2467,D$3,FALSE)</f>
        <v>D</v>
      </c>
      <c r="E17" s="5" t="str">
        <f>VLOOKUP(CONCATENATE($B$1,'Évek összevetése megjelenítő'!$B17),'Évek összevetése adatbázis'!$A$4:$V$2467,E$3,FALSE)</f>
        <v/>
      </c>
      <c r="F17" s="8">
        <f>VLOOKUP(CONCATENATE($B$1,'Évek összevetése megjelenítő'!$B17),'Évek összevetése adatbázis'!$A$4:$V$2467,F$3,FALSE)</f>
        <v>8340.1222056527331</v>
      </c>
      <c r="G17" s="9">
        <f>VLOOKUP(CONCATENATE($B$1,'Évek összevetése megjelenítő'!$B17),'Évek összevetése adatbázis'!$A$4:$V$2467,G$3,FALSE)</f>
        <v>21950.895159040178</v>
      </c>
      <c r="H17" s="6">
        <f>VLOOKUP(CONCATENATE($B$1,'Évek összevetése megjelenítő'!$B17),'Évek összevetése adatbázis'!$A$4:$V$2467,H$3,FALSE)</f>
        <v>2.6319632515890943</v>
      </c>
      <c r="I17" s="10">
        <f>VLOOKUP(CONCATENATE($B$1,'Évek összevetése megjelenítő'!$B17),'Évek összevetése adatbázis'!$A$4:$V$2467,I$3,FALSE)</f>
        <v>4006.5969935012199</v>
      </c>
      <c r="J17" s="11">
        <f>VLOOKUP(CONCATENATE($B$1,'Évek összevetése megjelenítő'!$B17),'Évek összevetése adatbázis'!$A$4:$V$2467,J$3,FALSE)</f>
        <v>9757.3486399610192</v>
      </c>
      <c r="K17" s="6">
        <f>VLOOKUP(CONCATENATE($B$1,'Évek összevetése megjelenítő'!$B17),'Évek összevetése adatbázis'!$A$4:$V$2467,K$3,FALSE)</f>
        <v>2.4353207112638562</v>
      </c>
      <c r="L17" s="12">
        <f>VLOOKUP(CONCATENATE($B$1,'Évek összevetése megjelenítő'!$B17),'Évek összevetése adatbázis'!$A$4:$V$2467,L$3,FALSE)</f>
        <v>0.48040027408538993</v>
      </c>
      <c r="M17" s="13">
        <f>VLOOKUP(CONCATENATE($B$1,'Évek összevetése megjelenítő'!$B17),'Évek összevetése adatbázis'!$A$4:$V$2467,M$3,FALSE)</f>
        <v>0.44450800613215941</v>
      </c>
      <c r="N17" s="7">
        <f>VLOOKUP(CONCATENATE($B$1,'Évek összevetése megjelenítő'!$B17),'Évek összevetése adatbázis'!$A$4:$V$2467,N$3,FALSE)</f>
        <v>0.92528674547165068</v>
      </c>
      <c r="O17" s="19">
        <f>VLOOKUP(CONCATENATE($B$1,'Évek összevetése megjelenítő'!$B17),'Évek összevetése adatbázis'!$A$4:$V$2467,O$3,FALSE)</f>
        <v>0.28780548418372454</v>
      </c>
      <c r="P17" s="19">
        <f>VLOOKUP(CONCATENATE($B$1,'Évek összevetése megjelenítő'!$B17),'Évek összevetése adatbázis'!$A$4:$V$2467,P$3,FALSE)</f>
        <v>0.2810012897184978</v>
      </c>
      <c r="Q17" s="283">
        <f>VLOOKUP(CONCATENATE($B$1,'Évek összevetése megjelenítő'!$B17),'Évek összevetése adatbázis'!$A$4:$V$2467,Q$3,FALSE)</f>
        <v>0.71219451581627558</v>
      </c>
      <c r="R17" s="284">
        <f>VLOOKUP(CONCATENATE($B$1,'Évek összevetése megjelenítő'!$B17),'Évek összevetése adatbázis'!$A$4:$V$2467,R$3,FALSE)</f>
        <v>0.7189987102815022</v>
      </c>
      <c r="S17" s="19">
        <f>VLOOKUP(CONCATENATE($B$1,'Évek összevetése megjelenítő'!$B17),'Évek összevetése adatbázis'!$A$4:$V$2467,S$3,FALSE)</f>
        <v>0.73420015867509203</v>
      </c>
      <c r="T17" s="19">
        <f>VLOOKUP(CONCATENATE($B$1,'Évek összevetése megjelenítő'!$B17),'Évek összevetése adatbázis'!$A$4:$V$2467,T$3,FALSE)</f>
        <v>0.65716240794930969</v>
      </c>
    </row>
    <row r="18" spans="1:20" x14ac:dyDescent="0.25">
      <c r="A18">
        <v>13</v>
      </c>
      <c r="B18" s="267" t="s">
        <v>159</v>
      </c>
      <c r="C18" s="4" t="str">
        <f>VLOOKUP(CONCATENATE($B$1,'Évek összevetése megjelenítő'!$B18),'Évek összevetése adatbázis'!$A$4:$V$2467,C$3,FALSE)</f>
        <v>U</v>
      </c>
      <c r="D18" s="5" t="str">
        <f>VLOOKUP(CONCATENATE($B$1,'Évek összevetése megjelenítő'!$B18),'Évek összevetése adatbázis'!$A$4:$V$2467,D$3,FALSE)</f>
        <v>U</v>
      </c>
      <c r="E18" s="5" t="str">
        <f>VLOOKUP(CONCATENATE($B$1,'Évek összevetése megjelenítő'!$B18),'Évek összevetése adatbázis'!$A$4:$V$2467,E$3,FALSE)</f>
        <v/>
      </c>
      <c r="F18" s="8">
        <f>VLOOKUP(CONCATENATE($B$1,'Évek összevetése megjelenítő'!$B18),'Évek összevetése adatbázis'!$A$4:$V$2467,F$3,FALSE)</f>
        <v>14184.489875116858</v>
      </c>
      <c r="G18" s="9">
        <f>VLOOKUP(CONCATENATE($B$1,'Évek összevetése megjelenítő'!$B18),'Évek összevetése adatbázis'!$A$4:$V$2467,G$3,FALSE)</f>
        <v>42026.35934753676</v>
      </c>
      <c r="H18" s="6">
        <f>VLOOKUP(CONCATENATE($B$1,'Évek összevetése megjelenítő'!$B18),'Évek összevetése adatbázis'!$A$4:$V$2467,H$3,FALSE)</f>
        <v>2.9628389683059031</v>
      </c>
      <c r="I18" s="10">
        <f>VLOOKUP(CONCATENATE($B$1,'Évek összevetése megjelenítő'!$B18),'Évek összevetése adatbázis'!$A$4:$V$2467,I$3,FALSE)</f>
        <v>3166.2898091266293</v>
      </c>
      <c r="J18" s="11">
        <f>VLOOKUP(CONCATENATE($B$1,'Évek összevetése megjelenítő'!$B18),'Évek összevetése adatbázis'!$A$4:$V$2467,J$3,FALSE)</f>
        <v>11139.130893105976</v>
      </c>
      <c r="K18" s="6">
        <f>VLOOKUP(CONCATENATE($B$1,'Évek összevetése megjelenítő'!$B18),'Évek összevetése adatbázis'!$A$4:$V$2467,K$3,FALSE)</f>
        <v>3.5180389555618499</v>
      </c>
      <c r="L18" s="12">
        <f>VLOOKUP(CONCATENATE($B$1,'Évek összevetése megjelenítő'!$B18),'Évek összevetése adatbázis'!$A$4:$V$2467,L$3,FALSE)</f>
        <v>0.22322197252092182</v>
      </c>
      <c r="M18" s="13">
        <f>VLOOKUP(CONCATENATE($B$1,'Évek összevetése megjelenítő'!$B18),'Évek összevetése adatbázis'!$A$4:$V$2467,M$3,FALSE)</f>
        <v>0.26505105524347211</v>
      </c>
      <c r="N18" s="7">
        <f>VLOOKUP(CONCATENATE($B$1,'Évek összevetése megjelenítő'!$B18),'Évek összevetése adatbázis'!$A$4:$V$2467,N$3,FALSE)</f>
        <v>1.1873878375419775</v>
      </c>
      <c r="O18" s="19">
        <f>VLOOKUP(CONCATENATE($B$1,'Évek összevetése megjelenítő'!$B18),'Évek összevetése adatbázis'!$A$4:$V$2467,O$3,FALSE)</f>
        <v>0.75038687375240698</v>
      </c>
      <c r="P18" s="19">
        <f>VLOOKUP(CONCATENATE($B$1,'Évek összevetése megjelenítő'!$B18),'Évek összevetése adatbázis'!$A$4:$V$2467,P$3,FALSE)</f>
        <v>0.79410741848986799</v>
      </c>
      <c r="Q18" s="283">
        <f>VLOOKUP(CONCATENATE($B$1,'Évek összevetése megjelenítő'!$B18),'Évek összevetése adatbázis'!$A$4:$V$2467,Q$3,FALSE)</f>
        <v>0.2496131262475931</v>
      </c>
      <c r="R18" s="284">
        <f>VLOOKUP(CONCATENATE($B$1,'Évek összevetése megjelenítő'!$B18),'Évek összevetése adatbázis'!$A$4:$V$2467,R$3,FALSE)</f>
        <v>0.20589258151013209</v>
      </c>
      <c r="S18" s="19">
        <f>VLOOKUP(CONCATENATE($B$1,'Évek összevetése megjelenítő'!$B18),'Évek összevetése adatbázis'!$A$4:$V$2467,S$3,FALSE)</f>
        <v>0.13045326459679868</v>
      </c>
      <c r="T18" s="19">
        <f>VLOOKUP(CONCATENATE($B$1,'Évek összevetése megjelenítő'!$B18),'Évek összevetése adatbázis'!$A$4:$V$2467,T$3,FALSE)</f>
        <v>0.14137604106509113</v>
      </c>
    </row>
    <row r="19" spans="1:20" x14ac:dyDescent="0.25">
      <c r="A19">
        <v>14</v>
      </c>
      <c r="B19" s="267" t="s">
        <v>160</v>
      </c>
      <c r="C19" s="4" t="str">
        <f>VLOOKUP(CONCATENATE($B$1,'Évek összevetése megjelenítő'!$B19),'Évek összevetése adatbázis'!$A$4:$V$2467,C$3,FALSE)</f>
        <v>U</v>
      </c>
      <c r="D19" s="5" t="str">
        <f>VLOOKUP(CONCATENATE($B$1,'Évek összevetése megjelenítő'!$B19),'Évek összevetése adatbázis'!$A$4:$V$2467,D$3,FALSE)</f>
        <v>U</v>
      </c>
      <c r="E19" s="5" t="str">
        <f>VLOOKUP(CONCATENATE($B$1,'Évek összevetése megjelenítő'!$B19),'Évek összevetése adatbázis'!$A$4:$V$2467,E$3,FALSE)</f>
        <v/>
      </c>
      <c r="F19" s="8">
        <f>VLOOKUP(CONCATENATE($B$1,'Évek összevetése megjelenítő'!$B19),'Évek összevetése adatbázis'!$A$4:$V$2467,F$3,FALSE)</f>
        <v>11192.926084173148</v>
      </c>
      <c r="G19" s="9">
        <f>VLOOKUP(CONCATENATE($B$1,'Évek összevetése megjelenítő'!$B19),'Évek összevetése adatbázis'!$A$4:$V$2467,G$3,FALSE)</f>
        <v>37577.894866530085</v>
      </c>
      <c r="H19" s="6">
        <f>VLOOKUP(CONCATENATE($B$1,'Évek összevetése megjelenítő'!$B19),'Évek összevetése adatbázis'!$A$4:$V$2467,H$3,FALSE)</f>
        <v>3.3572896474019793</v>
      </c>
      <c r="I19" s="10">
        <f>VLOOKUP(CONCATENATE($B$1,'Évek összevetése megjelenítő'!$B19),'Évek összevetése adatbázis'!$A$4:$V$2467,I$3,FALSE)</f>
        <v>3984.9648148283777</v>
      </c>
      <c r="J19" s="11">
        <f>VLOOKUP(CONCATENATE($B$1,'Évek összevetése megjelenítő'!$B19),'Évek összevetése adatbázis'!$A$4:$V$2467,J$3,FALSE)</f>
        <v>12601.455765832579</v>
      </c>
      <c r="K19" s="6">
        <f>VLOOKUP(CONCATENATE($B$1,'Évek összevetése megjelenítő'!$B19),'Évek összevetése adatbázis'!$A$4:$V$2467,K$3,FALSE)</f>
        <v>3.1622501957712497</v>
      </c>
      <c r="L19" s="12">
        <f>VLOOKUP(CONCATENATE($B$1,'Évek összevetése megjelenítő'!$B19),'Évek összevetése adatbázis'!$A$4:$V$2467,L$3,FALSE)</f>
        <v>0.35602529533927124</v>
      </c>
      <c r="M19" s="13">
        <f>VLOOKUP(CONCATENATE($B$1,'Évek összevetése megjelenítő'!$B19),'Évek összevetése adatbázis'!$A$4:$V$2467,M$3,FALSE)</f>
        <v>0.3353422486967586</v>
      </c>
      <c r="N19" s="7">
        <f>VLOOKUP(CONCATENATE($B$1,'Évek összevetése megjelenítő'!$B19),'Évek összevetése adatbázis'!$A$4:$V$2467,N$3,FALSE)</f>
        <v>0.94190568222743021</v>
      </c>
      <c r="O19" s="19">
        <f>VLOOKUP(CONCATENATE($B$1,'Évek összevetése megjelenítő'!$B19),'Évek összevetése adatbázis'!$A$4:$V$2467,O$3,FALSE)</f>
        <v>0.83928695278876386</v>
      </c>
      <c r="P19" s="19">
        <f>VLOOKUP(CONCATENATE($B$1,'Évek összevetése megjelenítő'!$B19),'Évek összevetése adatbázis'!$A$4:$V$2467,P$3,FALSE)</f>
        <v>0.87555264513395303</v>
      </c>
      <c r="Q19" s="283">
        <f>VLOOKUP(CONCATENATE($B$1,'Évek összevetése megjelenítő'!$B19),'Évek összevetése adatbázis'!$A$4:$V$2467,Q$3,FALSE)</f>
        <v>0.160713047211236</v>
      </c>
      <c r="R19" s="284">
        <f>VLOOKUP(CONCATENATE($B$1,'Évek összevetése megjelenítő'!$B19),'Évek összevetése adatbázis'!$A$4:$V$2467,R$3,FALSE)</f>
        <v>0.12444735486604694</v>
      </c>
      <c r="S19" s="19">
        <f>VLOOKUP(CONCATENATE($B$1,'Évek összevetése megjelenítő'!$B19),'Évek összevetése adatbázis'!$A$4:$V$2467,S$3,FALSE)</f>
        <v>4.0180239655059992E-2</v>
      </c>
      <c r="T19" s="19">
        <f>VLOOKUP(CONCATENATE($B$1,'Évek összevetése megjelenítő'!$B19),'Évek összevetése adatbázis'!$A$4:$V$2467,T$3,FALSE)</f>
        <v>3.9738034797218935E-2</v>
      </c>
    </row>
    <row r="20" spans="1:20" x14ac:dyDescent="0.25">
      <c r="A20">
        <v>15</v>
      </c>
      <c r="B20" s="267" t="s">
        <v>161</v>
      </c>
      <c r="C20" s="4" t="str">
        <f>VLOOKUP(CONCATENATE($B$1,'Évek összevetése megjelenítő'!$B20),'Évek összevetése adatbázis'!$A$4:$V$2467,C$3,FALSE)</f>
        <v>U</v>
      </c>
      <c r="D20" s="5" t="str">
        <f>VLOOKUP(CONCATENATE($B$1,'Évek összevetése megjelenítő'!$B20),'Évek összevetése adatbázis'!$A$4:$V$2467,D$3,FALSE)</f>
        <v>U</v>
      </c>
      <c r="E20" s="5" t="str">
        <f>VLOOKUP(CONCATENATE($B$1,'Évek összevetése megjelenítő'!$B20),'Évek összevetése adatbázis'!$A$4:$V$2467,E$3,FALSE)</f>
        <v/>
      </c>
      <c r="F20" s="8">
        <f>VLOOKUP(CONCATENATE($B$1,'Évek összevetése megjelenítő'!$B20),'Évek összevetése adatbázis'!$A$4:$V$2467,F$3,FALSE)</f>
        <v>21093.479057660028</v>
      </c>
      <c r="G20" s="9">
        <f>VLOOKUP(CONCATENATE($B$1,'Évek összevetése megjelenítő'!$B20),'Évek összevetése adatbázis'!$A$4:$V$2467,G$3,FALSE)</f>
        <v>66693.184093705786</v>
      </c>
      <c r="H20" s="6">
        <f>VLOOKUP(CONCATENATE($B$1,'Évek összevetése megjelenítő'!$B20),'Évek összevetése adatbázis'!$A$4:$V$2467,H$3,FALSE)</f>
        <v>3.1617915618090691</v>
      </c>
      <c r="I20" s="10">
        <f>VLOOKUP(CONCATENATE($B$1,'Évek összevetése megjelenítő'!$B20),'Évek összevetése adatbázis'!$A$4:$V$2467,I$3,FALSE)</f>
        <v>3538.978055696075</v>
      </c>
      <c r="J20" s="11">
        <f>VLOOKUP(CONCATENATE($B$1,'Évek összevetése megjelenítő'!$B20),'Évek összevetése adatbázis'!$A$4:$V$2467,J$3,FALSE)</f>
        <v>14744.495681474826</v>
      </c>
      <c r="K20" s="6">
        <f>VLOOKUP(CONCATENATE($B$1,'Évek összevetése megjelenítő'!$B20),'Évek összevetése adatbázis'!$A$4:$V$2467,K$3,FALSE)</f>
        <v>4.1663145262353876</v>
      </c>
      <c r="L20" s="12">
        <f>VLOOKUP(CONCATENATE($B$1,'Évek összevetése megjelenítő'!$B20),'Évek összevetése adatbázis'!$A$4:$V$2467,L$3,FALSE)</f>
        <v>0.16777592951936046</v>
      </c>
      <c r="M20" s="13">
        <f>VLOOKUP(CONCATENATE($B$1,'Évek összevetése megjelenítő'!$B20),'Évek összevetése adatbázis'!$A$4:$V$2467,M$3,FALSE)</f>
        <v>0.22107949833012017</v>
      </c>
      <c r="N20" s="7">
        <f>VLOOKUP(CONCATENATE($B$1,'Évek összevetése megjelenítő'!$B20),'Évek összevetése adatbázis'!$A$4:$V$2467,N$3,FALSE)</f>
        <v>1.3177068901567834</v>
      </c>
      <c r="O20" s="19">
        <f>VLOOKUP(CONCATENATE($B$1,'Évek összevetése megjelenítő'!$B20),'Évek összevetése adatbázis'!$A$4:$V$2467,O$3,FALSE)</f>
        <v>0.69578926503620364</v>
      </c>
      <c r="P20" s="19">
        <f>VLOOKUP(CONCATENATE($B$1,'Évek összevetése megjelenítő'!$B20),'Évek összevetése adatbázis'!$A$4:$V$2467,P$3,FALSE)</f>
        <v>0.69571865016497592</v>
      </c>
      <c r="Q20" s="283">
        <f>VLOOKUP(CONCATENATE($B$1,'Évek összevetése megjelenítő'!$B20),'Évek összevetése adatbázis'!$A$4:$V$2467,Q$3,FALSE)</f>
        <v>0.30421073496379636</v>
      </c>
      <c r="R20" s="284">
        <f>VLOOKUP(CONCATENATE($B$1,'Évek összevetése megjelenítő'!$B20),'Évek összevetése adatbázis'!$A$4:$V$2467,R$3,FALSE)</f>
        <v>0.30428134983502414</v>
      </c>
      <c r="S20" s="19">
        <f>VLOOKUP(CONCATENATE($B$1,'Évek összevetése megjelenítő'!$B20),'Évek összevetése adatbázis'!$A$4:$V$2467,S$3,FALSE)</f>
        <v>2.2463489955792063E-2</v>
      </c>
      <c r="T20" s="19">
        <f>VLOOKUP(CONCATENATE($B$1,'Évek összevetése megjelenítő'!$B20),'Évek összevetése adatbázis'!$A$4:$V$2467,T$3,FALSE)</f>
        <v>3.117200376960207E-2</v>
      </c>
    </row>
    <row r="21" spans="1:20" x14ac:dyDescent="0.25">
      <c r="A21">
        <v>16</v>
      </c>
      <c r="B21" s="267" t="s">
        <v>162</v>
      </c>
      <c r="C21" s="4" t="str">
        <f>VLOOKUP(CONCATENATE($B$1,'Évek összevetése megjelenítő'!$B21),'Évek összevetése adatbázis'!$A$4:$V$2467,C$3,FALSE)</f>
        <v>U</v>
      </c>
      <c r="D21" s="5" t="str">
        <f>VLOOKUP(CONCATENATE($B$1,'Évek összevetése megjelenítő'!$B21),'Évek összevetése adatbázis'!$A$4:$V$2467,D$3,FALSE)</f>
        <v>U</v>
      </c>
      <c r="E21" s="5" t="str">
        <f>VLOOKUP(CONCATENATE($B$1,'Évek összevetése megjelenítő'!$B21),'Évek összevetése adatbázis'!$A$4:$V$2467,E$3,FALSE)</f>
        <v/>
      </c>
      <c r="F21" s="8">
        <f>VLOOKUP(CONCATENATE($B$1,'Évek összevetése megjelenítő'!$B21),'Évek összevetése adatbázis'!$A$4:$V$2467,F$3,FALSE)</f>
        <v>12382.338055842501</v>
      </c>
      <c r="G21" s="9">
        <f>VLOOKUP(CONCATENATE($B$1,'Évek összevetése megjelenítő'!$B21),'Évek összevetése adatbázis'!$A$4:$V$2467,G$3,FALSE)</f>
        <v>40206.789097240093</v>
      </c>
      <c r="H21" s="6">
        <f>VLOOKUP(CONCATENATE($B$1,'Évek összevetése megjelenítő'!$B21),'Évek összevetése adatbázis'!$A$4:$V$2467,H$3,FALSE)</f>
        <v>3.2471080110972141</v>
      </c>
      <c r="I21" s="10">
        <f>VLOOKUP(CONCATENATE($B$1,'Évek összevetése megjelenítő'!$B21),'Évek összevetése adatbázis'!$A$4:$V$2467,I$3,FALSE)</f>
        <v>4615.1494332659795</v>
      </c>
      <c r="J21" s="11">
        <f>VLOOKUP(CONCATENATE($B$1,'Évek összevetése megjelenítő'!$B21),'Évek összevetése adatbázis'!$A$4:$V$2467,J$3,FALSE)</f>
        <v>15040.251644777258</v>
      </c>
      <c r="K21" s="6">
        <f>VLOOKUP(CONCATENATE($B$1,'Évek összevetése megjelenítő'!$B21),'Évek összevetése adatbázis'!$A$4:$V$2467,K$3,FALSE)</f>
        <v>3.2588872499701051</v>
      </c>
      <c r="L21" s="12">
        <f>VLOOKUP(CONCATENATE($B$1,'Évek összevetése megjelenítő'!$B21),'Évek összevetése adatbázis'!$A$4:$V$2467,L$3,FALSE)</f>
        <v>0.37272035478698307</v>
      </c>
      <c r="M21" s="13">
        <f>VLOOKUP(CONCATENATE($B$1,'Évek összevetése megjelenítő'!$B21),'Évek összevetése adatbázis'!$A$4:$V$2467,M$3,FALSE)</f>
        <v>0.37407243857256095</v>
      </c>
      <c r="N21" s="7">
        <f>VLOOKUP(CONCATENATE($B$1,'Évek összevetése megjelenítő'!$B21),'Évek összevetése adatbázis'!$A$4:$V$2467,N$3,FALSE)</f>
        <v>1.0036276091933607</v>
      </c>
      <c r="O21" s="19">
        <f>VLOOKUP(CONCATENATE($B$1,'Évek összevetése megjelenítő'!$B21),'Évek összevetése adatbázis'!$A$4:$V$2467,O$3,FALSE)</f>
        <v>0.72526431319299933</v>
      </c>
      <c r="P21" s="19">
        <f>VLOOKUP(CONCATENATE($B$1,'Évek összevetése megjelenítő'!$B21),'Évek összevetése adatbázis'!$A$4:$V$2467,P$3,FALSE)</f>
        <v>0.71872282879932892</v>
      </c>
      <c r="Q21" s="283">
        <f>VLOOKUP(CONCATENATE($B$1,'Évek összevetése megjelenítő'!$B21),'Évek összevetése adatbázis'!$A$4:$V$2467,Q$3,FALSE)</f>
        <v>0.27473568680700061</v>
      </c>
      <c r="R21" s="284">
        <f>VLOOKUP(CONCATENATE($B$1,'Évek összevetése megjelenítő'!$B21),'Évek összevetése adatbázis'!$A$4:$V$2467,R$3,FALSE)</f>
        <v>0.28127717120067119</v>
      </c>
      <c r="S21" s="19">
        <f>VLOOKUP(CONCATENATE($B$1,'Évek összevetése megjelenítő'!$B21),'Évek összevetése adatbázis'!$A$4:$V$2467,S$3,FALSE)</f>
        <v>0.13043966286739225</v>
      </c>
      <c r="T21" s="19">
        <f>VLOOKUP(CONCATENATE($B$1,'Évek összevetése megjelenítő'!$B21),'Évek összevetése adatbázis'!$A$4:$V$2467,T$3,FALSE)</f>
        <v>0.13820229778484003</v>
      </c>
    </row>
    <row r="22" spans="1:20" x14ac:dyDescent="0.25">
      <c r="A22">
        <v>17</v>
      </c>
      <c r="B22" s="267" t="s">
        <v>163</v>
      </c>
      <c r="C22" s="4" t="str">
        <f>VLOOKUP(CONCATENATE($B$1,'Évek összevetése megjelenítő'!$B22),'Évek összevetése adatbázis'!$A$4:$V$2467,C$3,FALSE)</f>
        <v>M</v>
      </c>
      <c r="D22" s="5" t="str">
        <f>VLOOKUP(CONCATENATE($B$1,'Évek összevetése megjelenítő'!$B22),'Évek összevetése adatbázis'!$A$4:$V$2467,D$3,FALSE)</f>
        <v>M</v>
      </c>
      <c r="E22" s="5" t="str">
        <f>VLOOKUP(CONCATENATE($B$1,'Évek összevetése megjelenítő'!$B22),'Évek összevetése adatbázis'!$A$4:$V$2467,E$3,FALSE)</f>
        <v/>
      </c>
      <c r="F22" s="8">
        <f>VLOOKUP(CONCATENATE($B$1,'Évek összevetése megjelenítő'!$B22),'Évek összevetése adatbázis'!$A$4:$V$2467,F$3,FALSE)</f>
        <v>14462.594040197249</v>
      </c>
      <c r="G22" s="9">
        <f>VLOOKUP(CONCATENATE($B$1,'Évek összevetése megjelenítő'!$B22),'Évek összevetése adatbázis'!$A$4:$V$2467,G$3,FALSE)</f>
        <v>38191.492095008885</v>
      </c>
      <c r="H22" s="6">
        <f>VLOOKUP(CONCATENATE($B$1,'Évek összevetése megjelenítő'!$B22),'Évek összevetése adatbázis'!$A$4:$V$2467,H$3,FALSE)</f>
        <v>2.640708298169725</v>
      </c>
      <c r="I22" s="10">
        <f>VLOOKUP(CONCATENATE($B$1,'Évek összevetése megjelenítő'!$B22),'Évek összevetése adatbázis'!$A$4:$V$2467,I$3,FALSE)</f>
        <v>2811.2878384968321</v>
      </c>
      <c r="J22" s="11">
        <f>VLOOKUP(CONCATENATE($B$1,'Évek összevetése megjelenítő'!$B22),'Évek összevetése adatbázis'!$A$4:$V$2467,J$3,FALSE)</f>
        <v>7768.8985909350877</v>
      </c>
      <c r="K22" s="6">
        <f>VLOOKUP(CONCATENATE($B$1,'Évek összevetése megjelenítő'!$B22),'Évek összevetése adatbázis'!$A$4:$V$2467,K$3,FALSE)</f>
        <v>2.7634660828928288</v>
      </c>
      <c r="L22" s="12">
        <f>VLOOKUP(CONCATENATE($B$1,'Évek összevetése megjelenítő'!$B22),'Évek összevetése adatbázis'!$A$4:$V$2467,L$3,FALSE)</f>
        <v>0.19438337484155022</v>
      </c>
      <c r="M22" s="13">
        <f>VLOOKUP(CONCATENATE($B$1,'Évek összevetése megjelenítő'!$B22),'Évek összevetése adatbázis'!$A$4:$V$2467,M$3,FALSE)</f>
        <v>0.20341961428499356</v>
      </c>
      <c r="N22" s="7">
        <f>VLOOKUP(CONCATENATE($B$1,'Évek összevetése megjelenítő'!$B22),'Évek összevetése adatbázis'!$A$4:$V$2467,N$3,FALSE)</f>
        <v>1.0464866887449049</v>
      </c>
      <c r="O22" s="19">
        <f>VLOOKUP(CONCATENATE($B$1,'Évek összevetése megjelenítő'!$B22),'Évek összevetése adatbázis'!$A$4:$V$2467,O$3,FALSE)</f>
        <v>0.35397987123133035</v>
      </c>
      <c r="P22" s="19">
        <f>VLOOKUP(CONCATENATE($B$1,'Évek összevetése megjelenítő'!$B22),'Évek összevetése adatbázis'!$A$4:$V$2467,P$3,FALSE)</f>
        <v>0.32340783832717906</v>
      </c>
      <c r="Q22" s="283">
        <f>VLOOKUP(CONCATENATE($B$1,'Évek összevetése megjelenítő'!$B22),'Évek összevetése adatbázis'!$A$4:$V$2467,Q$3,FALSE)</f>
        <v>0.64602012876866965</v>
      </c>
      <c r="R22" s="284">
        <f>VLOOKUP(CONCATENATE($B$1,'Évek összevetése megjelenítő'!$B22),'Évek összevetése adatbázis'!$A$4:$V$2467,R$3,FALSE)</f>
        <v>0.67659216167282088</v>
      </c>
      <c r="S22" s="19">
        <f>VLOOKUP(CONCATENATE($B$1,'Évek összevetése megjelenítő'!$B22),'Évek összevetése adatbázis'!$A$4:$V$2467,S$3,FALSE)</f>
        <v>0.35365869464907174</v>
      </c>
      <c r="T22" s="19">
        <f>VLOOKUP(CONCATENATE($B$1,'Évek összevetése megjelenítő'!$B22),'Évek összevetése adatbázis'!$A$4:$V$2467,T$3,FALSE)</f>
        <v>0.377655078706855</v>
      </c>
    </row>
    <row r="23" spans="1:20" x14ac:dyDescent="0.25">
      <c r="A23">
        <v>18</v>
      </c>
      <c r="B23" s="267" t="s">
        <v>164</v>
      </c>
      <c r="C23" s="4" t="str">
        <f>VLOOKUP(CONCATENATE($B$1,'Évek összevetése megjelenítő'!$B23),'Évek összevetése adatbázis'!$A$4:$V$2467,C$3,FALSE)</f>
        <v>M</v>
      </c>
      <c r="D23" s="5" t="str">
        <f>VLOOKUP(CONCATENATE($B$1,'Évek összevetése megjelenítő'!$B23),'Évek összevetése adatbázis'!$A$4:$V$2467,D$3,FALSE)</f>
        <v>M</v>
      </c>
      <c r="E23" s="5" t="str">
        <f>VLOOKUP(CONCATENATE($B$1,'Évek összevetése megjelenítő'!$B23),'Évek összevetése adatbázis'!$A$4:$V$2467,E$3,FALSE)</f>
        <v/>
      </c>
      <c r="F23" s="8">
        <f>VLOOKUP(CONCATENATE($B$1,'Évek összevetése megjelenítő'!$B23),'Évek összevetése adatbázis'!$A$4:$V$2467,F$3,FALSE)</f>
        <v>13159.56865627693</v>
      </c>
      <c r="G23" s="9">
        <f>VLOOKUP(CONCATENATE($B$1,'Évek összevetése megjelenítő'!$B23),'Évek összevetése adatbázis'!$A$4:$V$2467,G$3,FALSE)</f>
        <v>30816.645636012552</v>
      </c>
      <c r="H23" s="6">
        <f>VLOOKUP(CONCATENATE($B$1,'Évek összevetése megjelenítő'!$B23),'Évek összevetése adatbázis'!$A$4:$V$2467,H$3,FALSE)</f>
        <v>2.3417671536911238</v>
      </c>
      <c r="I23" s="10">
        <f>VLOOKUP(CONCATENATE($B$1,'Évek összevetése megjelenítő'!$B23),'Évek összevetése adatbázis'!$A$4:$V$2467,I$3,FALSE)</f>
        <v>3006.0632338817622</v>
      </c>
      <c r="J23" s="11">
        <f>VLOOKUP(CONCATENATE($B$1,'Évek összevetése megjelenítő'!$B23),'Évek összevetése adatbázis'!$A$4:$V$2467,J$3,FALSE)</f>
        <v>7911.7967869670128</v>
      </c>
      <c r="K23" s="6">
        <f>VLOOKUP(CONCATENATE($B$1,'Évek összevetése megjelenítő'!$B23),'Évek összevetése adatbázis'!$A$4:$V$2467,K$3,FALSE)</f>
        <v>2.6319462271425418</v>
      </c>
      <c r="L23" s="12">
        <f>VLOOKUP(CONCATENATE($B$1,'Évek összevetése megjelenítő'!$B23),'Évek összevetése adatbázis'!$A$4:$V$2467,L$3,FALSE)</f>
        <v>0.22843174517334291</v>
      </c>
      <c r="M23" s="13">
        <f>VLOOKUP(CONCATENATE($B$1,'Évek összevetése megjelenítő'!$B23),'Évek összevetése adatbázis'!$A$4:$V$2467,M$3,FALSE)</f>
        <v>0.25673776699827544</v>
      </c>
      <c r="N23" s="7">
        <f>VLOOKUP(CONCATENATE($B$1,'Évek összevetése megjelenítő'!$B23),'Évek összevetése adatbázis'!$A$4:$V$2467,N$3,FALSE)</f>
        <v>1.1239145715209278</v>
      </c>
      <c r="O23" s="19">
        <f>VLOOKUP(CONCATENATE($B$1,'Évek összevetése megjelenítő'!$B23),'Évek összevetése adatbázis'!$A$4:$V$2467,O$3,FALSE)</f>
        <v>0.45741872865130301</v>
      </c>
      <c r="P23" s="19">
        <f>VLOOKUP(CONCATENATE($B$1,'Évek összevetése megjelenítő'!$B23),'Évek összevetése adatbázis'!$A$4:$V$2467,P$3,FALSE)</f>
        <v>0.42375658580028319</v>
      </c>
      <c r="Q23" s="283">
        <f>VLOOKUP(CONCATENATE($B$1,'Évek összevetése megjelenítő'!$B23),'Évek összevetése adatbázis'!$A$4:$V$2467,Q$3,FALSE)</f>
        <v>0.54258127134869705</v>
      </c>
      <c r="R23" s="284">
        <f>VLOOKUP(CONCATENATE($B$1,'Évek összevetése megjelenítő'!$B23),'Évek összevetése adatbázis'!$A$4:$V$2467,R$3,FALSE)</f>
        <v>0.57624341419971692</v>
      </c>
      <c r="S23" s="19">
        <f>VLOOKUP(CONCATENATE($B$1,'Évek összevetése megjelenítő'!$B23),'Évek összevetése adatbázis'!$A$4:$V$2467,S$3,FALSE)</f>
        <v>0.34523108552868048</v>
      </c>
      <c r="T23" s="19">
        <f>VLOOKUP(CONCATENATE($B$1,'Évek összevetése megjelenítő'!$B23),'Évek összevetése adatbázis'!$A$4:$V$2467,T$3,FALSE)</f>
        <v>0.32195092052997631</v>
      </c>
    </row>
    <row r="24" spans="1:20" x14ac:dyDescent="0.25">
      <c r="A24">
        <v>19</v>
      </c>
      <c r="B24" s="267" t="s">
        <v>165</v>
      </c>
      <c r="C24" s="4" t="str">
        <f>VLOOKUP(CONCATENATE($B$1,'Évek összevetése megjelenítő'!$B24),'Évek összevetése adatbázis'!$A$4:$V$2467,C$3,FALSE)</f>
        <v>M</v>
      </c>
      <c r="D24" s="5" t="str">
        <f>VLOOKUP(CONCATENATE($B$1,'Évek összevetése megjelenítő'!$B24),'Évek összevetése adatbázis'!$A$4:$V$2467,D$3,FALSE)</f>
        <v>M</v>
      </c>
      <c r="E24" s="5" t="str">
        <f>VLOOKUP(CONCATENATE($B$1,'Évek összevetése megjelenítő'!$B24),'Évek összevetése adatbázis'!$A$4:$V$2467,E$3,FALSE)</f>
        <v/>
      </c>
      <c r="F24" s="8">
        <f>VLOOKUP(CONCATENATE($B$1,'Évek összevetése megjelenítő'!$B24),'Évek összevetése adatbázis'!$A$4:$V$2467,F$3,FALSE)</f>
        <v>14807.364852215615</v>
      </c>
      <c r="G24" s="9">
        <f>VLOOKUP(CONCATENATE($B$1,'Évek összevetése megjelenítő'!$B24),'Évek összevetése adatbázis'!$A$4:$V$2467,G$3,FALSE)</f>
        <v>56866.98657347812</v>
      </c>
      <c r="H24" s="6">
        <f>VLOOKUP(CONCATENATE($B$1,'Évek összevetése megjelenítő'!$B24),'Évek összevetése adatbázis'!$A$4:$V$2467,H$3,FALSE)</f>
        <v>3.8404528517421626</v>
      </c>
      <c r="I24" s="10">
        <f>VLOOKUP(CONCATENATE($B$1,'Évek összevetése megjelenítő'!$B24),'Évek összevetése adatbázis'!$A$4:$V$2467,I$3,FALSE)</f>
        <v>4934.8428256820707</v>
      </c>
      <c r="J24" s="11">
        <f>VLOOKUP(CONCATENATE($B$1,'Évek összevetése megjelenítő'!$B24),'Évek összevetése adatbázis'!$A$4:$V$2467,J$3,FALSE)</f>
        <v>16787.506859894769</v>
      </c>
      <c r="K24" s="6">
        <f>VLOOKUP(CONCATENATE($B$1,'Évek összevetése megjelenítő'!$B24),'Évek összevetése adatbázis'!$A$4:$V$2467,K$3,FALSE)</f>
        <v>3.4018321257424198</v>
      </c>
      <c r="L24" s="12">
        <f>VLOOKUP(CONCATENATE($B$1,'Évek összevetése megjelenítő'!$B24),'Évek összevetése adatbázis'!$A$4:$V$2467,L$3,FALSE)</f>
        <v>0.33326948278333762</v>
      </c>
      <c r="M24" s="13">
        <f>VLOOKUP(CONCATENATE($B$1,'Évek összevetése megjelenítő'!$B24),'Évek összevetése adatbázis'!$A$4:$V$2467,M$3,FALSE)</f>
        <v>0.29520654902653487</v>
      </c>
      <c r="N24" s="7">
        <f>VLOOKUP(CONCATENATE($B$1,'Évek összevetése megjelenítő'!$B24),'Évek összevetése adatbázis'!$A$4:$V$2467,N$3,FALSE)</f>
        <v>0.88578932148567613</v>
      </c>
      <c r="O24" s="19">
        <f>VLOOKUP(CONCATENATE($B$1,'Évek összevetése megjelenítő'!$B24),'Évek összevetése adatbázis'!$A$4:$V$2467,O$3,FALSE)</f>
        <v>0.36727279785261596</v>
      </c>
      <c r="P24" s="19">
        <f>VLOOKUP(CONCATENATE($B$1,'Évek összevetése megjelenítő'!$B24),'Évek összevetése adatbázis'!$A$4:$V$2467,P$3,FALSE)</f>
        <v>0.30752689413575518</v>
      </c>
      <c r="Q24" s="283">
        <f>VLOOKUP(CONCATENATE($B$1,'Évek összevetése megjelenítő'!$B24),'Évek összevetése adatbázis'!$A$4:$V$2467,Q$3,FALSE)</f>
        <v>0.63272720214738398</v>
      </c>
      <c r="R24" s="284">
        <f>VLOOKUP(CONCATENATE($B$1,'Évek összevetése megjelenítő'!$B24),'Évek összevetése adatbázis'!$A$4:$V$2467,R$3,FALSE)</f>
        <v>0.69247310586424471</v>
      </c>
      <c r="S24" s="19">
        <f>VLOOKUP(CONCATENATE($B$1,'Évek összevetése megjelenítő'!$B24),'Évek összevetése adatbázis'!$A$4:$V$2467,S$3,FALSE)</f>
        <v>4.911145411361835E-2</v>
      </c>
      <c r="T24" s="19">
        <f>VLOOKUP(CONCATENATE($B$1,'Évek összevetése megjelenítő'!$B24),'Évek összevetése adatbázis'!$A$4:$V$2467,T$3,FALSE)</f>
        <v>4.0907014579053942E-2</v>
      </c>
    </row>
    <row r="25" spans="1:20" x14ac:dyDescent="0.25">
      <c r="A25">
        <v>20</v>
      </c>
      <c r="B25" s="267" t="s">
        <v>166</v>
      </c>
      <c r="C25" s="4" t="str">
        <f>VLOOKUP(CONCATENATE($B$1,'Évek összevetése megjelenítő'!$B25),'Évek összevetése adatbázis'!$A$4:$V$2467,C$3,FALSE)</f>
        <v>M</v>
      </c>
      <c r="D25" s="5" t="str">
        <f>VLOOKUP(CONCATENATE($B$1,'Évek összevetése megjelenítő'!$B25),'Évek összevetése adatbázis'!$A$4:$V$2467,D$3,FALSE)</f>
        <v>M</v>
      </c>
      <c r="E25" s="5" t="str">
        <f>VLOOKUP(CONCATENATE($B$1,'Évek összevetése megjelenítő'!$B25),'Évek összevetése adatbázis'!$A$4:$V$2467,E$3,FALSE)</f>
        <v/>
      </c>
      <c r="F25" s="8">
        <f>VLOOKUP(CONCATENATE($B$1,'Évek összevetése megjelenítő'!$B25),'Évek összevetése adatbázis'!$A$4:$V$2467,F$3,FALSE)</f>
        <v>32152.273678072928</v>
      </c>
      <c r="G25" s="9">
        <f>VLOOKUP(CONCATENATE($B$1,'Évek összevetése megjelenítő'!$B25),'Évek összevetése adatbázis'!$A$4:$V$2467,G$3,FALSE)</f>
        <v>122794.58606580668</v>
      </c>
      <c r="H25" s="6">
        <f>VLOOKUP(CONCATENATE($B$1,'Évek összevetése megjelenítő'!$B25),'Évek összevetése adatbázis'!$A$4:$V$2467,H$3,FALSE)</f>
        <v>3.8191571549588299</v>
      </c>
      <c r="I25" s="10">
        <f>VLOOKUP(CONCATENATE($B$1,'Évek összevetése megjelenítő'!$B25),'Évek összevetése adatbázis'!$A$4:$V$2467,I$3,FALSE)</f>
        <v>9091.3072110539833</v>
      </c>
      <c r="J25" s="11">
        <f>VLOOKUP(CONCATENATE($B$1,'Évek összevetése megjelenítő'!$B25),'Évek összevetése adatbázis'!$A$4:$V$2467,J$3,FALSE)</f>
        <v>26456.518433217883</v>
      </c>
      <c r="K25" s="6">
        <f>VLOOKUP(CONCATENATE($B$1,'Évek összevetése megjelenítő'!$B25),'Évek összevetése adatbázis'!$A$4:$V$2467,K$3,FALSE)</f>
        <v>2.9100895854723512</v>
      </c>
      <c r="L25" s="12">
        <f>VLOOKUP(CONCATENATE($B$1,'Évek összevetése megjelenítő'!$B25),'Évek összevetése adatbázis'!$A$4:$V$2467,L$3,FALSE)</f>
        <v>0.28275783237233498</v>
      </c>
      <c r="M25" s="13">
        <f>VLOOKUP(CONCATENATE($B$1,'Évek összevetése megjelenítő'!$B25),'Évek összevetése adatbázis'!$A$4:$V$2467,M$3,FALSE)</f>
        <v>0.21545345996801199</v>
      </c>
      <c r="N25" s="7">
        <f>VLOOKUP(CONCATENATE($B$1,'Évek összevetése megjelenítő'!$B25),'Évek összevetése adatbázis'!$A$4:$V$2467,N$3,FALSE)</f>
        <v>0.76197167788548925</v>
      </c>
      <c r="O25" s="19">
        <f>VLOOKUP(CONCATENATE($B$1,'Évek összevetése megjelenítő'!$B25),'Évek összevetése adatbázis'!$A$4:$V$2467,O$3,FALSE)</f>
        <v>0.25833673291829101</v>
      </c>
      <c r="P25" s="19">
        <f>VLOOKUP(CONCATENATE($B$1,'Évek összevetése megjelenítő'!$B25),'Évek összevetése adatbázis'!$A$4:$V$2467,P$3,FALSE)</f>
        <v>0.28356156910148983</v>
      </c>
      <c r="Q25" s="283">
        <f>VLOOKUP(CONCATENATE($B$1,'Évek összevetése megjelenítő'!$B25),'Évek összevetése adatbázis'!$A$4:$V$2467,Q$3,FALSE)</f>
        <v>0.74166326708170893</v>
      </c>
      <c r="R25" s="284">
        <f>VLOOKUP(CONCATENATE($B$1,'Évek összevetése megjelenítő'!$B25),'Évek összevetése adatbázis'!$A$4:$V$2467,R$3,FALSE)</f>
        <v>0.71643843089851023</v>
      </c>
      <c r="S25" s="19">
        <f>VLOOKUP(CONCATENATE($B$1,'Évek összevetése megjelenítő'!$B25),'Évek összevetése adatbázis'!$A$4:$V$2467,S$3,FALSE)</f>
        <v>0.34058401635022961</v>
      </c>
      <c r="T25" s="19">
        <f>VLOOKUP(CONCATENATE($B$1,'Évek összevetése megjelenítő'!$B25),'Évek összevetése adatbázis'!$A$4:$V$2467,T$3,FALSE)</f>
        <v>0.34161588622596711</v>
      </c>
    </row>
    <row r="26" spans="1:20" x14ac:dyDescent="0.25">
      <c r="A26">
        <v>21</v>
      </c>
      <c r="B26" s="267" t="s">
        <v>167</v>
      </c>
      <c r="C26" s="4" t="str">
        <f>VLOOKUP(CONCATENATE($B$1,'Évek összevetése megjelenítő'!$B26),'Évek összevetése adatbázis'!$A$4:$V$2467,C$3,FALSE)</f>
        <v>M</v>
      </c>
      <c r="D26" s="5" t="str">
        <f>VLOOKUP(CONCATENATE($B$1,'Évek összevetése megjelenítő'!$B26),'Évek összevetése adatbázis'!$A$4:$V$2467,D$3,FALSE)</f>
        <v>M</v>
      </c>
      <c r="E26" s="5" t="str">
        <f>VLOOKUP(CONCATENATE($B$1,'Évek összevetése megjelenítő'!$B26),'Évek összevetése adatbázis'!$A$4:$V$2467,E$3,FALSE)</f>
        <v/>
      </c>
      <c r="F26" s="8">
        <f>VLOOKUP(CONCATENATE($B$1,'Évek összevetése megjelenítő'!$B26),'Évek összevetése adatbázis'!$A$4:$V$2467,F$3,FALSE)</f>
        <v>4451.8283182977366</v>
      </c>
      <c r="G26" s="9">
        <f>VLOOKUP(CONCATENATE($B$1,'Évek összevetése megjelenítő'!$B26),'Évek összevetése adatbázis'!$A$4:$V$2467,G$3,FALSE)</f>
        <v>18524.369564618017</v>
      </c>
      <c r="H26" s="6">
        <f>VLOOKUP(CONCATENATE($B$1,'Évek összevetése megjelenítő'!$B26),'Évek összevetése adatbázis'!$A$4:$V$2467,H$3,FALSE)</f>
        <v>4.1610700683312185</v>
      </c>
      <c r="I26" s="10">
        <f>VLOOKUP(CONCATENATE($B$1,'Évek összevetése megjelenítő'!$B26),'Évek összevetése adatbázis'!$A$4:$V$2467,I$3,FALSE)</f>
        <v>1371.0726535515266</v>
      </c>
      <c r="J26" s="11">
        <f>VLOOKUP(CONCATENATE($B$1,'Évek összevetése megjelenítő'!$B26),'Évek összevetése adatbázis'!$A$4:$V$2467,J$3,FALSE)</f>
        <v>5125.2819643446819</v>
      </c>
      <c r="K26" s="6">
        <f>VLOOKUP(CONCATENATE($B$1,'Évek összevetése megjelenítő'!$B26),'Évek összevetése adatbázis'!$A$4:$V$2467,K$3,FALSE)</f>
        <v>3.7381549045329767</v>
      </c>
      <c r="L26" s="12">
        <f>VLOOKUP(CONCATENATE($B$1,'Évek összevetése megjelenítő'!$B26),'Évek összevetése adatbázis'!$A$4:$V$2467,L$3,FALSE)</f>
        <v>0.3079796783528681</v>
      </c>
      <c r="M26" s="13">
        <f>VLOOKUP(CONCATENATE($B$1,'Évek összevetése megjelenítő'!$B26),'Évek összevetése adatbázis'!$A$4:$V$2467,M$3,FALSE)</f>
        <v>0.27667780792573321</v>
      </c>
      <c r="N26" s="7">
        <f>VLOOKUP(CONCATENATE($B$1,'Évek összevetése megjelenítő'!$B26),'Évek összevetése adatbázis'!$A$4:$V$2467,N$3,FALSE)</f>
        <v>0.89836384467136587</v>
      </c>
      <c r="O26" s="19">
        <f>VLOOKUP(CONCATENATE($B$1,'Évek összevetése megjelenítő'!$B26),'Évek összevetése adatbázis'!$A$4:$V$2467,O$3,FALSE)</f>
        <v>0.14413248828241859</v>
      </c>
      <c r="P26" s="19">
        <f>VLOOKUP(CONCATENATE($B$1,'Évek összevetése megjelenítő'!$B26),'Évek összevetése adatbázis'!$A$4:$V$2467,P$3,FALSE)</f>
        <v>0.21552597262644277</v>
      </c>
      <c r="Q26" s="283">
        <f>VLOOKUP(CONCATENATE($B$1,'Évek összevetése megjelenítő'!$B26),'Évek összevetése adatbázis'!$A$4:$V$2467,Q$3,FALSE)</f>
        <v>0.85586751171758146</v>
      </c>
      <c r="R26" s="284">
        <f>VLOOKUP(CONCATENATE($B$1,'Évek összevetése megjelenítő'!$B26),'Évek összevetése adatbázis'!$A$4:$V$2467,R$3,FALSE)</f>
        <v>0.7844740273735572</v>
      </c>
      <c r="S26" s="19">
        <f>VLOOKUP(CONCATENATE($B$1,'Évek összevetése megjelenítő'!$B26),'Évek összevetése adatbázis'!$A$4:$V$2467,S$3,FALSE)</f>
        <v>0.44153665172717399</v>
      </c>
      <c r="T26" s="19">
        <f>VLOOKUP(CONCATENATE($B$1,'Évek összevetése megjelenítő'!$B26),'Évek összevetése adatbázis'!$A$4:$V$2467,T$3,FALSE)</f>
        <v>0.42214282445374879</v>
      </c>
    </row>
    <row r="27" spans="1:20" x14ac:dyDescent="0.25">
      <c r="A27">
        <v>22</v>
      </c>
      <c r="B27" s="267" t="s">
        <v>168</v>
      </c>
      <c r="C27" s="4" t="str">
        <f>VLOOKUP(CONCATENATE($B$1,'Évek összevetése megjelenítő'!$B27),'Évek összevetése adatbázis'!$A$4:$V$2467,C$3,FALSE)</f>
        <v>M</v>
      </c>
      <c r="D27" s="5" t="str">
        <f>VLOOKUP(CONCATENATE($B$1,'Évek összevetése megjelenítő'!$B27),'Évek összevetése adatbázis'!$A$4:$V$2467,D$3,FALSE)</f>
        <v>M</v>
      </c>
      <c r="E27" s="5" t="str">
        <f>VLOOKUP(CONCATENATE($B$1,'Évek összevetése megjelenítő'!$B27),'Évek összevetése adatbázis'!$A$4:$V$2467,E$3,FALSE)</f>
        <v/>
      </c>
      <c r="F27" s="8">
        <f>VLOOKUP(CONCATENATE($B$1,'Évek összevetése megjelenítő'!$B27),'Évek összevetése adatbázis'!$A$4:$V$2467,F$3,FALSE)</f>
        <v>20094.237829876161</v>
      </c>
      <c r="G27" s="9">
        <f>VLOOKUP(CONCATENATE($B$1,'Évek összevetése megjelenítő'!$B27),'Évek összevetése adatbázis'!$A$4:$V$2467,G$3,FALSE)</f>
        <v>52866.703614417202</v>
      </c>
      <c r="H27" s="6">
        <f>VLOOKUP(CONCATENATE($B$1,'Évek összevetése megjelenítő'!$B27),'Évek összevetése adatbázis'!$A$4:$V$2467,H$3,FALSE)</f>
        <v>2.6309384840570993</v>
      </c>
      <c r="I27" s="10">
        <f>VLOOKUP(CONCATENATE($B$1,'Évek összevetése megjelenítő'!$B27),'Évek összevetése adatbázis'!$A$4:$V$2467,I$3,FALSE)</f>
        <v>8604.4419333691312</v>
      </c>
      <c r="J27" s="11">
        <f>VLOOKUP(CONCATENATE($B$1,'Évek összevetése megjelenítő'!$B27),'Évek összevetése adatbázis'!$A$4:$V$2467,J$3,FALSE)</f>
        <v>22837.29685008229</v>
      </c>
      <c r="K27" s="6">
        <f>VLOOKUP(CONCATENATE($B$1,'Évek összevetése megjelenítő'!$B27),'Évek összevetése adatbázis'!$A$4:$V$2467,K$3,FALSE)</f>
        <v>2.6541287659245301</v>
      </c>
      <c r="L27" s="12">
        <f>VLOOKUP(CONCATENATE($B$1,'Évek összevetése megjelenítő'!$B27),'Évek összevetése adatbázis'!$A$4:$V$2467,L$3,FALSE)</f>
        <v>0.42820444379214156</v>
      </c>
      <c r="M27" s="13">
        <f>VLOOKUP(CONCATENATE($B$1,'Évek összevetése megjelenítő'!$B27),'Évek összevetése adatbázis'!$A$4:$V$2467,M$3,FALSE)</f>
        <v>0.43197883145213473</v>
      </c>
      <c r="N27" s="7">
        <f>VLOOKUP(CONCATENATE($B$1,'Évek összevetése megjelenítő'!$B27),'Évek összevetése adatbázis'!$A$4:$V$2467,N$3,FALSE)</f>
        <v>1.0088144523362894</v>
      </c>
      <c r="O27" s="19">
        <f>VLOOKUP(CONCATENATE($B$1,'Évek összevetése megjelenítő'!$B27),'Évek összevetése adatbázis'!$A$4:$V$2467,O$3,FALSE)</f>
        <v>0.52237750684717066</v>
      </c>
      <c r="P27" s="19">
        <f>VLOOKUP(CONCATENATE($B$1,'Évek összevetése megjelenítő'!$B27),'Évek összevetése adatbázis'!$A$4:$V$2467,P$3,FALSE)</f>
        <v>0.48519455782220688</v>
      </c>
      <c r="Q27" s="283">
        <f>VLOOKUP(CONCATENATE($B$1,'Évek összevetése megjelenítő'!$B27),'Évek összevetése adatbázis'!$A$4:$V$2467,Q$3,FALSE)</f>
        <v>0.47762249315282923</v>
      </c>
      <c r="R27" s="284">
        <f>VLOOKUP(CONCATENATE($B$1,'Évek összevetése megjelenítő'!$B27),'Évek összevetése adatbázis'!$A$4:$V$2467,R$3,FALSE)</f>
        <v>0.51480544217779312</v>
      </c>
      <c r="S27" s="19">
        <f>VLOOKUP(CONCATENATE($B$1,'Évek összevetése megjelenítő'!$B27),'Évek összevetése adatbázis'!$A$4:$V$2467,S$3,FALSE)</f>
        <v>0.22186697260490143</v>
      </c>
      <c r="T27" s="19">
        <f>VLOOKUP(CONCATENATE($B$1,'Évek összevetése megjelenítő'!$B27),'Évek összevetése adatbázis'!$A$4:$V$2467,T$3,FALSE)</f>
        <v>0.29025760139699147</v>
      </c>
    </row>
    <row r="28" spans="1:20" x14ac:dyDescent="0.25">
      <c r="A28">
        <v>23</v>
      </c>
      <c r="B28" s="267" t="s">
        <v>169</v>
      </c>
      <c r="C28" s="4" t="str">
        <f>VLOOKUP(CONCATENATE($B$1,'Évek összevetése megjelenítő'!$B28),'Évek összevetése adatbázis'!$A$4:$V$2467,C$3,FALSE)</f>
        <v>U</v>
      </c>
      <c r="D28" s="5" t="str">
        <f>VLOOKUP(CONCATENATE($B$1,'Évek összevetése megjelenítő'!$B28),'Évek összevetése adatbázis'!$A$4:$V$2467,D$3,FALSE)</f>
        <v>U</v>
      </c>
      <c r="E28" s="5" t="str">
        <f>VLOOKUP(CONCATENATE($B$1,'Évek összevetése megjelenítő'!$B28),'Évek összevetése adatbázis'!$A$4:$V$2467,E$3,FALSE)</f>
        <v/>
      </c>
      <c r="F28" s="8">
        <f>VLOOKUP(CONCATENATE($B$1,'Évek összevetése megjelenítő'!$B28),'Évek összevetése adatbázis'!$A$4:$V$2467,F$3,FALSE)</f>
        <v>2</v>
      </c>
      <c r="G28" s="9">
        <f>VLOOKUP(CONCATENATE($B$1,'Évek összevetése megjelenítő'!$B28),'Évek összevetése adatbázis'!$A$4:$V$2467,G$3,FALSE)</f>
        <v>2</v>
      </c>
      <c r="H28" s="6">
        <f>VLOOKUP(CONCATENATE($B$1,'Évek összevetése megjelenítő'!$B28),'Évek összevetése adatbázis'!$A$4:$V$2467,H$3,FALSE)</f>
        <v>1</v>
      </c>
      <c r="I28" s="10">
        <f>VLOOKUP(CONCATENATE($B$1,'Évek összevetése megjelenítő'!$B28),'Évek összevetése adatbázis'!$A$4:$V$2467,I$3,FALSE)</f>
        <v>0</v>
      </c>
      <c r="J28" s="11">
        <f>VLOOKUP(CONCATENATE($B$1,'Évek összevetése megjelenítő'!$B28),'Évek összevetése adatbázis'!$A$4:$V$2467,J$3,FALSE)</f>
        <v>0</v>
      </c>
      <c r="K28" s="6" t="e">
        <f>VLOOKUP(CONCATENATE($B$1,'Évek összevetése megjelenítő'!$B28),'Évek összevetése adatbázis'!$A$4:$V$2467,K$3,FALSE)</f>
        <v>#DIV/0!</v>
      </c>
      <c r="L28" s="12">
        <f>VLOOKUP(CONCATENATE($B$1,'Évek összevetése megjelenítő'!$B28),'Évek összevetése adatbázis'!$A$4:$V$2467,L$3,FALSE)</f>
        <v>0</v>
      </c>
      <c r="M28" s="13">
        <f>VLOOKUP(CONCATENATE($B$1,'Évek összevetése megjelenítő'!$B28),'Évek összevetése adatbázis'!$A$4:$V$2467,M$3,FALSE)</f>
        <v>0</v>
      </c>
      <c r="N28" s="7" t="e">
        <f>VLOOKUP(CONCATENATE($B$1,'Évek összevetése megjelenítő'!$B28),'Évek összevetése adatbázis'!$A$4:$V$2467,N$3,FALSE)</f>
        <v>#DIV/0!</v>
      </c>
      <c r="O28" s="19">
        <f>VLOOKUP(CONCATENATE($B$1,'Évek összevetése megjelenítő'!$B28),'Évek összevetése adatbázis'!$A$4:$V$2467,O$3,FALSE)</f>
        <v>0.83890086306193701</v>
      </c>
      <c r="P28" s="19">
        <f>VLOOKUP(CONCATENATE($B$1,'Évek összevetése megjelenítő'!$B28),'Évek összevetése adatbázis'!$A$4:$V$2467,P$3,FALSE)</f>
        <v>0.86815422054054658</v>
      </c>
      <c r="Q28" s="283">
        <f>VLOOKUP(CONCATENATE($B$1,'Évek összevetése megjelenítő'!$B28),'Évek összevetése adatbázis'!$A$4:$V$2467,Q$3,FALSE)</f>
        <v>0.16109913693806296</v>
      </c>
      <c r="R28" s="284">
        <f>VLOOKUP(CONCATENATE($B$1,'Évek összevetése megjelenítő'!$B28),'Évek összevetése adatbázis'!$A$4:$V$2467,R$3,FALSE)</f>
        <v>0.13184577945945344</v>
      </c>
      <c r="S28" s="19">
        <f>VLOOKUP(CONCATENATE($B$1,'Évek összevetése megjelenítő'!$B28),'Évek összevetése adatbázis'!$A$4:$V$2467,S$3,FALSE)</f>
        <v>3.9083258521748883E-2</v>
      </c>
      <c r="T28" s="19">
        <f>VLOOKUP(CONCATENATE($B$1,'Évek összevetése megjelenítő'!$B28),'Évek összevetése adatbázis'!$A$4:$V$2467,T$3,FALSE)</f>
        <v>4.8302624401155977E-3</v>
      </c>
    </row>
    <row r="29" spans="1:20" x14ac:dyDescent="0.25">
      <c r="A29">
        <v>24</v>
      </c>
      <c r="B29" s="267" t="s">
        <v>170</v>
      </c>
      <c r="C29" s="4" t="str">
        <f>VLOOKUP(CONCATENATE($B$1,'Évek összevetése megjelenítő'!$B29),'Évek összevetése adatbázis'!$A$4:$V$2467,C$3,FALSE)</f>
        <v>U</v>
      </c>
      <c r="D29" s="5" t="str">
        <f>VLOOKUP(CONCATENATE($B$1,'Évek összevetése megjelenítő'!$B29),'Évek összevetése adatbázis'!$A$4:$V$2467,D$3,FALSE)</f>
        <v>U</v>
      </c>
      <c r="E29" s="5" t="str">
        <f>VLOOKUP(CONCATENATE($B$1,'Évek összevetése megjelenítő'!$B29),'Évek összevetése adatbázis'!$A$4:$V$2467,E$3,FALSE)</f>
        <v/>
      </c>
      <c r="F29" s="8">
        <f>VLOOKUP(CONCATENATE($B$1,'Évek összevetése megjelenítő'!$B29),'Évek összevetése adatbázis'!$A$4:$V$2467,F$3,FALSE)</f>
        <v>28881.01483657692</v>
      </c>
      <c r="G29" s="9">
        <f>VLOOKUP(CONCATENATE($B$1,'Évek összevetése megjelenítő'!$B29),'Évek összevetése adatbázis'!$A$4:$V$2467,G$3,FALSE)</f>
        <v>76310.864486380407</v>
      </c>
      <c r="H29" s="6">
        <f>VLOOKUP(CONCATENATE($B$1,'Évek összevetése megjelenítő'!$B29),'Évek összevetése adatbázis'!$A$4:$V$2467,H$3,FALSE)</f>
        <v>2.6422501050667733</v>
      </c>
      <c r="I29" s="10">
        <f>VLOOKUP(CONCATENATE($B$1,'Évek összevetése megjelenítő'!$B29),'Évek összevetése adatbázis'!$A$4:$V$2467,I$3,FALSE)</f>
        <v>13455.372555912036</v>
      </c>
      <c r="J29" s="11">
        <f>VLOOKUP(CONCATENATE($B$1,'Évek összevetése megjelenítő'!$B29),'Évek összevetése adatbázis'!$A$4:$V$2467,J$3,FALSE)</f>
        <v>24060.244430649891</v>
      </c>
      <c r="K29" s="6">
        <f>VLOOKUP(CONCATENATE($B$1,'Évek összevetése megjelenítő'!$B29),'Évek összevetése adatbázis'!$A$4:$V$2467,K$3,FALSE)</f>
        <v>1.7881514860083361</v>
      </c>
      <c r="L29" s="12">
        <f>VLOOKUP(CONCATENATE($B$1,'Évek összevetése megjelenítő'!$B29),'Évek összevetése adatbázis'!$A$4:$V$2467,L$3,FALSE)</f>
        <v>0.46588988067244846</v>
      </c>
      <c r="M29" s="13">
        <f>VLOOKUP(CONCATENATE($B$1,'Évek összevetése megjelenítő'!$B29),'Évek összevetése adatbázis'!$A$4:$V$2467,M$3,FALSE)</f>
        <v>0.31529251558857713</v>
      </c>
      <c r="N29" s="7">
        <f>VLOOKUP(CONCATENATE($B$1,'Évek összevetése megjelenítő'!$B29),'Évek összevetése adatbázis'!$A$4:$V$2467,N$3,FALSE)</f>
        <v>0.67675330301979386</v>
      </c>
      <c r="O29" s="19">
        <f>VLOOKUP(CONCATENATE($B$1,'Évek összevetése megjelenítő'!$B29),'Évek összevetése adatbázis'!$A$4:$V$2467,O$3,FALSE)</f>
        <v>0.66207897769868729</v>
      </c>
      <c r="P29" s="19">
        <f>VLOOKUP(CONCATENATE($B$1,'Évek összevetése megjelenítő'!$B29),'Évek összevetése adatbázis'!$A$4:$V$2467,P$3,FALSE)</f>
        <v>0.67769778372405909</v>
      </c>
      <c r="Q29" s="283">
        <f>VLOOKUP(CONCATENATE($B$1,'Évek összevetése megjelenítő'!$B29),'Évek összevetése adatbázis'!$A$4:$V$2467,Q$3,FALSE)</f>
        <v>0.33792102230131266</v>
      </c>
      <c r="R29" s="284">
        <f>VLOOKUP(CONCATENATE($B$1,'Évek összevetése megjelenítő'!$B29),'Évek összevetése adatbázis'!$A$4:$V$2467,R$3,FALSE)</f>
        <v>0.32230221627594091</v>
      </c>
      <c r="S29" s="19">
        <f>VLOOKUP(CONCATENATE($B$1,'Évek összevetése megjelenítő'!$B29),'Évek összevetése adatbázis'!$A$4:$V$2467,S$3,FALSE)</f>
        <v>0.33257095970072453</v>
      </c>
      <c r="T29" s="19">
        <f>VLOOKUP(CONCATENATE($B$1,'Évek összevetése megjelenítő'!$B29),'Évek összevetése adatbázis'!$A$4:$V$2467,T$3,FALSE)</f>
        <v>0.32085487328579848</v>
      </c>
    </row>
    <row r="30" spans="1:20" x14ac:dyDescent="0.25">
      <c r="A30">
        <v>25</v>
      </c>
      <c r="B30" s="267" t="s">
        <v>171</v>
      </c>
      <c r="C30" s="4" t="str">
        <f>VLOOKUP(CONCATENATE($B$1,'Évek összevetése megjelenítő'!$B30),'Évek összevetése adatbázis'!$A$4:$V$2467,C$3,FALSE)</f>
        <v>M</v>
      </c>
      <c r="D30" s="5" t="str">
        <f>VLOOKUP(CONCATENATE($B$1,'Évek összevetése megjelenítő'!$B30),'Évek összevetése adatbázis'!$A$4:$V$2467,D$3,FALSE)</f>
        <v>U</v>
      </c>
      <c r="E30" s="5" t="str">
        <f>VLOOKUP(CONCATENATE($B$1,'Évek összevetése megjelenítő'!$B30),'Évek összevetése adatbázis'!$A$4:$V$2467,E$3,FALSE)</f>
        <v>I</v>
      </c>
      <c r="F30" s="8">
        <f>VLOOKUP(CONCATENATE($B$1,'Évek összevetése megjelenítő'!$B30),'Évek összevetése adatbázis'!$A$4:$V$2467,F$3,FALSE)</f>
        <v>8140.9217021263867</v>
      </c>
      <c r="G30" s="9">
        <f>VLOOKUP(CONCATENATE($B$1,'Évek összevetése megjelenítő'!$B30),'Évek összevetése adatbázis'!$A$4:$V$2467,G$3,FALSE)</f>
        <v>23935.791949691164</v>
      </c>
      <c r="H30" s="6">
        <f>VLOOKUP(CONCATENATE($B$1,'Évek összevetése megjelenítő'!$B30),'Évek összevetése adatbázis'!$A$4:$V$2467,H$3,FALSE)</f>
        <v>2.9401820611343306</v>
      </c>
      <c r="I30" s="10">
        <f>VLOOKUP(CONCATENATE($B$1,'Évek összevetése megjelenítő'!$B30),'Évek összevetése adatbázis'!$A$4:$V$2467,I$3,FALSE)</f>
        <v>4645.635464075207</v>
      </c>
      <c r="J30" s="11">
        <f>VLOOKUP(CONCATENATE($B$1,'Évek összevetése megjelenítő'!$B30),'Évek összevetése adatbázis'!$A$4:$V$2467,J$3,FALSE)</f>
        <v>15097.136821350068</v>
      </c>
      <c r="K30" s="6">
        <f>VLOOKUP(CONCATENATE($B$1,'Évek összevetése megjelenítő'!$B30),'Évek összevetése adatbázis'!$A$4:$V$2467,K$3,FALSE)</f>
        <v>3.2497463346180586</v>
      </c>
      <c r="L30" s="12">
        <f>VLOOKUP(CONCATENATE($B$1,'Évek összevetése megjelenítő'!$B30),'Évek összevetése adatbázis'!$A$4:$V$2467,L$3,FALSE)</f>
        <v>0.57065227182590139</v>
      </c>
      <c r="M30" s="13">
        <f>VLOOKUP(CONCATENATE($B$1,'Évek összevetése megjelenítő'!$B30),'Évek összevetése adatbázis'!$A$4:$V$2467,M$3,FALSE)</f>
        <v>0.63073479469915184</v>
      </c>
      <c r="N30" s="7">
        <f>VLOOKUP(CONCATENATE($B$1,'Évek összevetése megjelenítő'!$B30),'Évek összevetése adatbázis'!$A$4:$V$2467,N$3,FALSE)</f>
        <v>1.1052874505887902</v>
      </c>
      <c r="O30" s="19">
        <f>VLOOKUP(CONCATENATE($B$1,'Évek összevetése megjelenítő'!$B30),'Évek összevetése adatbázis'!$A$4:$V$2467,O$3,FALSE)</f>
        <v>0.59165623332749917</v>
      </c>
      <c r="P30" s="19">
        <f>VLOOKUP(CONCATENATE($B$1,'Évek összevetése megjelenítő'!$B30),'Évek összevetése adatbázis'!$A$4:$V$2467,P$3,FALSE)</f>
        <v>0.60971397887548273</v>
      </c>
      <c r="Q30" s="283">
        <f>VLOOKUP(CONCATENATE($B$1,'Évek összevetése megjelenítő'!$B30),'Évek összevetése adatbázis'!$A$4:$V$2467,Q$3,FALSE)</f>
        <v>0.40834376667250083</v>
      </c>
      <c r="R30" s="284">
        <f>VLOOKUP(CONCATENATE($B$1,'Évek összevetése megjelenítő'!$B30),'Évek összevetése adatbázis'!$A$4:$V$2467,R$3,FALSE)</f>
        <v>0.39028602112451727</v>
      </c>
      <c r="S30" s="19">
        <f>VLOOKUP(CONCATENATE($B$1,'Évek összevetése megjelenítő'!$B30),'Évek összevetése adatbázis'!$A$4:$V$2467,S$3,FALSE)</f>
        <v>0.40795378621245604</v>
      </c>
      <c r="T30" s="19">
        <f>VLOOKUP(CONCATENATE($B$1,'Évek összevetése megjelenítő'!$B30),'Évek összevetése adatbázis'!$A$4:$V$2467,T$3,FALSE)</f>
        <v>0.38326007797663036</v>
      </c>
    </row>
    <row r="31" spans="1:20" x14ac:dyDescent="0.25">
      <c r="A31">
        <v>26</v>
      </c>
      <c r="B31" s="267" t="s">
        <v>172</v>
      </c>
      <c r="C31" s="4" t="str">
        <f>VLOOKUP(CONCATENATE($B$1,'Évek összevetése megjelenítő'!$B31),'Évek összevetése adatbázis'!$A$4:$V$2467,C$3,FALSE)</f>
        <v>U</v>
      </c>
      <c r="D31" s="5" t="str">
        <f>VLOOKUP(CONCATENATE($B$1,'Évek összevetése megjelenítő'!$B31),'Évek összevetése adatbázis'!$A$4:$V$2467,D$3,FALSE)</f>
        <v>U</v>
      </c>
      <c r="E31" s="5" t="str">
        <f>VLOOKUP(CONCATENATE($B$1,'Évek összevetése megjelenítő'!$B31),'Évek összevetése adatbázis'!$A$4:$V$2467,E$3,FALSE)</f>
        <v/>
      </c>
      <c r="F31" s="8">
        <f>VLOOKUP(CONCATENATE($B$1,'Évek összevetése megjelenítő'!$B31),'Évek összevetése adatbázis'!$A$4:$V$2467,F$3,FALSE)</f>
        <v>2</v>
      </c>
      <c r="G31" s="9">
        <f>VLOOKUP(CONCATENATE($B$1,'Évek összevetése megjelenítő'!$B31),'Évek összevetése adatbázis'!$A$4:$V$2467,G$3,FALSE)</f>
        <v>2</v>
      </c>
      <c r="H31" s="6">
        <f>VLOOKUP(CONCATENATE($B$1,'Évek összevetése megjelenítő'!$B31),'Évek összevetése adatbázis'!$A$4:$V$2467,H$3,FALSE)</f>
        <v>1</v>
      </c>
      <c r="I31" s="10">
        <f>VLOOKUP(CONCATENATE($B$1,'Évek összevetése megjelenítő'!$B31),'Évek összevetése adatbázis'!$A$4:$V$2467,I$3,FALSE)</f>
        <v>0</v>
      </c>
      <c r="J31" s="11">
        <f>VLOOKUP(CONCATENATE($B$1,'Évek összevetése megjelenítő'!$B31),'Évek összevetése adatbázis'!$A$4:$V$2467,J$3,FALSE)</f>
        <v>0</v>
      </c>
      <c r="K31" s="6" t="e">
        <f>VLOOKUP(CONCATENATE($B$1,'Évek összevetése megjelenítő'!$B31),'Évek összevetése adatbázis'!$A$4:$V$2467,K$3,FALSE)</f>
        <v>#DIV/0!</v>
      </c>
      <c r="L31" s="12">
        <f>VLOOKUP(CONCATENATE($B$1,'Évek összevetése megjelenítő'!$B31),'Évek összevetése adatbázis'!$A$4:$V$2467,L$3,FALSE)</f>
        <v>0</v>
      </c>
      <c r="M31" s="13">
        <f>VLOOKUP(CONCATENATE($B$1,'Évek összevetése megjelenítő'!$B31),'Évek összevetése adatbázis'!$A$4:$V$2467,M$3,FALSE)</f>
        <v>0</v>
      </c>
      <c r="N31" s="7" t="e">
        <f>VLOOKUP(CONCATENATE($B$1,'Évek összevetése megjelenítő'!$B31),'Évek összevetése adatbázis'!$A$4:$V$2467,N$3,FALSE)</f>
        <v>#DIV/0!</v>
      </c>
      <c r="O31" s="19">
        <f>VLOOKUP(CONCATENATE($B$1,'Évek összevetése megjelenítő'!$B31),'Évek összevetése adatbázis'!$A$4:$V$2467,O$3,FALSE)</f>
        <v>0.93436179672949682</v>
      </c>
      <c r="P31" s="19">
        <f>VLOOKUP(CONCATENATE($B$1,'Évek összevetése megjelenítő'!$B31),'Évek összevetése adatbázis'!$A$4:$V$2467,P$3,FALSE)</f>
        <v>0.87817381595864408</v>
      </c>
      <c r="Q31" s="283">
        <f>VLOOKUP(CONCATENATE($B$1,'Évek összevetése megjelenítő'!$B31),'Évek összevetése adatbázis'!$A$4:$V$2467,Q$3,FALSE)</f>
        <v>6.5638203270503154E-2</v>
      </c>
      <c r="R31" s="284">
        <f>VLOOKUP(CONCATENATE($B$1,'Évek összevetése megjelenítő'!$B31),'Évek összevetése adatbázis'!$A$4:$V$2467,R$3,FALSE)</f>
        <v>0.12182618404135596</v>
      </c>
      <c r="S31" s="19">
        <f>VLOOKUP(CONCATENATE($B$1,'Évek összevetése megjelenítő'!$B31),'Évek összevetése adatbázis'!$A$4:$V$2467,S$3,FALSE)</f>
        <v>4.8095484187416146E-2</v>
      </c>
      <c r="T31" s="19">
        <f>VLOOKUP(CONCATENATE($B$1,'Évek összevetése megjelenítő'!$B31),'Évek összevetése adatbázis'!$A$4:$V$2467,T$3,FALSE)</f>
        <v>8.7802479589913995E-2</v>
      </c>
    </row>
    <row r="32" spans="1:20" x14ac:dyDescent="0.25">
      <c r="A32">
        <v>27</v>
      </c>
      <c r="B32" s="267" t="s">
        <v>139</v>
      </c>
      <c r="C32" s="4" t="str">
        <f>VLOOKUP(CONCATENATE($B$1,'Évek összevetése megjelenítő'!$B32),'Évek összevetése adatbázis'!$A$4:$V$2467,C$3,FALSE)</f>
        <v>M</v>
      </c>
      <c r="D32" s="5" t="str">
        <f>VLOOKUP(CONCATENATE($B$1,'Évek összevetése megjelenítő'!$B32),'Évek összevetése adatbázis'!$A$4:$V$2467,D$3,FALSE)</f>
        <v>M</v>
      </c>
      <c r="E32" s="5" t="str">
        <f>VLOOKUP(CONCATENATE($B$1,'Évek összevetése megjelenítő'!$B32),'Évek összevetése adatbázis'!$A$4:$V$2467,E$3,FALSE)</f>
        <v/>
      </c>
      <c r="F32" s="8">
        <f>VLOOKUP(CONCATENATE($B$1,'Évek összevetése megjelenítő'!$B32),'Évek összevetése adatbázis'!$A$4:$V$2467,F$3,FALSE)</f>
        <v>72330.442045129123</v>
      </c>
      <c r="G32" s="9">
        <f>VLOOKUP(CONCATENATE($B$1,'Évek összevetése megjelenítő'!$B32),'Évek összevetése adatbázis'!$A$4:$V$2467,G$3,FALSE)</f>
        <v>296311.66428035323</v>
      </c>
      <c r="H32" s="6">
        <f>VLOOKUP(CONCATENATE($B$1,'Évek összevetése megjelenítő'!$B32),'Évek összevetése adatbázis'!$A$4:$V$2467,H$3,FALSE)</f>
        <v>4.0966383710951959</v>
      </c>
      <c r="I32" s="10">
        <f>VLOOKUP(CONCATENATE($B$1,'Évek összevetése megjelenítő'!$B32),'Évek összevetése adatbázis'!$A$4:$V$2467,I$3,FALSE)</f>
        <v>32328.695921618058</v>
      </c>
      <c r="J32" s="11">
        <f>VLOOKUP(CONCATENATE($B$1,'Évek összevetése megjelenítő'!$B32),'Évek összevetése adatbázis'!$A$4:$V$2467,J$3,FALSE)</f>
        <v>137561.981864</v>
      </c>
      <c r="K32" s="6">
        <f>VLOOKUP(CONCATENATE($B$1,'Évek összevetése megjelenítő'!$B32),'Évek összevetése adatbázis'!$A$4:$V$2467,K$3,FALSE)</f>
        <v>4.2551045732720976</v>
      </c>
      <c r="L32" s="12">
        <f>VLOOKUP(CONCATENATE($B$1,'Évek összevetése megjelenítő'!$B32),'Évek összevetése adatbázis'!$A$4:$V$2467,L$3,FALSE)</f>
        <v>0.44695836230956837</v>
      </c>
      <c r="M32" s="13">
        <f>VLOOKUP(CONCATENATE($B$1,'Évek összevetése megjelenítő'!$B32),'Évek összevetése adatbázis'!$A$4:$V$2467,M$3,FALSE)</f>
        <v>0.46424760968520862</v>
      </c>
      <c r="N32" s="7">
        <f>VLOOKUP(CONCATENATE($B$1,'Évek összevetése megjelenítő'!$B32),'Évek összevetése adatbázis'!$A$4:$V$2467,N$3,FALSE)</f>
        <v>1.0386820089600775</v>
      </c>
      <c r="O32" s="19">
        <f>VLOOKUP(CONCATENATE($B$1,'Évek összevetése megjelenítő'!$B32),'Évek összevetése adatbázis'!$A$4:$V$2467,O$3,FALSE)</f>
        <v>0.21310658326617851</v>
      </c>
      <c r="P32" s="19">
        <f>VLOOKUP(CONCATENATE($B$1,'Évek összevetése megjelenítő'!$B32),'Évek összevetése adatbázis'!$A$4:$V$2467,P$3,FALSE)</f>
        <v>0.17948167491167102</v>
      </c>
      <c r="Q32" s="283">
        <f>VLOOKUP(CONCATENATE($B$1,'Évek összevetése megjelenítő'!$B32),'Évek összevetése adatbázis'!$A$4:$V$2467,Q$3,FALSE)</f>
        <v>0.78689341673382152</v>
      </c>
      <c r="R32" s="284">
        <f>VLOOKUP(CONCATENATE($B$1,'Évek összevetése megjelenítő'!$B32),'Évek összevetése adatbázis'!$A$4:$V$2467,R$3,FALSE)</f>
        <v>0.820518325088329</v>
      </c>
      <c r="S32" s="19">
        <f>VLOOKUP(CONCATENATE($B$1,'Évek összevetése megjelenítő'!$B32),'Évek összevetése adatbázis'!$A$4:$V$2467,S$3,FALSE)</f>
        <v>3.470211552110553E-3</v>
      </c>
      <c r="T32" s="19">
        <f>VLOOKUP(CONCATENATE($B$1,'Évek összevetése megjelenítő'!$B32),'Évek összevetése adatbázis'!$A$4:$V$2467,T$3,FALSE)</f>
        <v>1.6324672186671706E-3</v>
      </c>
    </row>
    <row r="33" spans="1:20" x14ac:dyDescent="0.25">
      <c r="A33">
        <v>28</v>
      </c>
      <c r="B33" s="267" t="s">
        <v>173</v>
      </c>
      <c r="C33" s="4" t="str">
        <f>VLOOKUP(CONCATENATE($B$1,'Évek összevetése megjelenítő'!$B33),'Évek összevetése adatbázis'!$A$4:$V$2467,C$3,FALSE)</f>
        <v>M</v>
      </c>
      <c r="D33" s="5" t="str">
        <f>VLOOKUP(CONCATENATE($B$1,'Évek összevetése megjelenítő'!$B33),'Évek összevetése adatbázis'!$A$4:$V$2467,D$3,FALSE)</f>
        <v>M</v>
      </c>
      <c r="E33" s="5" t="str">
        <f>VLOOKUP(CONCATENATE($B$1,'Évek összevetése megjelenítő'!$B33),'Évek összevetése adatbázis'!$A$4:$V$2467,E$3,FALSE)</f>
        <v/>
      </c>
      <c r="F33" s="8">
        <f>VLOOKUP(CONCATENATE($B$1,'Évek összevetése megjelenítő'!$B33),'Évek összevetése adatbázis'!$A$4:$V$2467,F$3,FALSE)</f>
        <v>24510.182579553966</v>
      </c>
      <c r="G33" s="9">
        <f>VLOOKUP(CONCATENATE($B$1,'Évek összevetése megjelenítő'!$B33),'Évek összevetése adatbázis'!$A$4:$V$2467,G$3,FALSE)</f>
        <v>61138.529041804715</v>
      </c>
      <c r="H33" s="6">
        <f>VLOOKUP(CONCATENATE($B$1,'Évek összevetése megjelenítő'!$B33),'Évek összevetése adatbázis'!$A$4:$V$2467,H$3,FALSE)</f>
        <v>2.4944134480991411</v>
      </c>
      <c r="I33" s="10">
        <f>VLOOKUP(CONCATENATE($B$1,'Évek összevetése megjelenítő'!$B33),'Évek összevetése adatbázis'!$A$4:$V$2467,I$3,FALSE)</f>
        <v>14800.77885665004</v>
      </c>
      <c r="J33" s="11">
        <f>VLOOKUP(CONCATENATE($B$1,'Évek összevetése megjelenítő'!$B33),'Évek összevetése adatbázis'!$A$4:$V$2467,J$3,FALSE)</f>
        <v>37029.895114972569</v>
      </c>
      <c r="K33" s="6">
        <f>VLOOKUP(CONCATENATE($B$1,'Évek összevetése megjelenítő'!$B33),'Évek összevetése adatbázis'!$A$4:$V$2467,K$3,FALSE)</f>
        <v>2.5018882772060951</v>
      </c>
      <c r="L33" s="12">
        <f>VLOOKUP(CONCATENATE($B$1,'Évek összevetése megjelenítő'!$B33),'Évek összevetése adatbázis'!$A$4:$V$2467,L$3,FALSE)</f>
        <v>0.60386244813193002</v>
      </c>
      <c r="M33" s="13">
        <f>VLOOKUP(CONCATENATE($B$1,'Évek összevetése megjelenítő'!$B33),'Évek összevetése adatbázis'!$A$4:$V$2467,M$3,FALSE)</f>
        <v>0.60567199923394666</v>
      </c>
      <c r="N33" s="7">
        <f>VLOOKUP(CONCATENATE($B$1,'Évek összevetése megjelenítő'!$B33),'Évek összevetése adatbázis'!$A$4:$V$2467,N$3,FALSE)</f>
        <v>1.0029966279698539</v>
      </c>
      <c r="O33" s="19">
        <f>VLOOKUP(CONCATENATE($B$1,'Évek összevetése megjelenítő'!$B33),'Évek összevetése adatbázis'!$A$4:$V$2467,O$3,FALSE)</f>
        <v>0.41896198343065111</v>
      </c>
      <c r="P33" s="19">
        <f>VLOOKUP(CONCATENATE($B$1,'Évek összevetése megjelenítő'!$B33),'Évek összevetése adatbázis'!$A$4:$V$2467,P$3,FALSE)</f>
        <v>0.42078060915184629</v>
      </c>
      <c r="Q33" s="283">
        <f>VLOOKUP(CONCATENATE($B$1,'Évek összevetése megjelenítő'!$B33),'Évek összevetése adatbázis'!$A$4:$V$2467,Q$3,FALSE)</f>
        <v>0.58103801656934895</v>
      </c>
      <c r="R33" s="284">
        <f>VLOOKUP(CONCATENATE($B$1,'Évek összevetése megjelenítő'!$B33),'Évek összevetése adatbázis'!$A$4:$V$2467,R$3,FALSE)</f>
        <v>0.57921939084815377</v>
      </c>
      <c r="S33" s="19">
        <f>VLOOKUP(CONCATENATE($B$1,'Évek összevetése megjelenítő'!$B33),'Évek összevetése adatbázis'!$A$4:$V$2467,S$3,FALSE)</f>
        <v>0.51989021046702755</v>
      </c>
      <c r="T33" s="19">
        <f>VLOOKUP(CONCATENATE($B$1,'Évek összevetése megjelenítő'!$B33),'Évek összevetése adatbázis'!$A$4:$V$2467,T$3,FALSE)</f>
        <v>0.5202573676325345</v>
      </c>
    </row>
    <row r="34" spans="1:20" x14ac:dyDescent="0.25">
      <c r="A34">
        <v>29</v>
      </c>
      <c r="B34" s="267" t="s">
        <v>174</v>
      </c>
      <c r="C34" s="4" t="str">
        <f>VLOOKUP(CONCATENATE($B$1,'Évek összevetése megjelenítő'!$B34),'Évek összevetése adatbázis'!$A$4:$V$2467,C$3,FALSE)</f>
        <v>M</v>
      </c>
      <c r="D34" s="5" t="str">
        <f>VLOOKUP(CONCATENATE($B$1,'Évek összevetése megjelenítő'!$B34),'Évek összevetése adatbázis'!$A$4:$V$2467,D$3,FALSE)</f>
        <v>M</v>
      </c>
      <c r="E34" s="5" t="str">
        <f>VLOOKUP(CONCATENATE($B$1,'Évek összevetése megjelenítő'!$B34),'Évek összevetése adatbázis'!$A$4:$V$2467,E$3,FALSE)</f>
        <v/>
      </c>
      <c r="F34" s="8">
        <f>VLOOKUP(CONCATENATE($B$1,'Évek összevetése megjelenítő'!$B34),'Évek összevetése adatbázis'!$A$4:$V$2467,F$3,FALSE)</f>
        <v>29808.359814631858</v>
      </c>
      <c r="G34" s="9">
        <f>VLOOKUP(CONCATENATE($B$1,'Évek összevetése megjelenítő'!$B34),'Évek összevetése adatbázis'!$A$4:$V$2467,G$3,FALSE)</f>
        <v>144977.91967731816</v>
      </c>
      <c r="H34" s="6">
        <f>VLOOKUP(CONCATENATE($B$1,'Évek összevetése megjelenítő'!$B34),'Évek összevetése adatbázis'!$A$4:$V$2467,H$3,FALSE)</f>
        <v>4.8636664539373173</v>
      </c>
      <c r="I34" s="10">
        <f>VLOOKUP(CONCATENATE($B$1,'Évek összevetése megjelenítő'!$B34),'Évek összevetése adatbázis'!$A$4:$V$2467,I$3,FALSE)</f>
        <v>19128.528412705924</v>
      </c>
      <c r="J34" s="11">
        <f>VLOOKUP(CONCATENATE($B$1,'Évek összevetése megjelenítő'!$B34),'Évek összevetése adatbázis'!$A$4:$V$2467,J$3,FALSE)</f>
        <v>93322.03910463964</v>
      </c>
      <c r="K34" s="6">
        <f>VLOOKUP(CONCATENATE($B$1,'Évek összevetése megjelenítő'!$B34),'Évek összevetése adatbázis'!$A$4:$V$2467,K$3,FALSE)</f>
        <v>4.8786836651088885</v>
      </c>
      <c r="L34" s="12">
        <f>VLOOKUP(CONCATENATE($B$1,'Évek összevetése megjelenítő'!$B34),'Évek összevetése adatbázis'!$A$4:$V$2467,L$3,FALSE)</f>
        <v>0.64171690531313341</v>
      </c>
      <c r="M34" s="13">
        <f>VLOOKUP(CONCATENATE($B$1,'Évek összevetése megjelenítő'!$B34),'Évek összevetése adatbázis'!$A$4:$V$2467,M$3,FALSE)</f>
        <v>0.64369829083179964</v>
      </c>
      <c r="N34" s="7">
        <f>VLOOKUP(CONCATENATE($B$1,'Évek összevetése megjelenítő'!$B34),'Évek összevetése adatbázis'!$A$4:$V$2467,N$3,FALSE)</f>
        <v>1.0030876317925572</v>
      </c>
      <c r="O34" s="19">
        <f>VLOOKUP(CONCATENATE($B$1,'Évek összevetése megjelenítő'!$B34),'Évek összevetése adatbázis'!$A$4:$V$2467,O$3,FALSE)</f>
        <v>0.52301493950412548</v>
      </c>
      <c r="P34" s="19">
        <f>VLOOKUP(CONCATENATE($B$1,'Évek összevetése megjelenítő'!$B34),'Évek összevetése adatbázis'!$A$4:$V$2467,P$3,FALSE)</f>
        <v>0.50001108093092839</v>
      </c>
      <c r="Q34" s="283">
        <f>VLOOKUP(CONCATENATE($B$1,'Évek összevetése megjelenítő'!$B34),'Évek összevetése adatbázis'!$A$4:$V$2467,Q$3,FALSE)</f>
        <v>0.47698506049587458</v>
      </c>
      <c r="R34" s="284">
        <f>VLOOKUP(CONCATENATE($B$1,'Évek összevetése megjelenítő'!$B34),'Évek összevetése adatbázis'!$A$4:$V$2467,R$3,FALSE)</f>
        <v>0.4999889190690715</v>
      </c>
      <c r="S34" s="19">
        <f>VLOOKUP(CONCATENATE($B$1,'Évek összevetése megjelenítő'!$B34),'Évek összevetése adatbázis'!$A$4:$V$2467,S$3,FALSE)</f>
        <v>0.3783018302571946</v>
      </c>
      <c r="T34" s="19">
        <f>VLOOKUP(CONCATENATE($B$1,'Évek összevetése megjelenítő'!$B34),'Évek összevetése adatbázis'!$A$4:$V$2467,T$3,FALSE)</f>
        <v>0.39879379540457272</v>
      </c>
    </row>
    <row r="35" spans="1:20" x14ac:dyDescent="0.25">
      <c r="A35">
        <v>30</v>
      </c>
      <c r="B35" s="267" t="s">
        <v>175</v>
      </c>
      <c r="C35" s="4" t="str">
        <f>VLOOKUP(CONCATENATE($B$1,'Évek összevetése megjelenítő'!$B35),'Évek összevetése adatbázis'!$A$4:$V$2467,C$3,FALSE)</f>
        <v>M</v>
      </c>
      <c r="D35" s="5" t="str">
        <f>VLOOKUP(CONCATENATE($B$1,'Évek összevetése megjelenítő'!$B35),'Évek összevetése adatbázis'!$A$4:$V$2467,D$3,FALSE)</f>
        <v>M</v>
      </c>
      <c r="E35" s="5" t="str">
        <f>VLOOKUP(CONCATENATE($B$1,'Évek összevetése megjelenítő'!$B35),'Évek összevetése adatbázis'!$A$4:$V$2467,E$3,FALSE)</f>
        <v/>
      </c>
      <c r="F35" s="8">
        <f>VLOOKUP(CONCATENATE($B$1,'Évek összevetése megjelenítő'!$B35),'Évek összevetése adatbázis'!$A$4:$V$2467,F$3,FALSE)</f>
        <v>44577.482161086358</v>
      </c>
      <c r="G35" s="9">
        <f>VLOOKUP(CONCATENATE($B$1,'Évek összevetése megjelenítő'!$B35),'Évek összevetése adatbázis'!$A$4:$V$2467,G$3,FALSE)</f>
        <v>214815.31349467178</v>
      </c>
      <c r="H35" s="6">
        <f>VLOOKUP(CONCATENATE($B$1,'Évek összevetése megjelenítő'!$B35),'Évek összevetése adatbázis'!$A$4:$V$2467,H$3,FALSE)</f>
        <v>4.8189198465361844</v>
      </c>
      <c r="I35" s="10">
        <f>VLOOKUP(CONCATENATE($B$1,'Évek összevetése megjelenítő'!$B35),'Évek összevetése adatbázis'!$A$4:$V$2467,I$3,FALSE)</f>
        <v>28606.12390113479</v>
      </c>
      <c r="J35" s="11">
        <f>VLOOKUP(CONCATENATE($B$1,'Évek összevetése megjelenítő'!$B35),'Évek összevetése adatbázis'!$A$4:$V$2467,J$3,FALSE)</f>
        <v>138276.25003638829</v>
      </c>
      <c r="K35" s="6">
        <f>VLOOKUP(CONCATENATE($B$1,'Évek összevetése megjelenítő'!$B35),'Évek összevetése adatbázis'!$A$4:$V$2467,K$3,FALSE)</f>
        <v>4.8337988926525952</v>
      </c>
      <c r="L35" s="12">
        <f>VLOOKUP(CONCATENATE($B$1,'Évek összevetése megjelenítő'!$B35),'Évek összevetése adatbázis'!$A$4:$V$2467,L$3,FALSE)</f>
        <v>0.6417169053595928</v>
      </c>
      <c r="M35" s="13">
        <f>VLOOKUP(CONCATENATE($B$1,'Évek összevetése megjelenítő'!$B35),'Évek összevetése adatbázis'!$A$4:$V$2467,M$3,FALSE)</f>
        <v>0.64369829034473403</v>
      </c>
      <c r="N35" s="7">
        <f>VLOOKUP(CONCATENATE($B$1,'Évek összevetése megjelenítő'!$B35),'Évek összevetése adatbázis'!$A$4:$V$2467,N$3,FALSE)</f>
        <v>1.0030876309609311</v>
      </c>
      <c r="O35" s="19">
        <f>VLOOKUP(CONCATENATE($B$1,'Évek összevetése megjelenítő'!$B35),'Évek összevetése adatbázis'!$A$4:$V$2467,O$3,FALSE)</f>
        <v>0.51455719291534996</v>
      </c>
      <c r="P35" s="19">
        <f>VLOOKUP(CONCATENATE($B$1,'Évek összevetése megjelenítő'!$B35),'Évek összevetése adatbázis'!$A$4:$V$2467,P$3,FALSE)</f>
        <v>0.49475077089391944</v>
      </c>
      <c r="Q35" s="283">
        <f>VLOOKUP(CONCATENATE($B$1,'Évek összevetése megjelenítő'!$B35),'Évek összevetése adatbázis'!$A$4:$V$2467,Q$3,FALSE)</f>
        <v>0.48544280708465015</v>
      </c>
      <c r="R35" s="284">
        <f>VLOOKUP(CONCATENATE($B$1,'Évek összevetése megjelenítő'!$B35),'Évek összevetése adatbázis'!$A$4:$V$2467,R$3,FALSE)</f>
        <v>0.50524922910608061</v>
      </c>
      <c r="S35" s="19">
        <f>VLOOKUP(CONCATENATE($B$1,'Évek összevetése megjelenítő'!$B35),'Évek összevetése adatbázis'!$A$4:$V$2467,S$3,FALSE)</f>
        <v>0.38785625463337042</v>
      </c>
      <c r="T35" s="19">
        <f>VLOOKUP(CONCATENATE($B$1,'Évek összevetése megjelenítő'!$B35),'Évek összevetése adatbázis'!$A$4:$V$2467,T$3,FALSE)</f>
        <v>0.40604086877539997</v>
      </c>
    </row>
    <row r="36" spans="1:20" x14ac:dyDescent="0.25">
      <c r="A36">
        <v>31</v>
      </c>
      <c r="B36" s="267" t="s">
        <v>176</v>
      </c>
      <c r="C36" s="4" t="str">
        <f>VLOOKUP(CONCATENATE($B$1,'Évek összevetése megjelenítő'!$B36),'Évek összevetése adatbázis'!$A$4:$V$2467,C$3,FALSE)</f>
        <v>M</v>
      </c>
      <c r="D36" s="5" t="str">
        <f>VLOOKUP(CONCATENATE($B$1,'Évek összevetése megjelenítő'!$B36),'Évek összevetése adatbázis'!$A$4:$V$2467,D$3,FALSE)</f>
        <v>U</v>
      </c>
      <c r="E36" s="5" t="str">
        <f>VLOOKUP(CONCATENATE($B$1,'Évek összevetése megjelenítő'!$B36),'Évek összevetése adatbázis'!$A$4:$V$2467,E$3,FALSE)</f>
        <v>I</v>
      </c>
      <c r="F36" s="8">
        <f>VLOOKUP(CONCATENATE($B$1,'Évek összevetése megjelenítő'!$B36),'Évek összevetése adatbázis'!$A$4:$V$2467,F$3,FALSE)</f>
        <v>34099.87007540866</v>
      </c>
      <c r="G36" s="9">
        <f>VLOOKUP(CONCATENATE($B$1,'Évek összevetése megjelenítő'!$B36),'Évek összevetése adatbázis'!$A$4:$V$2467,G$3,FALSE)</f>
        <v>130583.16317933194</v>
      </c>
      <c r="H36" s="6">
        <f>VLOOKUP(CONCATENATE($B$1,'Évek összevetése megjelenítő'!$B36),'Évek összevetése adatbázis'!$A$4:$V$2467,H$3,FALSE)</f>
        <v>3.8294328655962482</v>
      </c>
      <c r="I36" s="10">
        <f>VLOOKUP(CONCATENATE($B$1,'Évek összevetése megjelenítő'!$B36),'Évek összevetése adatbázis'!$A$4:$V$2467,I$3,FALSE)</f>
        <v>16628.887079737186</v>
      </c>
      <c r="J36" s="11">
        <f>VLOOKUP(CONCATENATE($B$1,'Évek összevetése megjelenítő'!$B36),'Évek összevetése adatbázis'!$A$4:$V$2467,J$3,FALSE)</f>
        <v>58663.792092960299</v>
      </c>
      <c r="K36" s="6">
        <f>VLOOKUP(CONCATENATE($B$1,'Évek összevetése megjelenítő'!$B36),'Évek összevetése adatbázis'!$A$4:$V$2467,K$3,FALSE)</f>
        <v>3.5278243102897697</v>
      </c>
      <c r="L36" s="12">
        <f>VLOOKUP(CONCATENATE($B$1,'Évek összevetése megjelenítő'!$B36),'Évek összevetése adatbázis'!$A$4:$V$2467,L$3,FALSE)</f>
        <v>0.48765250550702871</v>
      </c>
      <c r="M36" s="13">
        <f>VLOOKUP(CONCATENATE($B$1,'Évek összevetése megjelenítő'!$B36),'Évek összevetése adatbázis'!$A$4:$V$2467,M$3,FALSE)</f>
        <v>0.44924468564447606</v>
      </c>
      <c r="N36" s="7">
        <f>VLOOKUP(CONCATENATE($B$1,'Évek összevetése megjelenítő'!$B36),'Évek összevetése adatbázis'!$A$4:$V$2467,N$3,FALSE)</f>
        <v>0.92123936731829414</v>
      </c>
      <c r="O36" s="19">
        <f>VLOOKUP(CONCATENATE($B$1,'Évek összevetése megjelenítő'!$B36),'Évek összevetése adatbázis'!$A$4:$V$2467,O$3,FALSE)</f>
        <v>0.59482051669482772</v>
      </c>
      <c r="P36" s="19">
        <f>VLOOKUP(CONCATENATE($B$1,'Évek összevetése megjelenítő'!$B36),'Évek összevetése adatbázis'!$A$4:$V$2467,P$3,FALSE)</f>
        <v>0.61254919510009997</v>
      </c>
      <c r="Q36" s="283">
        <f>VLOOKUP(CONCATENATE($B$1,'Évek összevetése megjelenítő'!$B36),'Évek összevetése adatbázis'!$A$4:$V$2467,Q$3,FALSE)</f>
        <v>0.40517948330517223</v>
      </c>
      <c r="R36" s="284">
        <f>VLOOKUP(CONCATENATE($B$1,'Évek összevetése megjelenítő'!$B36),'Évek összevetése adatbázis'!$A$4:$V$2467,R$3,FALSE)</f>
        <v>0.38745080489989986</v>
      </c>
      <c r="S36" s="19">
        <f>VLOOKUP(CONCATENATE($B$1,'Évek összevetése megjelenítő'!$B36),'Évek összevetése adatbázis'!$A$4:$V$2467,S$3,FALSE)</f>
        <v>0.37735192838952897</v>
      </c>
      <c r="T36" s="19">
        <f>VLOOKUP(CONCATENATE($B$1,'Évek összevetése megjelenítő'!$B36),'Évek összevetése adatbázis'!$A$4:$V$2467,T$3,FALSE)</f>
        <v>0.36216278096673593</v>
      </c>
    </row>
    <row r="37" spans="1:20" x14ac:dyDescent="0.25">
      <c r="A37">
        <v>32</v>
      </c>
      <c r="B37" s="267" t="s">
        <v>140</v>
      </c>
      <c r="C37" s="4" t="str">
        <f>VLOOKUP(CONCATENATE($B$1,'Évek összevetése megjelenítő'!$B37),'Évek összevetése adatbázis'!$A$4:$V$2467,C$3,FALSE)</f>
        <v>U</v>
      </c>
      <c r="D37" s="5" t="str">
        <f>VLOOKUP(CONCATENATE($B$1,'Évek összevetése megjelenítő'!$B37),'Évek összevetése adatbázis'!$A$4:$V$2467,D$3,FALSE)</f>
        <v>U</v>
      </c>
      <c r="E37" s="5" t="str">
        <f>VLOOKUP(CONCATENATE($B$1,'Évek összevetése megjelenítő'!$B37),'Évek összevetése adatbázis'!$A$4:$V$2467,E$3,FALSE)</f>
        <v/>
      </c>
      <c r="F37" s="8">
        <f>VLOOKUP(CONCATENATE($B$1,'Évek összevetése megjelenítő'!$B37),'Évek összevetése adatbázis'!$A$4:$V$2467,F$3,FALSE)</f>
        <v>2632.8164119771063</v>
      </c>
      <c r="G37" s="9">
        <f>VLOOKUP(CONCATENATE($B$1,'Évek összevetése megjelenítő'!$B37),'Évek összevetése adatbázis'!$A$4:$V$2467,G$3,FALSE)</f>
        <v>7209.853655576786</v>
      </c>
      <c r="H37" s="6">
        <f>VLOOKUP(CONCATENATE($B$1,'Évek összevetése megjelenítő'!$B37),'Évek összevetése adatbázis'!$A$4:$V$2467,H$3,FALSE)</f>
        <v>2.738456666700344</v>
      </c>
      <c r="I37" s="10">
        <f>VLOOKUP(CONCATENATE($B$1,'Évek összevetése megjelenítő'!$B37),'Évek összevetése adatbázis'!$A$4:$V$2467,I$3,FALSE)</f>
        <v>1016.2070076810569</v>
      </c>
      <c r="J37" s="11">
        <f>VLOOKUP(CONCATENATE($B$1,'Évek összevetése megjelenítő'!$B37),'Évek összevetése adatbázis'!$A$4:$V$2467,J$3,FALSE)</f>
        <v>2711.3479524839618</v>
      </c>
      <c r="K37" s="6">
        <f>VLOOKUP(CONCATENATE($B$1,'Évek összevetése megjelenítő'!$B37),'Évek összevetése adatbázis'!$A$4:$V$2467,K$3,FALSE)</f>
        <v>2.6681059390361299</v>
      </c>
      <c r="L37" s="12">
        <f>VLOOKUP(CONCATENATE($B$1,'Évek összevetése megjelenítő'!$B37),'Évek összevetése adatbázis'!$A$4:$V$2467,L$3,FALSE)</f>
        <v>0.38597716234909785</v>
      </c>
      <c r="M37" s="13">
        <f>VLOOKUP(CONCATENATE($B$1,'Évek összevetése megjelenítő'!$B37),'Évek összevetése adatbázis'!$A$4:$V$2467,M$3,FALSE)</f>
        <v>0.37606144063503255</v>
      </c>
      <c r="N37" s="7">
        <f>VLOOKUP(CONCATENATE($B$1,'Évek összevetése megjelenítő'!$B37),'Évek összevetése adatbázis'!$A$4:$V$2467,N$3,FALSE)</f>
        <v>0.97431008183562684</v>
      </c>
      <c r="O37" s="19">
        <f>VLOOKUP(CONCATENATE($B$1,'Évek összevetése megjelenítő'!$B37),'Évek összevetése adatbázis'!$A$4:$V$2467,O$3,FALSE)</f>
        <v>0.64844769344092335</v>
      </c>
      <c r="P37" s="19">
        <f>VLOOKUP(CONCATENATE($B$1,'Évek összevetése megjelenítő'!$B37),'Évek összevetése adatbázis'!$A$4:$V$2467,P$3,FALSE)</f>
        <v>0.7324077450923514</v>
      </c>
      <c r="Q37" s="283">
        <f>VLOOKUP(CONCATENATE($B$1,'Évek összevetése megjelenítő'!$B37),'Évek összevetése adatbázis'!$A$4:$V$2467,Q$3,FALSE)</f>
        <v>0.35155230655907677</v>
      </c>
      <c r="R37" s="284">
        <f>VLOOKUP(CONCATENATE($B$1,'Évek összevetése megjelenítő'!$B37),'Évek összevetése adatbázis'!$A$4:$V$2467,R$3,FALSE)</f>
        <v>0.2675922549076486</v>
      </c>
      <c r="S37" s="19">
        <f>VLOOKUP(CONCATENATE($B$1,'Évek összevetése megjelenítő'!$B37),'Évek összevetése adatbázis'!$A$4:$V$2467,S$3,FALSE)</f>
        <v>0.13867829797640965</v>
      </c>
      <c r="T37" s="19">
        <f>VLOOKUP(CONCATENATE($B$1,'Évek összevetése megjelenítő'!$B37),'Évek összevetése adatbázis'!$A$4:$V$2467,T$3,FALSE)</f>
        <v>0.13331173486062201</v>
      </c>
    </row>
    <row r="38" spans="1:20" x14ac:dyDescent="0.25">
      <c r="A38">
        <v>33</v>
      </c>
      <c r="B38" s="267" t="s">
        <v>141</v>
      </c>
      <c r="C38" s="4" t="str">
        <f>VLOOKUP(CONCATENATE($B$1,'Évek összevetése megjelenítő'!$B38),'Évek összevetése adatbázis'!$A$4:$V$2467,C$3,FALSE)</f>
        <v>U</v>
      </c>
      <c r="D38" s="5" t="str">
        <f>VLOOKUP(CONCATENATE($B$1,'Évek összevetése megjelenítő'!$B38),'Évek összevetése adatbázis'!$A$4:$V$2467,D$3,FALSE)</f>
        <v>U</v>
      </c>
      <c r="E38" s="5" t="str">
        <f>VLOOKUP(CONCATENATE($B$1,'Évek összevetése megjelenítő'!$B38),'Évek összevetése adatbázis'!$A$4:$V$2467,E$3,FALSE)</f>
        <v/>
      </c>
      <c r="F38" s="8">
        <f>VLOOKUP(CONCATENATE($B$1,'Évek összevetése megjelenítő'!$B38),'Évek összevetése adatbázis'!$A$4:$V$2467,F$3,FALSE)</f>
        <v>5785.581112097143</v>
      </c>
      <c r="G38" s="9">
        <f>VLOOKUP(CONCATENATE($B$1,'Évek összevetése megjelenítő'!$B38),'Évek összevetése adatbázis'!$A$4:$V$2467,G$3,FALSE)</f>
        <v>15949.370267663779</v>
      </c>
      <c r="H38" s="6">
        <f>VLOOKUP(CONCATENATE($B$1,'Évek összevetése megjelenítő'!$B38),'Évek összevetése adatbázis'!$A$4:$V$2467,H$3,FALSE)</f>
        <v>2.7567447346499114</v>
      </c>
      <c r="I38" s="10">
        <f>VLOOKUP(CONCATENATE($B$1,'Évek összevetése megjelenítő'!$B38),'Évek összevetése adatbázis'!$A$4:$V$2467,I$3,FALSE)</f>
        <v>1825.4394761731421</v>
      </c>
      <c r="J38" s="11">
        <f>VLOOKUP(CONCATENATE($B$1,'Évek összevetése megjelenítő'!$B38),'Évek összevetése adatbázis'!$A$4:$V$2467,J$3,FALSE)</f>
        <v>3786.7937865341323</v>
      </c>
      <c r="K38" s="6">
        <f>VLOOKUP(CONCATENATE($B$1,'Évek összevetése megjelenítő'!$B38),'Évek összevetése adatbázis'!$A$4:$V$2467,K$3,FALSE)</f>
        <v>2.0744559520936736</v>
      </c>
      <c r="L38" s="12">
        <f>VLOOKUP(CONCATENATE($B$1,'Évek összevetése megjelenítő'!$B38),'Évek összevetése adatbázis'!$A$4:$V$2467,L$3,FALSE)</f>
        <v>0.31551532003523519</v>
      </c>
      <c r="M38" s="13">
        <f>VLOOKUP(CONCATENATE($B$1,'Évek összevetése megjelenítő'!$B38),'Évek összevetése adatbázis'!$A$4:$V$2467,M$3,FALSE)</f>
        <v>0.23742591230774729</v>
      </c>
      <c r="N38" s="7">
        <f>VLOOKUP(CONCATENATE($B$1,'Évek összevetése megjelenítő'!$B38),'Évek összevetése adatbázis'!$A$4:$V$2467,N$3,FALSE)</f>
        <v>0.75250200935166234</v>
      </c>
      <c r="O38" s="19">
        <f>VLOOKUP(CONCATENATE($B$1,'Évek összevetése megjelenítő'!$B38),'Évek összevetése adatbázis'!$A$4:$V$2467,O$3,FALSE)</f>
        <v>0.70459765105534722</v>
      </c>
      <c r="P38" s="19">
        <f>VLOOKUP(CONCATENATE($B$1,'Évek összevetése megjelenítő'!$B38),'Évek összevetése adatbázis'!$A$4:$V$2467,P$3,FALSE)</f>
        <v>0.68753775765098601</v>
      </c>
      <c r="Q38" s="283">
        <f>VLOOKUP(CONCATENATE($B$1,'Évek összevetése megjelenítő'!$B38),'Évek összevetése adatbázis'!$A$4:$V$2467,Q$3,FALSE)</f>
        <v>0.29540234894465278</v>
      </c>
      <c r="R38" s="284">
        <f>VLOOKUP(CONCATENATE($B$1,'Évek összevetése megjelenítő'!$B38),'Évek összevetése adatbázis'!$A$4:$V$2467,R$3,FALSE)</f>
        <v>0.31246224234901393</v>
      </c>
      <c r="S38" s="19">
        <f>VLOOKUP(CONCATENATE($B$1,'Évek összevetése megjelenítő'!$B38),'Évek összevetése adatbázis'!$A$4:$V$2467,S$3,FALSE)</f>
        <v>0.19782185252864543</v>
      </c>
      <c r="T38" s="19">
        <f>VLOOKUP(CONCATENATE($B$1,'Évek összevetése megjelenítő'!$B38),'Évek összevetése adatbázis'!$A$4:$V$2467,T$3,FALSE)</f>
        <v>0.22673064382006083</v>
      </c>
    </row>
    <row r="39" spans="1:20" x14ac:dyDescent="0.25">
      <c r="A39">
        <v>34</v>
      </c>
      <c r="B39" s="267" t="s">
        <v>177</v>
      </c>
      <c r="C39" s="4" t="str">
        <f>VLOOKUP(CONCATENATE($B$1,'Évek összevetése megjelenítő'!$B39),'Évek összevetése adatbázis'!$A$4:$V$2467,C$3,FALSE)</f>
        <v>U</v>
      </c>
      <c r="D39" s="5" t="str">
        <f>VLOOKUP(CONCATENATE($B$1,'Évek összevetése megjelenítő'!$B39),'Évek összevetése adatbázis'!$A$4:$V$2467,D$3,FALSE)</f>
        <v>U</v>
      </c>
      <c r="E39" s="5" t="str">
        <f>VLOOKUP(CONCATENATE($B$1,'Évek összevetése megjelenítő'!$B39),'Évek összevetése adatbázis'!$A$4:$V$2467,E$3,FALSE)</f>
        <v/>
      </c>
      <c r="F39" s="8">
        <f>VLOOKUP(CONCATENATE($B$1,'Évek összevetése megjelenítő'!$B39),'Évek összevetése adatbázis'!$A$4:$V$2467,F$3,FALSE)</f>
        <v>10300.797341669882</v>
      </c>
      <c r="G39" s="9">
        <f>VLOOKUP(CONCATENATE($B$1,'Évek összevetése megjelenítő'!$B39),'Évek összevetése adatbázis'!$A$4:$V$2467,G$3,FALSE)</f>
        <v>45201.58713383459</v>
      </c>
      <c r="H39" s="6">
        <f>VLOOKUP(CONCATENATE($B$1,'Évek összevetése megjelenítő'!$B39),'Évek összevetése adatbázis'!$A$4:$V$2467,H$3,FALSE)</f>
        <v>4.3881639095043949</v>
      </c>
      <c r="I39" s="10">
        <f>VLOOKUP(CONCATENATE($B$1,'Évek összevetése megjelenítő'!$B39),'Évek összevetése adatbázis'!$A$4:$V$2467,I$3,FALSE)</f>
        <v>6287.5009251887341</v>
      </c>
      <c r="J39" s="11">
        <f>VLOOKUP(CONCATENATE($B$1,'Évek összevetése megjelenítő'!$B39),'Évek összevetése adatbázis'!$A$4:$V$2467,J$3,FALSE)</f>
        <v>26415.722704924268</v>
      </c>
      <c r="K39" s="6">
        <f>VLOOKUP(CONCATENATE($B$1,'Évek összevetése megjelenítő'!$B39),'Évek összevetése adatbázis'!$A$4:$V$2467,K$3,FALSE)</f>
        <v>4.2013071678603913</v>
      </c>
      <c r="L39" s="12">
        <f>VLOOKUP(CONCATENATE($B$1,'Évek összevetése megjelenítő'!$B39),'Évek összevetése adatbázis'!$A$4:$V$2467,L$3,FALSE)</f>
        <v>0.61038973165250676</v>
      </c>
      <c r="M39" s="13">
        <f>VLOOKUP(CONCATENATE($B$1,'Évek összevetése megjelenítő'!$B39),'Évek összevetése adatbázis'!$A$4:$V$2467,M$3,FALSE)</f>
        <v>0.58439812360374832</v>
      </c>
      <c r="N39" s="7">
        <f>VLOOKUP(CONCATENATE($B$1,'Évek összevetése megjelenítő'!$B39),'Évek összevetése adatbázis'!$A$4:$V$2467,N$3,FALSE)</f>
        <v>0.95741801229455248</v>
      </c>
      <c r="O39" s="19">
        <f>VLOOKUP(CONCATENATE($B$1,'Évek összevetése megjelenítő'!$B39),'Évek összevetése adatbázis'!$A$4:$V$2467,O$3,FALSE)</f>
        <v>0.70430603812397963</v>
      </c>
      <c r="P39" s="19">
        <f>VLOOKUP(CONCATENATE($B$1,'Évek összevetése megjelenítő'!$B39),'Évek összevetése adatbázis'!$A$4:$V$2467,P$3,FALSE)</f>
        <v>0.74307019903673666</v>
      </c>
      <c r="Q39" s="283">
        <f>VLOOKUP(CONCATENATE($B$1,'Évek összevetése megjelenítő'!$B39),'Évek összevetése adatbázis'!$A$4:$V$2467,Q$3,FALSE)</f>
        <v>0.29569396187602037</v>
      </c>
      <c r="R39" s="284">
        <f>VLOOKUP(CONCATENATE($B$1,'Évek összevetése megjelenítő'!$B39),'Évek összevetése adatbázis'!$A$4:$V$2467,R$3,FALSE)</f>
        <v>0.25692980096326345</v>
      </c>
      <c r="S39" s="19">
        <f>VLOOKUP(CONCATENATE($B$1,'Évek összevetése megjelenítő'!$B39),'Évek összevetése adatbázis'!$A$4:$V$2467,S$3,FALSE)</f>
        <v>0.20608286466239945</v>
      </c>
      <c r="T39" s="19">
        <f>VLOOKUP(CONCATENATE($B$1,'Évek összevetése megjelenítő'!$B39),'Évek összevetése adatbázis'!$A$4:$V$2467,T$3,FALSE)</f>
        <v>0.20737464006698397</v>
      </c>
    </row>
    <row r="40" spans="1:20" x14ac:dyDescent="0.25">
      <c r="A40">
        <v>35</v>
      </c>
      <c r="B40" s="267" t="s">
        <v>178</v>
      </c>
      <c r="C40" s="4" t="str">
        <f>VLOOKUP(CONCATENATE($B$1,'Évek összevetése megjelenítő'!$B40),'Évek összevetése adatbázis'!$A$4:$V$2467,C$3,FALSE)</f>
        <v>U</v>
      </c>
      <c r="D40" s="5" t="str">
        <f>VLOOKUP(CONCATENATE($B$1,'Évek összevetése megjelenítő'!$B40),'Évek összevetése adatbázis'!$A$4:$V$2467,D$3,FALSE)</f>
        <v>U</v>
      </c>
      <c r="E40" s="5" t="str">
        <f>VLOOKUP(CONCATENATE($B$1,'Évek összevetése megjelenítő'!$B40),'Évek összevetése adatbázis'!$A$4:$V$2467,E$3,FALSE)</f>
        <v/>
      </c>
      <c r="F40" s="8">
        <f>VLOOKUP(CONCATENATE($B$1,'Évek összevetése megjelenítő'!$B40),'Évek összevetése adatbázis'!$A$4:$V$2467,F$3,FALSE)</f>
        <v>2</v>
      </c>
      <c r="G40" s="9">
        <f>VLOOKUP(CONCATENATE($B$1,'Évek összevetése megjelenítő'!$B40),'Évek összevetése adatbázis'!$A$4:$V$2467,G$3,FALSE)</f>
        <v>2</v>
      </c>
      <c r="H40" s="6">
        <f>VLOOKUP(CONCATENATE($B$1,'Évek összevetése megjelenítő'!$B40),'Évek összevetése adatbázis'!$A$4:$V$2467,H$3,FALSE)</f>
        <v>1</v>
      </c>
      <c r="I40" s="10">
        <f>VLOOKUP(CONCATENATE($B$1,'Évek összevetése megjelenítő'!$B40),'Évek összevetése adatbázis'!$A$4:$V$2467,I$3,FALSE)</f>
        <v>0</v>
      </c>
      <c r="J40" s="11">
        <f>VLOOKUP(CONCATENATE($B$1,'Évek összevetése megjelenítő'!$B40),'Évek összevetése adatbázis'!$A$4:$V$2467,J$3,FALSE)</f>
        <v>0</v>
      </c>
      <c r="K40" s="6" t="e">
        <f>VLOOKUP(CONCATENATE($B$1,'Évek összevetése megjelenítő'!$B40),'Évek összevetése adatbázis'!$A$4:$V$2467,K$3,FALSE)</f>
        <v>#DIV/0!</v>
      </c>
      <c r="L40" s="12">
        <f>VLOOKUP(CONCATENATE($B$1,'Évek összevetése megjelenítő'!$B40),'Évek összevetése adatbázis'!$A$4:$V$2467,L$3,FALSE)</f>
        <v>0</v>
      </c>
      <c r="M40" s="13">
        <f>VLOOKUP(CONCATENATE($B$1,'Évek összevetése megjelenítő'!$B40),'Évek összevetése adatbázis'!$A$4:$V$2467,M$3,FALSE)</f>
        <v>0</v>
      </c>
      <c r="N40" s="7" t="e">
        <f>VLOOKUP(CONCATENATE($B$1,'Évek összevetése megjelenítő'!$B40),'Évek összevetése adatbázis'!$A$4:$V$2467,N$3,FALSE)</f>
        <v>#DIV/0!</v>
      </c>
      <c r="O40" s="19">
        <f>VLOOKUP(CONCATENATE($B$1,'Évek összevetése megjelenítő'!$B40),'Évek összevetése adatbázis'!$A$4:$V$2467,O$3,FALSE)</f>
        <v>0.69017309405215754</v>
      </c>
      <c r="P40" s="19">
        <f>VLOOKUP(CONCATENATE($B$1,'Évek összevetése megjelenítő'!$B40),'Évek összevetése adatbázis'!$A$4:$V$2467,P$3,FALSE)</f>
        <v>0.69158612832678867</v>
      </c>
      <c r="Q40" s="283">
        <f>VLOOKUP(CONCATENATE($B$1,'Évek összevetése megjelenítő'!$B40),'Évek összevetése adatbázis'!$A$4:$V$2467,Q$3,FALSE)</f>
        <v>0.30982690594784257</v>
      </c>
      <c r="R40" s="284">
        <f>VLOOKUP(CONCATENATE($B$1,'Évek összevetése megjelenítő'!$B40),'Évek összevetése adatbázis'!$A$4:$V$2467,R$3,FALSE)</f>
        <v>0.30841387167321133</v>
      </c>
      <c r="S40" s="19">
        <f>VLOOKUP(CONCATENATE($B$1,'Évek összevetése megjelenítő'!$B40),'Évek összevetése adatbázis'!$A$4:$V$2467,S$3,FALSE)</f>
        <v>0.29999715599103166</v>
      </c>
      <c r="T40" s="19">
        <f>VLOOKUP(CONCATENATE($B$1,'Évek összevetése megjelenítő'!$B40),'Évek összevetése adatbázis'!$A$4:$V$2467,T$3,FALSE)</f>
        <v>0.28904883265584497</v>
      </c>
    </row>
    <row r="41" spans="1:20" x14ac:dyDescent="0.25">
      <c r="A41">
        <v>36</v>
      </c>
      <c r="B41" s="267" t="s">
        <v>179</v>
      </c>
      <c r="C41" s="4" t="str">
        <f>VLOOKUP(CONCATENATE($B$1,'Évek összevetése megjelenítő'!$B41),'Évek összevetése adatbázis'!$A$4:$V$2467,C$3,FALSE)</f>
        <v>D</v>
      </c>
      <c r="D41" s="5" t="str">
        <f>VLOOKUP(CONCATENATE($B$1,'Évek összevetése megjelenítő'!$B41),'Évek összevetése adatbázis'!$A$4:$V$2467,D$3,FALSE)</f>
        <v>D</v>
      </c>
      <c r="E41" s="5" t="str">
        <f>VLOOKUP(CONCATENATE($B$1,'Évek összevetése megjelenítő'!$B41),'Évek összevetése adatbázis'!$A$4:$V$2467,E$3,FALSE)</f>
        <v/>
      </c>
      <c r="F41" s="8">
        <f>VLOOKUP(CONCATENATE($B$1,'Évek összevetése megjelenítő'!$B41),'Évek összevetése adatbázis'!$A$4:$V$2467,F$3,FALSE)</f>
        <v>23475.575492934717</v>
      </c>
      <c r="G41" s="9">
        <f>VLOOKUP(CONCATENATE($B$1,'Évek összevetése megjelenítő'!$B41),'Évek összevetése adatbázis'!$A$4:$V$2467,G$3,FALSE)</f>
        <v>96113.975723360898</v>
      </c>
      <c r="H41" s="6">
        <f>VLOOKUP(CONCATENATE($B$1,'Évek összevetése megjelenítő'!$B41),'Évek összevetése adatbázis'!$A$4:$V$2467,H$3,FALSE)</f>
        <v>4.0942116947159679</v>
      </c>
      <c r="I41" s="10">
        <f>VLOOKUP(CONCATENATE($B$1,'Évek összevetése megjelenítő'!$B41),'Évek összevetése adatbázis'!$A$4:$V$2467,I$3,FALSE)</f>
        <v>11201.672549029634</v>
      </c>
      <c r="J41" s="11">
        <f>VLOOKUP(CONCATENATE($B$1,'Évek összevetése megjelenítő'!$B41),'Évek összevetése adatbázis'!$A$4:$V$2467,J$3,FALSE)</f>
        <v>48648.055650188318</v>
      </c>
      <c r="K41" s="6">
        <f>VLOOKUP(CONCATENATE($B$1,'Évek összevetése megjelenítő'!$B41),'Évek összevetése adatbázis'!$A$4:$V$2467,K$3,FALSE)</f>
        <v>4.3429278473599506</v>
      </c>
      <c r="L41" s="12">
        <f>VLOOKUP(CONCATENATE($B$1,'Évek összevetése megjelenítő'!$B41),'Évek összevetése adatbázis'!$A$4:$V$2467,L$3,FALSE)</f>
        <v>0.47716285176484491</v>
      </c>
      <c r="M41" s="13">
        <f>VLOOKUP(CONCATENATE($B$1,'Évek összevetése megjelenítő'!$B41),'Évek összevetése adatbázis'!$A$4:$V$2467,M$3,FALSE)</f>
        <v>0.50614965497014819</v>
      </c>
      <c r="N41" s="7">
        <f>VLOOKUP(CONCATENATE($B$1,'Évek összevetése megjelenítő'!$B41),'Évek összevetése adatbázis'!$A$4:$V$2467,N$3,FALSE)</f>
        <v>1.060748239512133</v>
      </c>
      <c r="O41" s="19">
        <f>VLOOKUP(CONCATENATE($B$1,'Évek összevetése megjelenítő'!$B41),'Évek összevetése adatbázis'!$A$4:$V$2467,O$3,FALSE)</f>
        <v>0.24912273214635453</v>
      </c>
      <c r="P41" s="19">
        <f>VLOOKUP(CONCATENATE($B$1,'Évek összevetése megjelenítő'!$B41),'Évek összevetése adatbázis'!$A$4:$V$2467,P$3,FALSE)</f>
        <v>0.22949259784433595</v>
      </c>
      <c r="Q41" s="283">
        <f>VLOOKUP(CONCATENATE($B$1,'Évek összevetése megjelenítő'!$B41),'Évek összevetése adatbázis'!$A$4:$V$2467,Q$3,FALSE)</f>
        <v>0.7508772678536455</v>
      </c>
      <c r="R41" s="284">
        <f>VLOOKUP(CONCATENATE($B$1,'Évek összevetése megjelenítő'!$B41),'Évek összevetése adatbázis'!$A$4:$V$2467,R$3,FALSE)</f>
        <v>0.77050740215566405</v>
      </c>
      <c r="S41" s="19">
        <f>VLOOKUP(CONCATENATE($B$1,'Évek összevetése megjelenítő'!$B41),'Évek összevetése adatbázis'!$A$4:$V$2467,S$3,FALSE)</f>
        <v>0.69918886577791073</v>
      </c>
      <c r="T41" s="19">
        <f>VLOOKUP(CONCATENATE($B$1,'Évek összevetése megjelenítő'!$B41),'Évek összevetése adatbázis'!$A$4:$V$2467,T$3,FALSE)</f>
        <v>0.7403207260664777</v>
      </c>
    </row>
    <row r="42" spans="1:20" x14ac:dyDescent="0.25">
      <c r="A42">
        <v>37</v>
      </c>
      <c r="B42" s="267" t="s">
        <v>180</v>
      </c>
      <c r="C42" s="4" t="str">
        <f>VLOOKUP(CONCATENATE($B$1,'Évek összevetése megjelenítő'!$B42),'Évek összevetése adatbázis'!$A$4:$V$2467,C$3,FALSE)</f>
        <v>M</v>
      </c>
      <c r="D42" s="5" t="str">
        <f>VLOOKUP(CONCATENATE($B$1,'Évek összevetése megjelenítő'!$B42),'Évek összevetése adatbázis'!$A$4:$V$2467,D$3,FALSE)</f>
        <v>M</v>
      </c>
      <c r="E42" s="5" t="str">
        <f>VLOOKUP(CONCATENATE($B$1,'Évek összevetése megjelenítő'!$B42),'Évek összevetése adatbázis'!$A$4:$V$2467,E$3,FALSE)</f>
        <v/>
      </c>
      <c r="F42" s="8">
        <f>VLOOKUP(CONCATENATE($B$1,'Évek összevetése megjelenítő'!$B42),'Évek összevetése adatbázis'!$A$4:$V$2467,F$3,FALSE)</f>
        <v>5569.6335323020994</v>
      </c>
      <c r="G42" s="9">
        <f>VLOOKUP(CONCATENATE($B$1,'Évek összevetése megjelenítő'!$B42),'Évek összevetése adatbázis'!$A$4:$V$2467,G$3,FALSE)</f>
        <v>9683.6516040244496</v>
      </c>
      <c r="H42" s="6">
        <f>VLOOKUP(CONCATENATE($B$1,'Évek összevetése megjelenítő'!$B42),'Évek összevetése adatbázis'!$A$4:$V$2467,H$3,FALSE)</f>
        <v>1.7386514835962468</v>
      </c>
      <c r="I42" s="10">
        <f>VLOOKUP(CONCATENATE($B$1,'Évek összevetése megjelenítő'!$B42),'Évek összevetése adatbázis'!$A$4:$V$2467,I$3,FALSE)</f>
        <v>2635.2821943658828</v>
      </c>
      <c r="J42" s="11">
        <f>VLOOKUP(CONCATENATE($B$1,'Évek összevetése megjelenítő'!$B42),'Évek összevetése adatbázis'!$A$4:$V$2467,J$3,FALSE)</f>
        <v>4134.5020607073111</v>
      </c>
      <c r="K42" s="6">
        <f>VLOOKUP(CONCATENATE($B$1,'Évek összevetése megjelenítő'!$B42),'Évek összevetése adatbázis'!$A$4:$V$2467,K$3,FALSE)</f>
        <v>1.5689029696882917</v>
      </c>
      <c r="L42" s="12">
        <f>VLOOKUP(CONCATENATE($B$1,'Évek összevetése megjelenítő'!$B42),'Évek összevetése adatbázis'!$A$4:$V$2467,L$3,FALSE)</f>
        <v>0.47315181135025958</v>
      </c>
      <c r="M42" s="13">
        <f>VLOOKUP(CONCATENATE($B$1,'Évek összevetése megjelenítő'!$B42),'Évek összevetése adatbázis'!$A$4:$V$2467,M$3,FALSE)</f>
        <v>0.42695691974183009</v>
      </c>
      <c r="N42" s="7">
        <f>VLOOKUP(CONCATENATE($B$1,'Évek összevetése megjelenítő'!$B42),'Évek összevetése adatbázis'!$A$4:$V$2467,N$3,FALSE)</f>
        <v>0.90236771687167261</v>
      </c>
      <c r="O42" s="19">
        <f>VLOOKUP(CONCATENATE($B$1,'Évek összevetése megjelenítő'!$B42),'Évek összevetése adatbázis'!$A$4:$V$2467,O$3,FALSE)</f>
        <v>0.41798504869289738</v>
      </c>
      <c r="P42" s="19">
        <f>VLOOKUP(CONCATENATE($B$1,'Évek összevetése megjelenítő'!$B42),'Évek összevetése adatbázis'!$A$4:$V$2467,P$3,FALSE)</f>
        <v>0.44672201137059553</v>
      </c>
      <c r="Q42" s="283">
        <f>VLOOKUP(CONCATENATE($B$1,'Évek összevetése megjelenítő'!$B42),'Évek összevetése adatbázis'!$A$4:$V$2467,Q$3,FALSE)</f>
        <v>0.58201495130710268</v>
      </c>
      <c r="R42" s="284">
        <f>VLOOKUP(CONCATENATE($B$1,'Évek összevetése megjelenítő'!$B42),'Évek összevetése adatbázis'!$A$4:$V$2467,R$3,FALSE)</f>
        <v>0.55327798862940458</v>
      </c>
      <c r="S42" s="19">
        <f>VLOOKUP(CONCATENATE($B$1,'Évek összevetése megjelenítő'!$B42),'Évek összevetése adatbázis'!$A$4:$V$2467,S$3,FALSE)</f>
        <v>0.57055792556468865</v>
      </c>
      <c r="T42" s="19">
        <f>VLOOKUP(CONCATENATE($B$1,'Évek összevetése megjelenítő'!$B42),'Évek összevetése adatbázis'!$A$4:$V$2467,T$3,FALSE)</f>
        <v>0.51161006022382061</v>
      </c>
    </row>
    <row r="43" spans="1:20" x14ac:dyDescent="0.25">
      <c r="A43">
        <v>38</v>
      </c>
      <c r="B43" s="267" t="s">
        <v>181</v>
      </c>
      <c r="C43" s="4" t="str">
        <f>VLOOKUP(CONCATENATE($B$1,'Évek összevetése megjelenítő'!$B43),'Évek összevetése adatbázis'!$A$4:$V$2467,C$3,FALSE)</f>
        <v>U</v>
      </c>
      <c r="D43" s="5" t="str">
        <f>VLOOKUP(CONCATENATE($B$1,'Évek összevetése megjelenítő'!$B43),'Évek összevetése adatbázis'!$A$4:$V$2467,D$3,FALSE)</f>
        <v>U</v>
      </c>
      <c r="E43" s="5" t="str">
        <f>VLOOKUP(CONCATENATE($B$1,'Évek összevetése megjelenítő'!$B43),'Évek összevetése adatbázis'!$A$4:$V$2467,E$3,FALSE)</f>
        <v/>
      </c>
      <c r="F43" s="8">
        <f>VLOOKUP(CONCATENATE($B$1,'Évek összevetése megjelenítő'!$B43),'Évek összevetése adatbázis'!$A$4:$V$2467,F$3,FALSE)</f>
        <v>5451.1687026134978</v>
      </c>
      <c r="G43" s="9">
        <f>VLOOKUP(CONCATENATE($B$1,'Évek összevetése megjelenítő'!$B43),'Évek összevetése adatbázis'!$A$4:$V$2467,G$3,FALSE)</f>
        <v>17265.515549608466</v>
      </c>
      <c r="H43" s="6">
        <f>VLOOKUP(CONCATENATE($B$1,'Évek összevetése megjelenítő'!$B43),'Évek összevetése adatbázis'!$A$4:$V$2467,H$3,FALSE)</f>
        <v>3.1673053048845694</v>
      </c>
      <c r="I43" s="10">
        <f>VLOOKUP(CONCATENATE($B$1,'Évek összevetése megjelenítő'!$B43),'Évek összevetése adatbázis'!$A$4:$V$2467,I$3,FALSE)</f>
        <v>2274.7462258457672</v>
      </c>
      <c r="J43" s="11">
        <f>VLOOKUP(CONCATENATE($B$1,'Évek összevetése megjelenítő'!$B43),'Évek összevetése adatbázis'!$A$4:$V$2467,J$3,FALSE)</f>
        <v>7780.5605605434766</v>
      </c>
      <c r="K43" s="6">
        <f>VLOOKUP(CONCATENATE($B$1,'Évek összevetése megjelenítő'!$B43),'Évek összevetése adatbázis'!$A$4:$V$2467,K$3,FALSE)</f>
        <v>3.4204081633988017</v>
      </c>
      <c r="L43" s="12">
        <f>VLOOKUP(CONCATENATE($B$1,'Évek összevetése megjelenítő'!$B43),'Évek összevetése adatbázis'!$A$4:$V$2467,L$3,FALSE)</f>
        <v>0.41729514347174163</v>
      </c>
      <c r="M43" s="13">
        <f>VLOOKUP(CONCATENATE($B$1,'Évek összevetése megjelenítő'!$B43),'Évek összevetése adatbázis'!$A$4:$V$2467,M$3,FALSE)</f>
        <v>0.45064165840793086</v>
      </c>
      <c r="N43" s="7">
        <f>VLOOKUP(CONCATENATE($B$1,'Évek összevetése megjelenítő'!$B43),'Évek összevetése adatbázis'!$A$4:$V$2467,N$3,FALSE)</f>
        <v>1.0799111023884882</v>
      </c>
      <c r="O43" s="19">
        <f>VLOOKUP(CONCATENATE($B$1,'Évek összevetése megjelenítő'!$B43),'Évek összevetése adatbázis'!$A$4:$V$2467,O$3,FALSE)</f>
        <v>0.94251565135118509</v>
      </c>
      <c r="P43" s="19">
        <f>VLOOKUP(CONCATENATE($B$1,'Évek összevetése megjelenítő'!$B43),'Évek összevetése adatbázis'!$A$4:$V$2467,P$3,FALSE)</f>
        <v>0.95792739683296224</v>
      </c>
      <c r="Q43" s="283">
        <f>VLOOKUP(CONCATENATE($B$1,'Évek összevetése megjelenítő'!$B43),'Évek összevetése adatbázis'!$A$4:$V$2467,Q$3,FALSE)</f>
        <v>5.7484348648814819E-2</v>
      </c>
      <c r="R43" s="284">
        <f>VLOOKUP(CONCATENATE($B$1,'Évek összevetése megjelenítő'!$B43),'Évek összevetése adatbázis'!$A$4:$V$2467,R$3,FALSE)</f>
        <v>4.2072603167037786E-2</v>
      </c>
      <c r="S43" s="19">
        <f>VLOOKUP(CONCATENATE($B$1,'Évek összevetése megjelenítő'!$B43),'Évek összevetése adatbázis'!$A$4:$V$2467,S$3,FALSE)</f>
        <v>5.3813594115408217E-2</v>
      </c>
      <c r="T43" s="19">
        <f>VLOOKUP(CONCATENATE($B$1,'Évek összevetése megjelenítő'!$B43),'Évek összevetése adatbázis'!$A$4:$V$2467,T$3,FALSE)</f>
        <v>4.0075893282377609E-2</v>
      </c>
    </row>
    <row r="44" spans="1:20" x14ac:dyDescent="0.25">
      <c r="A44">
        <v>39</v>
      </c>
      <c r="B44" s="267" t="s">
        <v>142</v>
      </c>
      <c r="C44" s="4" t="str">
        <f>VLOOKUP(CONCATENATE($B$1,'Évek összevetése megjelenítő'!$B44),'Évek összevetése adatbázis'!$A$4:$V$2467,C$3,FALSE)</f>
        <v>M</v>
      </c>
      <c r="D44" s="5" t="str">
        <f>VLOOKUP(CONCATENATE($B$1,'Évek összevetése megjelenítő'!$B44),'Évek összevetése adatbázis'!$A$4:$V$2467,D$3,FALSE)</f>
        <v>M</v>
      </c>
      <c r="E44" s="5" t="str">
        <f>VLOOKUP(CONCATENATE($B$1,'Évek összevetése megjelenítő'!$B44),'Évek összevetése adatbázis'!$A$4:$V$2467,E$3,FALSE)</f>
        <v/>
      </c>
      <c r="F44" s="8">
        <f>VLOOKUP(CONCATENATE($B$1,'Évek összevetése megjelenítő'!$B44),'Évek összevetése adatbázis'!$A$4:$V$2467,F$3,FALSE)</f>
        <v>21500.652050858618</v>
      </c>
      <c r="G44" s="9">
        <f>VLOOKUP(CONCATENATE($B$1,'Évek összevetése megjelenítő'!$B44),'Évek összevetése adatbázis'!$A$4:$V$2467,G$3,FALSE)</f>
        <v>72330.014314227417</v>
      </c>
      <c r="H44" s="6">
        <f>VLOOKUP(CONCATENATE($B$1,'Évek összevetése megjelenítő'!$B44),'Évek összevetése adatbázis'!$A$4:$V$2467,H$3,FALSE)</f>
        <v>3.3640846865078657</v>
      </c>
      <c r="I44" s="10">
        <f>VLOOKUP(CONCATENATE($B$1,'Évek összevetése megjelenítő'!$B44),'Évek összevetése adatbázis'!$A$4:$V$2467,I$3,FALSE)</f>
        <v>10369.086975193279</v>
      </c>
      <c r="J44" s="11">
        <f>VLOOKUP(CONCATENATE($B$1,'Évek összevetése megjelenítő'!$B44),'Évek összevetése adatbázis'!$A$4:$V$2467,J$3,FALSE)</f>
        <v>28485.364653228542</v>
      </c>
      <c r="K44" s="6">
        <f>VLOOKUP(CONCATENATE($B$1,'Évek összevetése megjelenítő'!$B44),'Évek összevetése adatbázis'!$A$4:$V$2467,K$3,FALSE)</f>
        <v>2.7471429954610422</v>
      </c>
      <c r="L44" s="12">
        <f>VLOOKUP(CONCATENATE($B$1,'Évek összevetése megjelenítő'!$B44),'Évek összevetése adatbázis'!$A$4:$V$2467,L$3,FALSE)</f>
        <v>0.48226848891213947</v>
      </c>
      <c r="M44" s="13">
        <f>VLOOKUP(CONCATENATE($B$1,'Évek összevetése megjelenítő'!$B44),'Évek összevetése adatbázis'!$A$4:$V$2467,M$3,FALSE)</f>
        <v>0.39382495528727457</v>
      </c>
      <c r="N44" s="7">
        <f>VLOOKUP(CONCATENATE($B$1,'Évek összevetése megjelenítő'!$B44),'Évek összevetése adatbázis'!$A$4:$V$2467,N$3,FALSE)</f>
        <v>0.81660934591773071</v>
      </c>
      <c r="O44" s="19">
        <f>VLOOKUP(CONCATENATE($B$1,'Évek összevetése megjelenítő'!$B44),'Évek összevetése adatbázis'!$A$4:$V$2467,O$3,FALSE)</f>
        <v>0.45213522089577241</v>
      </c>
      <c r="P44" s="19">
        <f>VLOOKUP(CONCATENATE($B$1,'Évek összevetése megjelenítő'!$B44),'Évek összevetése adatbázis'!$A$4:$V$2467,P$3,FALSE)</f>
        <v>0.4296753938283619</v>
      </c>
      <c r="Q44" s="283">
        <f>VLOOKUP(CONCATENATE($B$1,'Évek összevetése megjelenítő'!$B44),'Évek összevetése adatbázis'!$A$4:$V$2467,Q$3,FALSE)</f>
        <v>0.54786477910422748</v>
      </c>
      <c r="R44" s="284">
        <f>VLOOKUP(CONCATENATE($B$1,'Évek összevetése megjelenítő'!$B44),'Évek összevetése adatbázis'!$A$4:$V$2467,R$3,FALSE)</f>
        <v>0.57032460617163794</v>
      </c>
      <c r="S44" s="19">
        <f>VLOOKUP(CONCATENATE($B$1,'Évek összevetése megjelenítő'!$B44),'Évek összevetése adatbázis'!$A$4:$V$2467,S$3,FALSE)</f>
        <v>0.53908309985278602</v>
      </c>
      <c r="T44" s="19">
        <f>VLOOKUP(CONCATENATE($B$1,'Évek összevetése megjelenítő'!$B44),'Évek összevetése adatbázis'!$A$4:$V$2467,T$3,FALSE)</f>
        <v>0.56456570384823057</v>
      </c>
    </row>
    <row r="45" spans="1:20" x14ac:dyDescent="0.25">
      <c r="A45">
        <v>40</v>
      </c>
      <c r="B45" s="267" t="s">
        <v>182</v>
      </c>
      <c r="C45" s="4" t="str">
        <f>VLOOKUP(CONCATENATE($B$1,'Évek összevetése megjelenítő'!$B45),'Évek összevetése adatbázis'!$A$4:$V$2467,C$3,FALSE)</f>
        <v>U</v>
      </c>
      <c r="D45" s="5" t="str">
        <f>VLOOKUP(CONCATENATE($B$1,'Évek összevetése megjelenítő'!$B45),'Évek összevetése adatbázis'!$A$4:$V$2467,D$3,FALSE)</f>
        <v>M</v>
      </c>
      <c r="E45" s="5" t="str">
        <f>VLOOKUP(CONCATENATE($B$1,'Évek összevetése megjelenítő'!$B45),'Évek összevetése adatbázis'!$A$4:$V$2467,E$3,FALSE)</f>
        <v>I</v>
      </c>
      <c r="F45" s="8">
        <f>VLOOKUP(CONCATENATE($B$1,'Évek összevetése megjelenítő'!$B45),'Évek összevetése adatbázis'!$A$4:$V$2467,F$3,FALSE)</f>
        <v>10925.745308681304</v>
      </c>
      <c r="G45" s="9">
        <f>VLOOKUP(CONCATENATE($B$1,'Évek összevetése megjelenítő'!$B45),'Évek összevetése adatbázis'!$A$4:$V$2467,G$3,FALSE)</f>
        <v>45678.219147051044</v>
      </c>
      <c r="H45" s="6">
        <f>VLOOKUP(CONCATENATE($B$1,'Évek összevetése megjelenítő'!$B45),'Évek összevetése adatbázis'!$A$4:$V$2467,H$3,FALSE)</f>
        <v>4.1807874755012238</v>
      </c>
      <c r="I45" s="10">
        <f>VLOOKUP(CONCATENATE($B$1,'Évek összevetése megjelenítő'!$B45),'Évek összevetése adatbázis'!$A$4:$V$2467,I$3,FALSE)</f>
        <v>7628.9986634744973</v>
      </c>
      <c r="J45" s="11">
        <f>VLOOKUP(CONCATENATE($B$1,'Évek összevetése megjelenítő'!$B45),'Évek összevetése adatbázis'!$A$4:$V$2467,J$3,FALSE)</f>
        <v>30701.077408695459</v>
      </c>
      <c r="K45" s="6">
        <f>VLOOKUP(CONCATENATE($B$1,'Évek összevetése megjelenítő'!$B45),'Évek összevetése adatbázis'!$A$4:$V$2467,K$3,FALSE)</f>
        <v>4.0242604256419119</v>
      </c>
      <c r="L45" s="12">
        <f>VLOOKUP(CONCATENATE($B$1,'Évek összevetése megjelenítő'!$B45),'Évek összevetése adatbázis'!$A$4:$V$2467,L$3,FALSE)</f>
        <v>0.69825887826734345</v>
      </c>
      <c r="M45" s="13">
        <f>VLOOKUP(CONCATENATE($B$1,'Évek összevetése megjelenítő'!$B45),'Évek összevetése adatbázis'!$A$4:$V$2467,M$3,FALSE)</f>
        <v>0.67211633863964904</v>
      </c>
      <c r="N45" s="7">
        <f>VLOOKUP(CONCATENATE($B$1,'Évek összevetése megjelenítő'!$B45),'Évek összevetése adatbázis'!$A$4:$V$2467,N$3,FALSE)</f>
        <v>0.96256039064971943</v>
      </c>
      <c r="O45" s="19">
        <f>VLOOKUP(CONCATENATE($B$1,'Évek összevetése megjelenítő'!$B45),'Évek összevetése adatbázis'!$A$4:$V$2467,O$3,FALSE)</f>
        <v>0.64000020884435271</v>
      </c>
      <c r="P45" s="19">
        <f>VLOOKUP(CONCATENATE($B$1,'Évek összevetése megjelenítő'!$B45),'Évek összevetése adatbázis'!$A$4:$V$2467,P$3,FALSE)</f>
        <v>0.55002438518207242</v>
      </c>
      <c r="Q45" s="283">
        <f>VLOOKUP(CONCATENATE($B$1,'Évek összevetése megjelenítő'!$B45),'Évek összevetése adatbázis'!$A$4:$V$2467,Q$3,FALSE)</f>
        <v>0.35999979115564729</v>
      </c>
      <c r="R45" s="284">
        <f>VLOOKUP(CONCATENATE($B$1,'Évek összevetése megjelenítő'!$B45),'Évek összevetése adatbázis'!$A$4:$V$2467,R$3,FALSE)</f>
        <v>0.44997561481792775</v>
      </c>
      <c r="S45" s="19">
        <f>VLOOKUP(CONCATENATE($B$1,'Évek összevetése megjelenítő'!$B45),'Évek összevetése adatbázis'!$A$4:$V$2467,S$3,FALSE)</f>
        <v>5.441508198246927E-3</v>
      </c>
      <c r="T45" s="19">
        <f>VLOOKUP(CONCATENATE($B$1,'Évek összevetése megjelenítő'!$B45),'Évek összevetése adatbázis'!$A$4:$V$2467,T$3,FALSE)</f>
        <v>5.2070826087812971E-3</v>
      </c>
    </row>
    <row r="46" spans="1:20" x14ac:dyDescent="0.25">
      <c r="A46">
        <v>41</v>
      </c>
      <c r="B46" s="267" t="s">
        <v>183</v>
      </c>
      <c r="C46" s="4" t="str">
        <f>VLOOKUP(CONCATENATE($B$1,'Évek összevetése megjelenítő'!$B46),'Évek összevetése adatbázis'!$A$4:$V$2467,C$3,FALSE)</f>
        <v>M</v>
      </c>
      <c r="D46" s="5" t="str">
        <f>VLOOKUP(CONCATENATE($B$1,'Évek összevetése megjelenítő'!$B46),'Évek összevetése adatbázis'!$A$4:$V$2467,D$3,FALSE)</f>
        <v>M</v>
      </c>
      <c r="E46" s="5" t="str">
        <f>VLOOKUP(CONCATENATE($B$1,'Évek összevetése megjelenítő'!$B46),'Évek összevetése adatbázis'!$A$4:$V$2467,E$3,FALSE)</f>
        <v/>
      </c>
      <c r="F46" s="8">
        <f>VLOOKUP(CONCATENATE($B$1,'Évek összevetése megjelenítő'!$B46),'Évek összevetése adatbázis'!$A$4:$V$2467,F$3,FALSE)</f>
        <v>62878.186260480128</v>
      </c>
      <c r="G46" s="9">
        <f>VLOOKUP(CONCATENATE($B$1,'Évek összevetése megjelenítő'!$B46),'Évek összevetése adatbázis'!$A$4:$V$2467,G$3,FALSE)</f>
        <v>225967.35133064442</v>
      </c>
      <c r="H46" s="6">
        <f>VLOOKUP(CONCATENATE($B$1,'Évek összevetése megjelenítő'!$B46),'Évek összevetése adatbázis'!$A$4:$V$2467,H$3,FALSE)</f>
        <v>3.5937320201086691</v>
      </c>
      <c r="I46" s="10">
        <f>VLOOKUP(CONCATENATE($B$1,'Évek összevetése megjelenítő'!$B46),'Évek összevetése adatbázis'!$A$4:$V$2467,I$3,FALSE)</f>
        <v>31878.438090843592</v>
      </c>
      <c r="J46" s="11">
        <f>VLOOKUP(CONCATENATE($B$1,'Évek összevetése megjelenítő'!$B46),'Évek összevetése adatbázis'!$A$4:$V$2467,J$3,FALSE)</f>
        <v>135508.46916199996</v>
      </c>
      <c r="K46" s="6">
        <f>VLOOKUP(CONCATENATE($B$1,'Évek összevetése megjelenítő'!$B46),'Évek összevetése adatbázis'!$A$4:$V$2467,K$3,FALSE)</f>
        <v>4.2507875942931443</v>
      </c>
      <c r="L46" s="12">
        <f>VLOOKUP(CONCATENATE($B$1,'Évek összevetése megjelenítő'!$B46),'Évek összevetése adatbázis'!$A$4:$V$2467,L$3,FALSE)</f>
        <v>0.50698723972067983</v>
      </c>
      <c r="M46" s="13">
        <f>VLOOKUP(CONCATENATE($B$1,'Évek összevetése megjelenítő'!$B46),'Évek összevetése adatbázis'!$A$4:$V$2467,M$3,FALSE)</f>
        <v>0.5996816281822881</v>
      </c>
      <c r="N46" s="7">
        <f>VLOOKUP(CONCATENATE($B$1,'Évek összevetése megjelenítő'!$B46),'Évek összevetése adatbázis'!$A$4:$V$2467,N$3,FALSE)</f>
        <v>1.1828337701609166</v>
      </c>
      <c r="O46" s="19">
        <f>VLOOKUP(CONCATENATE($B$1,'Évek összevetése megjelenítő'!$B46),'Évek összevetése adatbázis'!$A$4:$V$2467,O$3,FALSE)</f>
        <v>0.53192126894798719</v>
      </c>
      <c r="P46" s="19">
        <f>VLOOKUP(CONCATENATE($B$1,'Évek összevetése megjelenítő'!$B46),'Évek összevetése adatbázis'!$A$4:$V$2467,P$3,FALSE)</f>
        <v>0.5408294858684749</v>
      </c>
      <c r="Q46" s="283">
        <f>VLOOKUP(CONCATENATE($B$1,'Évek összevetése megjelenítő'!$B46),'Évek összevetése adatbázis'!$A$4:$V$2467,Q$3,FALSE)</f>
        <v>0.46807873105201281</v>
      </c>
      <c r="R46" s="284">
        <f>VLOOKUP(CONCATENATE($B$1,'Évek összevetése megjelenítő'!$B46),'Évek összevetése adatbázis'!$A$4:$V$2467,R$3,FALSE)</f>
        <v>0.45917051413152521</v>
      </c>
      <c r="S46" s="19">
        <f>VLOOKUP(CONCATENATE($B$1,'Évek összevetése megjelenítő'!$B46),'Évek összevetése adatbázis'!$A$4:$V$2467,S$3,FALSE)</f>
        <v>0.4571952759671804</v>
      </c>
      <c r="T46" s="19">
        <f>VLOOKUP(CONCATENATE($B$1,'Évek összevetése megjelenítő'!$B46),'Évek összevetése adatbázis'!$A$4:$V$2467,T$3,FALSE)</f>
        <v>0.4431667430314099</v>
      </c>
    </row>
    <row r="47" spans="1:20" x14ac:dyDescent="0.25">
      <c r="A47">
        <v>42</v>
      </c>
      <c r="B47" s="267" t="s">
        <v>184</v>
      </c>
      <c r="C47" s="4" t="str">
        <f>VLOOKUP(CONCATENATE($B$1,'Évek összevetése megjelenítő'!$B47),'Évek összevetése adatbázis'!$A$4:$V$2467,C$3,FALSE)</f>
        <v>U</v>
      </c>
      <c r="D47" s="5" t="str">
        <f>VLOOKUP(CONCATENATE($B$1,'Évek összevetése megjelenítő'!$B47),'Évek összevetése adatbázis'!$A$4:$V$2467,D$3,FALSE)</f>
        <v>U</v>
      </c>
      <c r="E47" s="5" t="str">
        <f>VLOOKUP(CONCATENATE($B$1,'Évek összevetése megjelenítő'!$B47),'Évek összevetése adatbázis'!$A$4:$V$2467,E$3,FALSE)</f>
        <v/>
      </c>
      <c r="F47" s="8">
        <f>VLOOKUP(CONCATENATE($B$1,'Évek összevetése megjelenítő'!$B47),'Évek összevetése adatbázis'!$A$4:$V$2467,F$3,FALSE)</f>
        <v>2</v>
      </c>
      <c r="G47" s="9">
        <f>VLOOKUP(CONCATENATE($B$1,'Évek összevetése megjelenítő'!$B47),'Évek összevetése adatbázis'!$A$4:$V$2467,G$3,FALSE)</f>
        <v>2</v>
      </c>
      <c r="H47" s="6">
        <f>VLOOKUP(CONCATENATE($B$1,'Évek összevetése megjelenítő'!$B47),'Évek összevetése adatbázis'!$A$4:$V$2467,H$3,FALSE)</f>
        <v>1</v>
      </c>
      <c r="I47" s="10">
        <f>VLOOKUP(CONCATENATE($B$1,'Évek összevetése megjelenítő'!$B47),'Évek összevetése adatbázis'!$A$4:$V$2467,I$3,FALSE)</f>
        <v>0</v>
      </c>
      <c r="J47" s="11">
        <f>VLOOKUP(CONCATENATE($B$1,'Évek összevetése megjelenítő'!$B47),'Évek összevetése adatbázis'!$A$4:$V$2467,J$3,FALSE)</f>
        <v>0</v>
      </c>
      <c r="K47" s="6" t="e">
        <f>VLOOKUP(CONCATENATE($B$1,'Évek összevetése megjelenítő'!$B47),'Évek összevetése adatbázis'!$A$4:$V$2467,K$3,FALSE)</f>
        <v>#DIV/0!</v>
      </c>
      <c r="L47" s="12">
        <f>VLOOKUP(CONCATENATE($B$1,'Évek összevetése megjelenítő'!$B47),'Évek összevetése adatbázis'!$A$4:$V$2467,L$3,FALSE)</f>
        <v>0</v>
      </c>
      <c r="M47" s="13">
        <f>VLOOKUP(CONCATENATE($B$1,'Évek összevetése megjelenítő'!$B47),'Évek összevetése adatbázis'!$A$4:$V$2467,M$3,FALSE)</f>
        <v>0</v>
      </c>
      <c r="N47" s="7" t="e">
        <f>VLOOKUP(CONCATENATE($B$1,'Évek összevetése megjelenítő'!$B47),'Évek összevetése adatbázis'!$A$4:$V$2467,N$3,FALSE)</f>
        <v>#DIV/0!</v>
      </c>
      <c r="O47" s="19">
        <f>VLOOKUP(CONCATENATE($B$1,'Évek összevetése megjelenítő'!$B47),'Évek összevetése adatbázis'!$A$4:$V$2467,O$3,FALSE)</f>
        <v>0.73889277908516038</v>
      </c>
      <c r="P47" s="19">
        <f>VLOOKUP(CONCATENATE($B$1,'Évek összevetése megjelenítő'!$B47),'Évek összevetése adatbázis'!$A$4:$V$2467,P$3,FALSE)</f>
        <v>0.70802733780972482</v>
      </c>
      <c r="Q47" s="283">
        <f>VLOOKUP(CONCATENATE($B$1,'Évek összevetése megjelenítő'!$B47),'Évek összevetése adatbázis'!$A$4:$V$2467,Q$3,FALSE)</f>
        <v>0.26110722091483968</v>
      </c>
      <c r="R47" s="284">
        <f>VLOOKUP(CONCATENATE($B$1,'Évek összevetése megjelenítő'!$B47),'Évek összevetése adatbázis'!$A$4:$V$2467,R$3,FALSE)</f>
        <v>0.29197266219027518</v>
      </c>
      <c r="S47" s="19">
        <f>VLOOKUP(CONCATENATE($B$1,'Évek összevetése megjelenítő'!$B47),'Évek összevetése adatbázis'!$A$4:$V$2467,S$3,FALSE)</f>
        <v>0.18247222248918019</v>
      </c>
      <c r="T47" s="19">
        <f>VLOOKUP(CONCATENATE($B$1,'Évek összevetése megjelenítő'!$B47),'Évek összevetése adatbázis'!$A$4:$V$2467,T$3,FALSE)</f>
        <v>0.17667974572309875</v>
      </c>
    </row>
    <row r="48" spans="1:20" x14ac:dyDescent="0.25">
      <c r="A48">
        <v>43</v>
      </c>
      <c r="B48" s="267" t="s">
        <v>185</v>
      </c>
      <c r="C48" s="4" t="str">
        <f>VLOOKUP(CONCATENATE($B$1,'Évek összevetése megjelenítő'!$B48),'Évek összevetése adatbázis'!$A$4:$V$2467,C$3,FALSE)</f>
        <v>U</v>
      </c>
      <c r="D48" s="5" t="str">
        <f>VLOOKUP(CONCATENATE($B$1,'Évek összevetése megjelenítő'!$B48),'Évek összevetése adatbázis'!$A$4:$V$2467,D$3,FALSE)</f>
        <v>U</v>
      </c>
      <c r="E48" s="5" t="str">
        <f>VLOOKUP(CONCATENATE($B$1,'Évek összevetése megjelenítő'!$B48),'Évek összevetése adatbázis'!$A$4:$V$2467,E$3,FALSE)</f>
        <v/>
      </c>
      <c r="F48" s="8">
        <f>VLOOKUP(CONCATENATE($B$1,'Évek összevetése megjelenítő'!$B48),'Évek összevetése adatbázis'!$A$4:$V$2467,F$3,FALSE)</f>
        <v>2</v>
      </c>
      <c r="G48" s="9">
        <f>VLOOKUP(CONCATENATE($B$1,'Évek összevetése megjelenítő'!$B48),'Évek összevetése adatbázis'!$A$4:$V$2467,G$3,FALSE)</f>
        <v>2</v>
      </c>
      <c r="H48" s="6">
        <f>VLOOKUP(CONCATENATE($B$1,'Évek összevetése megjelenítő'!$B48),'Évek összevetése adatbázis'!$A$4:$V$2467,H$3,FALSE)</f>
        <v>1</v>
      </c>
      <c r="I48" s="10">
        <f>VLOOKUP(CONCATENATE($B$1,'Évek összevetése megjelenítő'!$B48),'Évek összevetése adatbázis'!$A$4:$V$2467,I$3,FALSE)</f>
        <v>0</v>
      </c>
      <c r="J48" s="11">
        <f>VLOOKUP(CONCATENATE($B$1,'Évek összevetése megjelenítő'!$B48),'Évek összevetése adatbázis'!$A$4:$V$2467,J$3,FALSE)</f>
        <v>0</v>
      </c>
      <c r="K48" s="6" t="e">
        <f>VLOOKUP(CONCATENATE($B$1,'Évek összevetése megjelenítő'!$B48),'Évek összevetése adatbázis'!$A$4:$V$2467,K$3,FALSE)</f>
        <v>#DIV/0!</v>
      </c>
      <c r="L48" s="12">
        <f>VLOOKUP(CONCATENATE($B$1,'Évek összevetése megjelenítő'!$B48),'Évek összevetése adatbázis'!$A$4:$V$2467,L$3,FALSE)</f>
        <v>0</v>
      </c>
      <c r="M48" s="13">
        <f>VLOOKUP(CONCATENATE($B$1,'Évek összevetése megjelenítő'!$B48),'Évek összevetése adatbázis'!$A$4:$V$2467,M$3,FALSE)</f>
        <v>0</v>
      </c>
      <c r="N48" s="7" t="e">
        <f>VLOOKUP(CONCATENATE($B$1,'Évek összevetése megjelenítő'!$B48),'Évek összevetése adatbázis'!$A$4:$V$2467,N$3,FALSE)</f>
        <v>#DIV/0!</v>
      </c>
      <c r="O48" s="19">
        <f>VLOOKUP(CONCATENATE($B$1,'Évek összevetése megjelenítő'!$B48),'Évek összevetése adatbázis'!$A$4:$V$2467,O$3,FALSE)</f>
        <v>0.73952774470735261</v>
      </c>
      <c r="P48" s="19">
        <f>VLOOKUP(CONCATENATE($B$1,'Évek összevetése megjelenítő'!$B48),'Évek összevetése adatbázis'!$A$4:$V$2467,P$3,FALSE)</f>
        <v>0.70404865161448249</v>
      </c>
      <c r="Q48" s="283">
        <f>VLOOKUP(CONCATENATE($B$1,'Évek összevetése megjelenítő'!$B48),'Évek összevetése adatbázis'!$A$4:$V$2467,Q$3,FALSE)</f>
        <v>0.26047225529264745</v>
      </c>
      <c r="R48" s="284">
        <f>VLOOKUP(CONCATENATE($B$1,'Évek összevetése megjelenítő'!$B48),'Évek összevetése adatbázis'!$A$4:$V$2467,R$3,FALSE)</f>
        <v>0.29595134838551751</v>
      </c>
      <c r="S48" s="19">
        <f>VLOOKUP(CONCATENATE($B$1,'Évek összevetése megjelenítő'!$B48),'Évek összevetése adatbázis'!$A$4:$V$2467,S$3,FALSE)</f>
        <v>0.19668562646046359</v>
      </c>
      <c r="T48" s="19">
        <f>VLOOKUP(CONCATENATE($B$1,'Évek összevetése megjelenítő'!$B48),'Évek összevetése adatbázis'!$A$4:$V$2467,T$3,FALSE)</f>
        <v>0.22493098387836843</v>
      </c>
    </row>
    <row r="49" spans="1:20" x14ac:dyDescent="0.25">
      <c r="A49">
        <v>44</v>
      </c>
      <c r="B49" s="267" t="s">
        <v>143</v>
      </c>
      <c r="C49" s="4" t="str">
        <f>VLOOKUP(CONCATENATE($B$1,'Évek összevetése megjelenítő'!$B49),'Évek összevetése adatbázis'!$A$4:$V$2467,C$3,FALSE)</f>
        <v>D</v>
      </c>
      <c r="D49" s="5" t="str">
        <f>VLOOKUP(CONCATENATE($B$1,'Évek összevetése megjelenítő'!$B49),'Évek összevetése adatbázis'!$A$4:$V$2467,D$3,FALSE)</f>
        <v>D</v>
      </c>
      <c r="E49" s="5" t="str">
        <f>VLOOKUP(CONCATENATE($B$1,'Évek összevetése megjelenítő'!$B49),'Évek összevetése adatbázis'!$A$4:$V$2467,E$3,FALSE)</f>
        <v/>
      </c>
      <c r="F49" s="8">
        <f>VLOOKUP(CONCATENATE($B$1,'Évek összevetése megjelenítő'!$B49),'Évek összevetése adatbázis'!$A$4:$V$2467,F$3,FALSE)</f>
        <v>68608.073320526702</v>
      </c>
      <c r="G49" s="9">
        <f>VLOOKUP(CONCATENATE($B$1,'Évek összevetése megjelenítő'!$B49),'Évek összevetése adatbázis'!$A$4:$V$2467,G$3,FALSE)</f>
        <v>213426.19216992374</v>
      </c>
      <c r="H49" s="6">
        <f>VLOOKUP(CONCATENATE($B$1,'Évek összevetése megjelenítő'!$B49),'Évek összevetése adatbázis'!$A$4:$V$2467,H$3,FALSE)</f>
        <v>3.1108028813581217</v>
      </c>
      <c r="I49" s="10">
        <f>VLOOKUP(CONCATENATE($B$1,'Évek összevetése megjelenítő'!$B49),'Évek összevetése adatbázis'!$A$4:$V$2467,I$3,FALSE)</f>
        <v>65484.411541485133</v>
      </c>
      <c r="J49" s="11">
        <f>VLOOKUP(CONCATENATE($B$1,'Évek összevetése megjelenítő'!$B49),'Évek összevetése adatbázis'!$A$4:$V$2467,J$3,FALSE)</f>
        <v>196667.71152200046</v>
      </c>
      <c r="K49" s="6">
        <f>VLOOKUP(CONCATENATE($B$1,'Évek összevetése megjelenítő'!$B49),'Évek összevetése adatbázis'!$A$4:$V$2467,K$3,FALSE)</f>
        <v>3.0032752359301447</v>
      </c>
      <c r="L49" s="12">
        <f>VLOOKUP(CONCATENATE($B$1,'Évek összevetése megjelenítő'!$B49),'Évek összevetése adatbázis'!$A$4:$V$2467,L$3,FALSE)</f>
        <v>0.95447092990866711</v>
      </c>
      <c r="M49" s="13">
        <f>VLOOKUP(CONCATENATE($B$1,'Évek összevetése megjelenítő'!$B49),'Évek összevetése adatbázis'!$A$4:$V$2467,M$3,FALSE)</f>
        <v>0.92147880034058494</v>
      </c>
      <c r="N49" s="7">
        <f>VLOOKUP(CONCATENATE($B$1,'Évek összevetése megjelenítő'!$B49),'Évek összevetése adatbázis'!$A$4:$V$2467,N$3,FALSE)</f>
        <v>0.96543411796602419</v>
      </c>
      <c r="O49" s="19">
        <f>VLOOKUP(CONCATENATE($B$1,'Évek összevetése megjelenítő'!$B49),'Évek összevetése adatbázis'!$A$4:$V$2467,O$3,FALSE)</f>
        <v>0.18097461722064095</v>
      </c>
      <c r="P49" s="19">
        <f>VLOOKUP(CONCATENATE($B$1,'Évek összevetése megjelenítő'!$B49),'Évek összevetése adatbázis'!$A$4:$V$2467,P$3,FALSE)</f>
        <v>0.17511089182443385</v>
      </c>
      <c r="Q49" s="283">
        <f>VLOOKUP(CONCATENATE($B$1,'Évek összevetése megjelenítő'!$B49),'Évek összevetése adatbázis'!$A$4:$V$2467,Q$3,FALSE)</f>
        <v>0.8190253827793591</v>
      </c>
      <c r="R49" s="284">
        <f>VLOOKUP(CONCATENATE($B$1,'Évek összevetése megjelenítő'!$B49),'Évek összevetése adatbázis'!$A$4:$V$2467,R$3,FALSE)</f>
        <v>0.82488910817556615</v>
      </c>
      <c r="S49" s="19">
        <f>VLOOKUP(CONCATENATE($B$1,'Évek összevetése megjelenítő'!$B49),'Évek összevetése adatbázis'!$A$4:$V$2467,S$3,FALSE)</f>
        <v>0.81187749405720711</v>
      </c>
      <c r="T49" s="19">
        <f>VLOOKUP(CONCATENATE($B$1,'Évek összevetése megjelenítő'!$B49),'Évek összevetése adatbázis'!$A$4:$V$2467,T$3,FALSE)</f>
        <v>0.81665179826269074</v>
      </c>
    </row>
    <row r="50" spans="1:20" x14ac:dyDescent="0.25">
      <c r="A50">
        <v>45</v>
      </c>
      <c r="B50" s="267" t="s">
        <v>186</v>
      </c>
      <c r="C50" s="4" t="str">
        <f>VLOOKUP(CONCATENATE($B$1,'Évek összevetése megjelenítő'!$B50),'Évek összevetése adatbázis'!$A$4:$V$2467,C$3,FALSE)</f>
        <v>U</v>
      </c>
      <c r="D50" s="5" t="str">
        <f>VLOOKUP(CONCATENATE($B$1,'Évek összevetése megjelenítő'!$B50),'Évek összevetése adatbázis'!$A$4:$V$2467,D$3,FALSE)</f>
        <v>U</v>
      </c>
      <c r="E50" s="5" t="str">
        <f>VLOOKUP(CONCATENATE($B$1,'Évek összevetése megjelenítő'!$B50),'Évek összevetése adatbázis'!$A$4:$V$2467,E$3,FALSE)</f>
        <v/>
      </c>
      <c r="F50" s="8">
        <f>VLOOKUP(CONCATENATE($B$1,'Évek összevetése megjelenítő'!$B50),'Évek összevetése adatbázis'!$A$4:$V$2467,F$3,FALSE)</f>
        <v>19935.4049555936</v>
      </c>
      <c r="G50" s="9">
        <f>VLOOKUP(CONCATENATE($B$1,'Évek összevetése megjelenítő'!$B50),'Évek összevetése adatbázis'!$A$4:$V$2467,G$3,FALSE)</f>
        <v>74850.711009295483</v>
      </c>
      <c r="H50" s="6">
        <f>VLOOKUP(CONCATENATE($B$1,'Évek összevetése megjelenítő'!$B50),'Évek összevetése adatbázis'!$A$4:$V$2467,H$3,FALSE)</f>
        <v>3.7546621789738666</v>
      </c>
      <c r="I50" s="10">
        <f>VLOOKUP(CONCATENATE($B$1,'Évek összevetése megjelenítő'!$B50),'Évek összevetése adatbázis'!$A$4:$V$2467,I$3,FALSE)</f>
        <v>13448.959435715933</v>
      </c>
      <c r="J50" s="11">
        <f>VLOOKUP(CONCATENATE($B$1,'Évek összevetése megjelenítő'!$B50),'Évek összevetése adatbázis'!$A$4:$V$2467,J$3,FALSE)</f>
        <v>51170.002580622058</v>
      </c>
      <c r="K50" s="6">
        <f>VLOOKUP(CONCATENATE($B$1,'Évek összevetése megjelenítő'!$B50),'Évek összevetése adatbázis'!$A$4:$V$2467,K$3,FALSE)</f>
        <v>3.8047555147450045</v>
      </c>
      <c r="L50" s="12">
        <f>VLOOKUP(CONCATENATE($B$1,'Évek összevetése megjelenítő'!$B50),'Évek összevetése adatbázis'!$A$4:$V$2467,L$3,FALSE)</f>
        <v>0.67462684935037354</v>
      </c>
      <c r="M50" s="13">
        <f>VLOOKUP(CONCATENATE($B$1,'Évek összevetése megjelenítő'!$B50),'Évek összevetése adatbázis'!$A$4:$V$2467,M$3,FALSE)</f>
        <v>0.6836274751520719</v>
      </c>
      <c r="N50" s="7">
        <f>VLOOKUP(CONCATENATE($B$1,'Évek összevetése megjelenítő'!$B50),'Évek összevetése adatbázis'!$A$4:$V$2467,N$3,FALSE)</f>
        <v>1.0133416359137877</v>
      </c>
      <c r="O50" s="19">
        <f>VLOOKUP(CONCATENATE($B$1,'Évek összevetése megjelenítő'!$B50),'Évek összevetése adatbázis'!$A$4:$V$2467,O$3,FALSE)</f>
        <v>0.87804943795399093</v>
      </c>
      <c r="P50" s="19">
        <f>VLOOKUP(CONCATENATE($B$1,'Évek összevetése megjelenítő'!$B50),'Évek összevetése adatbázis'!$A$4:$V$2467,P$3,FALSE)</f>
        <v>0.87626194160302784</v>
      </c>
      <c r="Q50" s="283">
        <f>VLOOKUP(CONCATENATE($B$1,'Évek összevetése megjelenítő'!$B50),'Évek összevetése adatbázis'!$A$4:$V$2467,Q$3,FALSE)</f>
        <v>0.12195056204600897</v>
      </c>
      <c r="R50" s="284">
        <f>VLOOKUP(CONCATENATE($B$1,'Évek összevetése megjelenítő'!$B50),'Évek összevetése adatbázis'!$A$4:$V$2467,R$3,FALSE)</f>
        <v>0.1237380583969722</v>
      </c>
      <c r="S50" s="19">
        <f>VLOOKUP(CONCATENATE($B$1,'Évek összevetése megjelenítő'!$B50),'Évek összevetése adatbázis'!$A$4:$V$2467,S$3,FALSE)</f>
        <v>6.7466756514588763E-2</v>
      </c>
      <c r="T50" s="19">
        <f>VLOOKUP(CONCATENATE($B$1,'Évek összevetése megjelenítő'!$B50),'Évek összevetése adatbázis'!$A$4:$V$2467,T$3,FALSE)</f>
        <v>7.1081873832197051E-2</v>
      </c>
    </row>
    <row r="51" spans="1:20" x14ac:dyDescent="0.25">
      <c r="A51">
        <v>46</v>
      </c>
      <c r="B51" s="267" t="s">
        <v>187</v>
      </c>
      <c r="C51" s="4" t="str">
        <f>VLOOKUP(CONCATENATE($B$1,'Évek összevetése megjelenítő'!$B51),'Évek összevetése adatbázis'!$A$4:$V$2467,C$3,FALSE)</f>
        <v>M</v>
      </c>
      <c r="D51" s="5" t="str">
        <f>VLOOKUP(CONCATENATE($B$1,'Évek összevetése megjelenítő'!$B51),'Évek összevetése adatbázis'!$A$4:$V$2467,D$3,FALSE)</f>
        <v>M</v>
      </c>
      <c r="E51" s="5" t="str">
        <f>VLOOKUP(CONCATENATE($B$1,'Évek összevetése megjelenítő'!$B51),'Évek összevetése adatbázis'!$A$4:$V$2467,E$3,FALSE)</f>
        <v/>
      </c>
      <c r="F51" s="8">
        <f>VLOOKUP(CONCATENATE($B$1,'Évek összevetése megjelenítő'!$B51),'Évek összevetése adatbázis'!$A$4:$V$2467,F$3,FALSE)</f>
        <v>8198.4553897471214</v>
      </c>
      <c r="G51" s="9">
        <f>VLOOKUP(CONCATENATE($B$1,'Évek összevetése megjelenítő'!$B51),'Évek összevetése adatbázis'!$A$4:$V$2467,G$3,FALSE)</f>
        <v>32345.918522012966</v>
      </c>
      <c r="H51" s="6">
        <f>VLOOKUP(CONCATENATE($B$1,'Évek összevetése megjelenítő'!$B51),'Évek összevetése adatbázis'!$A$4:$V$2467,H$3,FALSE)</f>
        <v>3.9453673874306054</v>
      </c>
      <c r="I51" s="10">
        <f>VLOOKUP(CONCATENATE($B$1,'Évek összevetése megjelenítő'!$B51),'Évek összevetése adatbázis'!$A$4:$V$2467,I$3,FALSE)</f>
        <v>5185.0785663549268</v>
      </c>
      <c r="J51" s="11">
        <f>VLOOKUP(CONCATENATE($B$1,'Évek összevetése megjelenítő'!$B51),'Évek összevetése adatbázis'!$A$4:$V$2467,J$3,FALSE)</f>
        <v>20310.282074814477</v>
      </c>
      <c r="K51" s="6">
        <f>VLOOKUP(CONCATENATE($B$1,'Évek összevetése megjelenítő'!$B51),'Évek összevetése adatbázis'!$A$4:$V$2467,K$3,FALSE)</f>
        <v>3.9170635150264386</v>
      </c>
      <c r="L51" s="12">
        <f>VLOOKUP(CONCATENATE($B$1,'Évek összevetése megjelenítő'!$B51),'Évek összevetése adatbázis'!$A$4:$V$2467,L$3,FALSE)</f>
        <v>0.63244578641475768</v>
      </c>
      <c r="M51" s="13">
        <f>VLOOKUP(CONCATENATE($B$1,'Évek összevetése megjelenítő'!$B51),'Évek összevetése adatbázis'!$A$4:$V$2467,M$3,FALSE)</f>
        <v>0.62790865131847606</v>
      </c>
      <c r="N51" s="7">
        <f>VLOOKUP(CONCATENATE($B$1,'Évek összevetése megjelenítő'!$B51),'Évek összevetése adatbázis'!$A$4:$V$2467,N$3,FALSE)</f>
        <v>0.99282604897725391</v>
      </c>
      <c r="O51" s="19">
        <f>VLOOKUP(CONCATENATE($B$1,'Évek összevetése megjelenítő'!$B51),'Évek összevetése adatbázis'!$A$4:$V$2467,O$3,FALSE)</f>
        <v>0.56964489058849188</v>
      </c>
      <c r="P51" s="19">
        <f>VLOOKUP(CONCATENATE($B$1,'Évek összevetése megjelenítő'!$B51),'Évek összevetése adatbázis'!$A$4:$V$2467,P$3,FALSE)</f>
        <v>0.51511088338436439</v>
      </c>
      <c r="Q51" s="283">
        <f>VLOOKUP(CONCATENATE($B$1,'Évek összevetése megjelenítő'!$B51),'Évek összevetése adatbázis'!$A$4:$V$2467,Q$3,FALSE)</f>
        <v>0.43035510941150823</v>
      </c>
      <c r="R51" s="284">
        <f>VLOOKUP(CONCATENATE($B$1,'Évek összevetése megjelenítő'!$B51),'Évek összevetése adatbázis'!$A$4:$V$2467,R$3,FALSE)</f>
        <v>0.4848891166156355</v>
      </c>
      <c r="S51" s="19">
        <f>VLOOKUP(CONCATENATE($B$1,'Évek összevetése megjelenítő'!$B51),'Évek összevetése adatbázis'!$A$4:$V$2467,S$3,FALSE)</f>
        <v>1.306765099110511E-2</v>
      </c>
      <c r="T51" s="19">
        <f>VLOOKUP(CONCATENATE($B$1,'Évek összevetése megjelenítő'!$B51),'Évek összevetése adatbázis'!$A$4:$V$2467,T$3,FALSE)</f>
        <v>1.4680694848554159E-2</v>
      </c>
    </row>
    <row r="52" spans="1:20" x14ac:dyDescent="0.25">
      <c r="A52">
        <v>47</v>
      </c>
      <c r="B52" s="267" t="s">
        <v>188</v>
      </c>
      <c r="C52" s="4" t="str">
        <f>VLOOKUP(CONCATENATE($B$1,'Évek összevetése megjelenítő'!$B52),'Évek összevetése adatbázis'!$A$4:$V$2467,C$3,FALSE)</f>
        <v>U</v>
      </c>
      <c r="D52" s="5" t="str">
        <f>VLOOKUP(CONCATENATE($B$1,'Évek összevetése megjelenítő'!$B52),'Évek összevetése adatbázis'!$A$4:$V$2467,D$3,FALSE)</f>
        <v>U</v>
      </c>
      <c r="E52" s="5" t="str">
        <f>VLOOKUP(CONCATENATE($B$1,'Évek összevetése megjelenítő'!$B52),'Évek összevetése adatbázis'!$A$4:$V$2467,E$3,FALSE)</f>
        <v/>
      </c>
      <c r="F52" s="8">
        <f>VLOOKUP(CONCATENATE($B$1,'Évek összevetése megjelenítő'!$B52),'Évek összevetése adatbázis'!$A$4:$V$2467,F$3,FALSE)</f>
        <v>10152.10842044415</v>
      </c>
      <c r="G52" s="9">
        <f>VLOOKUP(CONCATENATE($B$1,'Évek összevetése megjelenítő'!$B52),'Évek összevetése adatbázis'!$A$4:$V$2467,G$3,FALSE)</f>
        <v>37518.446500278347</v>
      </c>
      <c r="H52" s="6">
        <f>VLOOKUP(CONCATENATE($B$1,'Évek összevetése megjelenítő'!$B52),'Évek összevetése adatbázis'!$A$4:$V$2467,H$3,FALSE)</f>
        <v>3.6956309907727456</v>
      </c>
      <c r="I52" s="10">
        <f>VLOOKUP(CONCATENATE($B$1,'Évek összevetése megjelenítő'!$B52),'Évek összevetése adatbázis'!$A$4:$V$2467,I$3,FALSE)</f>
        <v>3218.1244321391523</v>
      </c>
      <c r="J52" s="11">
        <f>VLOOKUP(CONCATENATE($B$1,'Évek összevetése megjelenítő'!$B52),'Évek összevetése adatbázis'!$A$4:$V$2467,J$3,FALSE)</f>
        <v>12021.170950957374</v>
      </c>
      <c r="K52" s="6">
        <f>VLOOKUP(CONCATENATE($B$1,'Évek összevetése megjelenítő'!$B52),'Évek összevetése adatbázis'!$A$4:$V$2467,K$3,FALSE)</f>
        <v>3.7354587134365898</v>
      </c>
      <c r="L52" s="12">
        <f>VLOOKUP(CONCATENATE($B$1,'Évek összevetése megjelenítő'!$B52),'Évek összevetése adatbázis'!$A$4:$V$2467,L$3,FALSE)</f>
        <v>0.31699074703128127</v>
      </c>
      <c r="M52" s="13">
        <f>VLOOKUP(CONCATENATE($B$1,'Évek összevetése megjelenítő'!$B52),'Évek összevetése adatbázis'!$A$4:$V$2467,M$3,FALSE)</f>
        <v>0.32040694837586597</v>
      </c>
      <c r="N52" s="7">
        <f>VLOOKUP(CONCATENATE($B$1,'Évek összevetése megjelenítő'!$B52),'Évek összevetése adatbázis'!$A$4:$V$2467,N$3,FALSE)</f>
        <v>1.0107769749640281</v>
      </c>
      <c r="O52" s="19">
        <f>VLOOKUP(CONCATENATE($B$1,'Évek összevetése megjelenítő'!$B52),'Évek összevetése adatbázis'!$A$4:$V$2467,O$3,FALSE)</f>
        <v>0.97602840895811405</v>
      </c>
      <c r="P52" s="19">
        <f>VLOOKUP(CONCATENATE($B$1,'Évek összevetése megjelenítő'!$B52),'Évek összevetése adatbázis'!$A$4:$V$2467,P$3,FALSE)</f>
        <v>0.96894652895148892</v>
      </c>
      <c r="Q52" s="283">
        <f>VLOOKUP(CONCATENATE($B$1,'Évek összevetése megjelenítő'!$B52),'Évek összevetése adatbázis'!$A$4:$V$2467,Q$3,FALSE)</f>
        <v>2.3971591041885787E-2</v>
      </c>
      <c r="R52" s="284">
        <f>VLOOKUP(CONCATENATE($B$1,'Évek összevetése megjelenítő'!$B52),'Évek összevetése adatbázis'!$A$4:$V$2467,R$3,FALSE)</f>
        <v>3.105347104851118E-2</v>
      </c>
      <c r="S52" s="19">
        <f>VLOOKUP(CONCATENATE($B$1,'Évek összevetése megjelenítő'!$B52),'Évek összevetése adatbázis'!$A$4:$V$2467,S$3,FALSE)</f>
        <v>1.263468750169113E-2</v>
      </c>
      <c r="T52" s="19">
        <f>VLOOKUP(CONCATENATE($B$1,'Évek összevetése megjelenítő'!$B52),'Évek összevetése adatbázis'!$A$4:$V$2467,T$3,FALSE)</f>
        <v>1.1490404526423583E-2</v>
      </c>
    </row>
    <row r="53" spans="1:20" x14ac:dyDescent="0.25">
      <c r="A53">
        <v>48</v>
      </c>
      <c r="B53" s="267" t="s">
        <v>13</v>
      </c>
      <c r="C53" s="4" t="str">
        <f>VLOOKUP(CONCATENATE($B$1,'Évek összevetése megjelenítő'!$B53),'Évek összevetése adatbázis'!$A$4:$V$2467,C$3,FALSE)</f>
        <v>U</v>
      </c>
      <c r="D53" s="5" t="str">
        <f>VLOOKUP(CONCATENATE($B$1,'Évek összevetése megjelenítő'!$B53),'Évek összevetése adatbázis'!$A$4:$V$2467,D$3,FALSE)</f>
        <v>M</v>
      </c>
      <c r="E53" s="5" t="str">
        <f>VLOOKUP(CONCATENATE($B$1,'Évek összevetése megjelenítő'!$B53),'Évek összevetése adatbázis'!$A$4:$V$2467,E$3,FALSE)</f>
        <v>I</v>
      </c>
      <c r="F53" s="8">
        <f>VLOOKUP(CONCATENATE($B$1,'Évek összevetése megjelenítő'!$B53),'Évek összevetése adatbázis'!$A$4:$V$2467,F$3,FALSE)</f>
        <v>2</v>
      </c>
      <c r="G53" s="9">
        <f>VLOOKUP(CONCATENATE($B$1,'Évek összevetése megjelenítő'!$B53),'Évek összevetése adatbázis'!$A$4:$V$2467,G$3,FALSE)</f>
        <v>2</v>
      </c>
      <c r="H53" s="6">
        <f>VLOOKUP(CONCATENATE($B$1,'Évek összevetése megjelenítő'!$B53),'Évek összevetése adatbázis'!$A$4:$V$2467,H$3,FALSE)</f>
        <v>1</v>
      </c>
      <c r="I53" s="10">
        <f>VLOOKUP(CONCATENATE($B$1,'Évek összevetése megjelenítő'!$B53),'Évek összevetése adatbázis'!$A$4:$V$2467,I$3,FALSE)</f>
        <v>0</v>
      </c>
      <c r="J53" s="11">
        <f>VLOOKUP(CONCATENATE($B$1,'Évek összevetése megjelenítő'!$B53),'Évek összevetése adatbázis'!$A$4:$V$2467,J$3,FALSE)</f>
        <v>0</v>
      </c>
      <c r="K53" s="6" t="e">
        <f>VLOOKUP(CONCATENATE($B$1,'Évek összevetése megjelenítő'!$B53),'Évek összevetése adatbázis'!$A$4:$V$2467,K$3,FALSE)</f>
        <v>#DIV/0!</v>
      </c>
      <c r="L53" s="12">
        <f>VLOOKUP(CONCATENATE($B$1,'Évek összevetése megjelenítő'!$B53),'Évek összevetése adatbázis'!$A$4:$V$2467,L$3,FALSE)</f>
        <v>0</v>
      </c>
      <c r="M53" s="13">
        <f>VLOOKUP(CONCATENATE($B$1,'Évek összevetése megjelenítő'!$B53),'Évek összevetése adatbázis'!$A$4:$V$2467,M$3,FALSE)</f>
        <v>0</v>
      </c>
      <c r="N53" s="7" t="e">
        <f>VLOOKUP(CONCATENATE($B$1,'Évek összevetése megjelenítő'!$B53),'Évek összevetése adatbázis'!$A$4:$V$2467,N$3,FALSE)</f>
        <v>#DIV/0!</v>
      </c>
      <c r="O53" s="19">
        <f>VLOOKUP(CONCATENATE($B$1,'Évek összevetése megjelenítő'!$B53),'Évek összevetése adatbázis'!$A$4:$V$2467,O$3,FALSE)</f>
        <v>0.65685952768113087</v>
      </c>
      <c r="P53" s="19">
        <f>VLOOKUP(CONCATENATE($B$1,'Évek összevetése megjelenítő'!$B53),'Évek összevetése adatbázis'!$A$4:$V$2467,P$3,FALSE)</f>
        <v>0.58596683795289706</v>
      </c>
      <c r="Q53" s="283">
        <f>VLOOKUP(CONCATENATE($B$1,'Évek összevetése megjelenítő'!$B53),'Évek összevetése adatbázis'!$A$4:$V$2467,Q$3,FALSE)</f>
        <v>0.34314047231886918</v>
      </c>
      <c r="R53" s="284">
        <f>VLOOKUP(CONCATENATE($B$1,'Évek összevetése megjelenítő'!$B53),'Évek összevetése adatbázis'!$A$4:$V$2467,R$3,FALSE)</f>
        <v>0.41403316204710305</v>
      </c>
      <c r="S53" s="19">
        <f>VLOOKUP(CONCATENATE($B$1,'Évek összevetése megjelenítő'!$B53),'Évek összevetése adatbázis'!$A$4:$V$2467,S$3,FALSE)</f>
        <v>0.25549471901526105</v>
      </c>
      <c r="T53" s="19">
        <f>VLOOKUP(CONCATENATE($B$1,'Évek összevetése megjelenítő'!$B53),'Évek összevetése adatbázis'!$A$4:$V$2467,T$3,FALSE)</f>
        <v>0.34048464213781732</v>
      </c>
    </row>
    <row r="54" spans="1:20" x14ac:dyDescent="0.25">
      <c r="A54">
        <v>49</v>
      </c>
      <c r="B54" s="267" t="s">
        <v>189</v>
      </c>
      <c r="C54" s="4" t="str">
        <f>VLOOKUP(CONCATENATE($B$1,'Évek összevetése megjelenítő'!$B54),'Évek összevetése adatbázis'!$A$4:$V$2467,C$3,FALSE)</f>
        <v>U</v>
      </c>
      <c r="D54" s="5" t="str">
        <f>VLOOKUP(CONCATENATE($B$1,'Évek összevetése megjelenítő'!$B54),'Évek összevetése adatbázis'!$A$4:$V$2467,D$3,FALSE)</f>
        <v>U</v>
      </c>
      <c r="E54" s="5" t="str">
        <f>VLOOKUP(CONCATENATE($B$1,'Évek összevetése megjelenítő'!$B54),'Évek összevetése adatbázis'!$A$4:$V$2467,E$3,FALSE)</f>
        <v/>
      </c>
      <c r="F54" s="8">
        <f>VLOOKUP(CONCATENATE($B$1,'Évek összevetése megjelenítő'!$B54),'Évek összevetése adatbázis'!$A$4:$V$2467,F$3,FALSE)</f>
        <v>2</v>
      </c>
      <c r="G54" s="9">
        <f>VLOOKUP(CONCATENATE($B$1,'Évek összevetése megjelenítő'!$B54),'Évek összevetése adatbázis'!$A$4:$V$2467,G$3,FALSE)</f>
        <v>2</v>
      </c>
      <c r="H54" s="6">
        <f>VLOOKUP(CONCATENATE($B$1,'Évek összevetése megjelenítő'!$B54),'Évek összevetése adatbázis'!$A$4:$V$2467,H$3,FALSE)</f>
        <v>1</v>
      </c>
      <c r="I54" s="10">
        <f>VLOOKUP(CONCATENATE($B$1,'Évek összevetése megjelenítő'!$B54),'Évek összevetése adatbázis'!$A$4:$V$2467,I$3,FALSE)</f>
        <v>0</v>
      </c>
      <c r="J54" s="11">
        <f>VLOOKUP(CONCATENATE($B$1,'Évek összevetése megjelenítő'!$B54),'Évek összevetése adatbázis'!$A$4:$V$2467,J$3,FALSE)</f>
        <v>0</v>
      </c>
      <c r="K54" s="6" t="e">
        <f>VLOOKUP(CONCATENATE($B$1,'Évek összevetése megjelenítő'!$B54),'Évek összevetése adatbázis'!$A$4:$V$2467,K$3,FALSE)</f>
        <v>#DIV/0!</v>
      </c>
      <c r="L54" s="12">
        <f>VLOOKUP(CONCATENATE($B$1,'Évek összevetése megjelenítő'!$B54),'Évek összevetése adatbázis'!$A$4:$V$2467,L$3,FALSE)</f>
        <v>0</v>
      </c>
      <c r="M54" s="13">
        <f>VLOOKUP(CONCATENATE($B$1,'Évek összevetése megjelenítő'!$B54),'Évek összevetése adatbázis'!$A$4:$V$2467,M$3,FALSE)</f>
        <v>0</v>
      </c>
      <c r="N54" s="7" t="e">
        <f>VLOOKUP(CONCATENATE($B$1,'Évek összevetése megjelenítő'!$B54),'Évek összevetése adatbázis'!$A$4:$V$2467,N$3,FALSE)</f>
        <v>#DIV/0!</v>
      </c>
      <c r="O54" s="19">
        <f>VLOOKUP(CONCATENATE($B$1,'Évek összevetése megjelenítő'!$B54),'Évek összevetése adatbázis'!$A$4:$V$2467,O$3,FALSE)</f>
        <v>0.86252029302521915</v>
      </c>
      <c r="P54" s="19">
        <f>VLOOKUP(CONCATENATE($B$1,'Évek összevetése megjelenítő'!$B54),'Évek összevetése adatbázis'!$A$4:$V$2467,P$3,FALSE)</f>
        <v>0.72712461705963116</v>
      </c>
      <c r="Q54" s="283">
        <f>VLOOKUP(CONCATENATE($B$1,'Évek összevetése megjelenítő'!$B54),'Évek összevetése adatbázis'!$A$4:$V$2467,Q$3,FALSE)</f>
        <v>0.13747970697478082</v>
      </c>
      <c r="R54" s="284">
        <f>VLOOKUP(CONCATENATE($B$1,'Évek összevetése megjelenítő'!$B54),'Évek összevetése adatbázis'!$A$4:$V$2467,R$3,FALSE)</f>
        <v>0.27287538294036878</v>
      </c>
      <c r="S54" s="19">
        <f>VLOOKUP(CONCATENATE($B$1,'Évek összevetése megjelenítő'!$B54),'Évek összevetése adatbázis'!$A$4:$V$2467,S$3,FALSE)</f>
        <v>8.1486128023269017E-2</v>
      </c>
      <c r="T54" s="19">
        <f>VLOOKUP(CONCATENATE($B$1,'Évek összevetése megjelenítő'!$B54),'Évek összevetése adatbázis'!$A$4:$V$2467,T$3,FALSE)</f>
        <v>0.14378795452537535</v>
      </c>
    </row>
    <row r="55" spans="1:20" x14ac:dyDescent="0.25">
      <c r="A55">
        <v>50</v>
      </c>
      <c r="B55" s="267" t="s">
        <v>190</v>
      </c>
      <c r="C55" s="4" t="str">
        <f>VLOOKUP(CONCATENATE($B$1,'Évek összevetése megjelenítő'!$B55),'Évek összevetése adatbázis'!$A$4:$V$2467,C$3,FALSE)</f>
        <v>U</v>
      </c>
      <c r="D55" s="5" t="str">
        <f>VLOOKUP(CONCATENATE($B$1,'Évek összevetése megjelenítő'!$B55),'Évek összevetése adatbázis'!$A$4:$V$2467,D$3,FALSE)</f>
        <v>U</v>
      </c>
      <c r="E55" s="5" t="str">
        <f>VLOOKUP(CONCATENATE($B$1,'Évek összevetése megjelenítő'!$B55),'Évek összevetése adatbázis'!$A$4:$V$2467,E$3,FALSE)</f>
        <v/>
      </c>
      <c r="F55" s="8">
        <f>VLOOKUP(CONCATENATE($B$1,'Évek összevetése megjelenítő'!$B55),'Évek összevetése adatbázis'!$A$4:$V$2467,F$3,FALSE)</f>
        <v>29819.381925455375</v>
      </c>
      <c r="G55" s="9">
        <f>VLOOKUP(CONCATENATE($B$1,'Évek összevetése megjelenítő'!$B55),'Évek összevetése adatbázis'!$A$4:$V$2467,G$3,FALSE)</f>
        <v>121577.51845373515</v>
      </c>
      <c r="H55" s="6">
        <f>VLOOKUP(CONCATENATE($B$1,'Évek összevetése megjelenítő'!$B55),'Évek összevetése adatbázis'!$A$4:$V$2467,H$3,FALSE)</f>
        <v>4.0771307318730932</v>
      </c>
      <c r="I55" s="10">
        <f>VLOOKUP(CONCATENATE($B$1,'Évek összevetése megjelenítő'!$B55),'Évek összevetése adatbázis'!$A$4:$V$2467,I$3,FALSE)</f>
        <v>20538.145610843327</v>
      </c>
      <c r="J55" s="11">
        <f>VLOOKUP(CONCATENATE($B$1,'Évek összevetése megjelenítő'!$B55),'Évek összevetése adatbázis'!$A$4:$V$2467,J$3,FALSE)</f>
        <v>86449.58688766665</v>
      </c>
      <c r="K55" s="6">
        <f>VLOOKUP(CONCATENATE($B$1,'Évek összevetése megjelenítő'!$B55),'Évek összevetése adatbázis'!$A$4:$V$2467,K$3,FALSE)</f>
        <v>4.2092206631364366</v>
      </c>
      <c r="L55" s="12">
        <f>VLOOKUP(CONCATENATE($B$1,'Évek összevetése megjelenítő'!$B55),'Évek összevetése adatbázis'!$A$4:$V$2467,L$3,FALSE)</f>
        <v>0.68875155300623114</v>
      </c>
      <c r="M55" s="13">
        <f>VLOOKUP(CONCATENATE($B$1,'Évek összevetése megjelenítő'!$B55),'Évek összevetése adatbázis'!$A$4:$V$2467,M$3,FALSE)</f>
        <v>0.71106556530485521</v>
      </c>
      <c r="N55" s="7">
        <f>VLOOKUP(CONCATENATE($B$1,'Évek összevetése megjelenítő'!$B55),'Évek összevetése adatbázis'!$A$4:$V$2467,N$3,FALSE)</f>
        <v>1.0323977669469184</v>
      </c>
      <c r="O55" s="19">
        <f>VLOOKUP(CONCATENATE($B$1,'Évek összevetése megjelenítő'!$B55),'Évek összevetése adatbázis'!$A$4:$V$2467,O$3,FALSE)</f>
        <v>0.86139823729387077</v>
      </c>
      <c r="P55" s="19">
        <f>VLOOKUP(CONCATENATE($B$1,'Évek összevetése megjelenítő'!$B55),'Évek összevetése adatbázis'!$A$4:$V$2467,P$3,FALSE)</f>
        <v>0.8428087487311684</v>
      </c>
      <c r="Q55" s="283">
        <f>VLOOKUP(CONCATENATE($B$1,'Évek összevetése megjelenítő'!$B55),'Évek összevetése adatbázis'!$A$4:$V$2467,Q$3,FALSE)</f>
        <v>0.1386017627061292</v>
      </c>
      <c r="R55" s="284">
        <f>VLOOKUP(CONCATENATE($B$1,'Évek összevetése megjelenítő'!$B55),'Évek összevetése adatbázis'!$A$4:$V$2467,R$3,FALSE)</f>
        <v>0.15719125126883168</v>
      </c>
      <c r="S55" s="19">
        <f>VLOOKUP(CONCATENATE($B$1,'Évek összevetése megjelenítő'!$B55),'Évek összevetése adatbázis'!$A$4:$V$2467,S$3,FALSE)</f>
        <v>0.10646682201150184</v>
      </c>
      <c r="T55" s="19">
        <f>VLOOKUP(CONCATENATE($B$1,'Évek összevetése megjelenítő'!$B55),'Évek összevetése adatbázis'!$A$4:$V$2467,T$3,FALSE)</f>
        <v>0.12473586516896173</v>
      </c>
    </row>
    <row r="56" spans="1:20" x14ac:dyDescent="0.25">
      <c r="A56">
        <v>51</v>
      </c>
      <c r="B56" s="267" t="s">
        <v>201</v>
      </c>
      <c r="C56" s="4" t="str">
        <f>VLOOKUP(CONCATENATE($B$1,'Évek összevetése megjelenítő'!$B56),'Évek összevetése adatbázis'!$A$4:$V$2467,C$3,FALSE)</f>
        <v>D</v>
      </c>
      <c r="D56" s="5" t="str">
        <f>VLOOKUP(CONCATENATE($B$1,'Évek összevetése megjelenítő'!$B56),'Évek összevetése adatbázis'!$A$4:$V$2467,D$3,FALSE)</f>
        <v>D</v>
      </c>
      <c r="E56" s="5" t="str">
        <f>VLOOKUP(CONCATENATE($B$1,'Évek összevetése megjelenítő'!$B56),'Évek összevetése adatbázis'!$A$4:$V$2467,E$3,FALSE)</f>
        <v/>
      </c>
      <c r="F56" s="8">
        <f>VLOOKUP(CONCATENATE($B$1,'Évek összevetése megjelenítő'!$B56),'Évek összevetése adatbázis'!$A$4:$V$2467,F$3,FALSE)</f>
        <v>79989.860473690176</v>
      </c>
      <c r="G56" s="9">
        <f>VLOOKUP(CONCATENATE($B$1,'Évek összevetése megjelenítő'!$B56),'Évek összevetése adatbázis'!$A$4:$V$2467,G$3,FALSE)</f>
        <v>295822.47319152881</v>
      </c>
      <c r="H56" s="6">
        <f>VLOOKUP(CONCATENATE($B$1,'Évek összevetése megjelenítő'!$B56),'Évek összevetése adatbázis'!$A$4:$V$2467,H$3,FALSE)</f>
        <v>3.6982496461389518</v>
      </c>
      <c r="I56" s="10">
        <f>VLOOKUP(CONCATENATE($B$1,'Évek összevetése megjelenítő'!$B56),'Évek összevetése adatbázis'!$A$4:$V$2467,I$3,FALSE)</f>
        <v>56230.784048370217</v>
      </c>
      <c r="J56" s="11">
        <f>VLOOKUP(CONCATENATE($B$1,'Évek összevetése megjelenítő'!$B56),'Évek összevetése adatbázis'!$A$4:$V$2467,J$3,FALSE)</f>
        <v>210780.9405278356</v>
      </c>
      <c r="K56" s="6">
        <f>VLOOKUP(CONCATENATE($B$1,'Évek összevetése megjelenítő'!$B56),'Évek összevetése adatbázis'!$A$4:$V$2467,K$3,FALSE)</f>
        <v>3.7484972705790476</v>
      </c>
      <c r="L56" s="12">
        <f>VLOOKUP(CONCATENATE($B$1,'Évek összevetése megjelenítő'!$B56),'Évek összevetése adatbázis'!$A$4:$V$2467,L$3,FALSE)</f>
        <v>0.70297389838384994</v>
      </c>
      <c r="M56" s="13">
        <f>VLOOKUP(CONCATENATE($B$1,'Évek összevetése megjelenítő'!$B56),'Évek összevetése adatbázis'!$A$4:$V$2467,M$3,FALSE)</f>
        <v>0.71252511093491711</v>
      </c>
      <c r="N56" s="7">
        <f>VLOOKUP(CONCATENATE($B$1,'Évek összevetése megjelenítő'!$B56),'Évek összevetése adatbázis'!$A$4:$V$2467,N$3,FALSE)</f>
        <v>1.0135868665579555</v>
      </c>
      <c r="O56" s="19">
        <f>VLOOKUP(CONCATENATE($B$1,'Évek összevetése megjelenítő'!$B56),'Évek összevetése adatbázis'!$A$4:$V$2467,O$3,FALSE)</f>
        <v>3.3259007103247945E-2</v>
      </c>
      <c r="P56" s="19">
        <f>VLOOKUP(CONCATENATE($B$1,'Évek összevetése megjelenítő'!$B56),'Évek összevetése adatbázis'!$A$4:$V$2467,P$3,FALSE)</f>
        <v>4.1028978193870455E-2</v>
      </c>
      <c r="Q56" s="283">
        <f>VLOOKUP(CONCATENATE($B$1,'Évek összevetése megjelenítő'!$B56),'Évek összevetése adatbázis'!$A$4:$V$2467,Q$3,FALSE)</f>
        <v>0.96674099289675197</v>
      </c>
      <c r="R56" s="284">
        <f>VLOOKUP(CONCATENATE($B$1,'Évek összevetése megjelenítő'!$B56),'Évek összevetése adatbázis'!$A$4:$V$2467,R$3,FALSE)</f>
        <v>0.95897102180612948</v>
      </c>
      <c r="S56" s="19">
        <f>VLOOKUP(CONCATENATE($B$1,'Évek összevetése megjelenítő'!$B56),'Évek összevetése adatbázis'!$A$4:$V$2467,S$3,FALSE)</f>
        <v>0.95961000730416679</v>
      </c>
      <c r="T56" s="19">
        <f>VLOOKUP(CONCATENATE($B$1,'Évek összevetése megjelenítő'!$B56),'Évek összevetése adatbázis'!$A$4:$V$2467,T$3,FALSE)</f>
        <v>0.94698262500726604</v>
      </c>
    </row>
    <row r="57" spans="1:20" x14ac:dyDescent="0.25">
      <c r="A57">
        <v>52</v>
      </c>
      <c r="B57" s="267" t="s">
        <v>144</v>
      </c>
      <c r="C57" s="4" t="str">
        <f>VLOOKUP(CONCATENATE($B$1,'Évek összevetése megjelenítő'!$B57),'Évek összevetése adatbázis'!$A$4:$V$2467,C$3,FALSE)</f>
        <v>D</v>
      </c>
      <c r="D57" s="5" t="str">
        <f>VLOOKUP(CONCATENATE($B$1,'Évek összevetése megjelenítő'!$B57),'Évek összevetése adatbázis'!$A$4:$V$2467,D$3,FALSE)</f>
        <v>D</v>
      </c>
      <c r="E57" s="5" t="str">
        <f>VLOOKUP(CONCATENATE($B$1,'Évek összevetése megjelenítő'!$B57),'Évek összevetése adatbázis'!$A$4:$V$2467,E$3,FALSE)</f>
        <v/>
      </c>
      <c r="F57" s="8">
        <f>VLOOKUP(CONCATENATE($B$1,'Évek összevetése megjelenítő'!$B57),'Évek összevetése adatbázis'!$A$4:$V$2467,F$3,FALSE)</f>
        <v>37860.853938158871</v>
      </c>
      <c r="G57" s="9">
        <f>VLOOKUP(CONCATENATE($B$1,'Évek összevetése megjelenítő'!$B57),'Évek összevetése adatbázis'!$A$4:$V$2467,G$3,FALSE)</f>
        <v>158210.0250206858</v>
      </c>
      <c r="H57" s="6">
        <f>VLOOKUP(CONCATENATE($B$1,'Évek összevetése megjelenítő'!$B57),'Évek összevetése adatbázis'!$A$4:$V$2467,H$3,FALSE)</f>
        <v>4.1787231022074343</v>
      </c>
      <c r="I57" s="10">
        <f>VLOOKUP(CONCATENATE($B$1,'Évek összevetése megjelenítő'!$B57),'Évek összevetése adatbázis'!$A$4:$V$2467,I$3,FALSE)</f>
        <v>29351.974277230172</v>
      </c>
      <c r="J57" s="11">
        <f>VLOOKUP(CONCATENATE($B$1,'Évek összevetése megjelenítő'!$B57),'Évek összevetése adatbázis'!$A$4:$V$2467,J$3,FALSE)</f>
        <v>121658.50712568536</v>
      </c>
      <c r="K57" s="6">
        <f>VLOOKUP(CONCATENATE($B$1,'Évek összevetése megjelenítő'!$B57),'Évek összevetése adatbázis'!$A$4:$V$2467,K$3,FALSE)</f>
        <v>4.1448151315689206</v>
      </c>
      <c r="L57" s="12">
        <f>VLOOKUP(CONCATENATE($B$1,'Évek összevetése megjelenítő'!$B57),'Évek összevetése adatbázis'!$A$4:$V$2467,L$3,FALSE)</f>
        <v>0.77525917205071693</v>
      </c>
      <c r="M57" s="13">
        <f>VLOOKUP(CONCATENATE($B$1,'Évek összevetése megjelenítő'!$B57),'Évek összevetése adatbázis'!$A$4:$V$2467,M$3,FALSE)</f>
        <v>0.76896838307040671</v>
      </c>
      <c r="N57" s="7">
        <f>VLOOKUP(CONCATENATE($B$1,'Évek összevetése megjelenítő'!$B57),'Évek összevetése adatbázis'!$A$4:$V$2467,N$3,FALSE)</f>
        <v>0.99188556652136106</v>
      </c>
      <c r="O57" s="19">
        <f>VLOOKUP(CONCATENATE($B$1,'Évek összevetése megjelenítő'!$B57),'Évek összevetése adatbázis'!$A$4:$V$2467,O$3,FALSE)</f>
        <v>5.7955718853924407E-2</v>
      </c>
      <c r="P57" s="19">
        <f>VLOOKUP(CONCATENATE($B$1,'Évek összevetése megjelenítő'!$B57),'Évek összevetése adatbázis'!$A$4:$V$2467,P$3,FALSE)</f>
        <v>5.5444198950967208E-2</v>
      </c>
      <c r="Q57" s="283">
        <f>VLOOKUP(CONCATENATE($B$1,'Évek összevetése megjelenítő'!$B57),'Évek összevetése adatbázis'!$A$4:$V$2467,Q$3,FALSE)</f>
        <v>0.94204428114607552</v>
      </c>
      <c r="R57" s="284">
        <f>VLOOKUP(CONCATENATE($B$1,'Évek összevetése megjelenítő'!$B57),'Évek összevetése adatbázis'!$A$4:$V$2467,R$3,FALSE)</f>
        <v>0.94455580104903292</v>
      </c>
      <c r="S57" s="19">
        <f>VLOOKUP(CONCATENATE($B$1,'Évek összevetése megjelenítő'!$B57),'Évek összevetése adatbázis'!$A$4:$V$2467,S$3,FALSE)</f>
        <v>0.92039236721483442</v>
      </c>
      <c r="T57" s="19">
        <f>VLOOKUP(CONCATENATE($B$1,'Évek összevetése megjelenítő'!$B57),'Évek összevetése adatbázis'!$A$4:$V$2467,T$3,FALSE)</f>
        <v>0.91879153499372479</v>
      </c>
    </row>
    <row r="58" spans="1:20" x14ac:dyDescent="0.25">
      <c r="A58">
        <v>53</v>
      </c>
      <c r="B58" s="267" t="s">
        <v>191</v>
      </c>
      <c r="C58" s="4" t="str">
        <f>VLOOKUP(CONCATENATE($B$1,'Évek összevetése megjelenítő'!$B58),'Évek összevetése adatbázis'!$A$4:$V$2467,C$3,FALSE)</f>
        <v>D</v>
      </c>
      <c r="D58" s="5" t="str">
        <f>VLOOKUP(CONCATENATE($B$1,'Évek összevetése megjelenítő'!$B58),'Évek összevetése adatbázis'!$A$4:$V$2467,D$3,FALSE)</f>
        <v>D</v>
      </c>
      <c r="E58" s="5" t="str">
        <f>VLOOKUP(CONCATENATE($B$1,'Évek összevetése megjelenítő'!$B58),'Évek összevetése adatbázis'!$A$4:$V$2467,E$3,FALSE)</f>
        <v/>
      </c>
      <c r="F58" s="8">
        <f>VLOOKUP(CONCATENATE($B$1,'Évek összevetése megjelenítő'!$B58),'Évek összevetése adatbázis'!$A$4:$V$2467,F$3,FALSE)</f>
        <v>37129.871239430649</v>
      </c>
      <c r="G58" s="9">
        <f>VLOOKUP(CONCATENATE($B$1,'Évek összevetése megjelenítő'!$B58),'Évek összevetése adatbázis'!$A$4:$V$2467,G$3,FALSE)</f>
        <v>142582.89687134794</v>
      </c>
      <c r="H58" s="6">
        <f>VLOOKUP(CONCATENATE($B$1,'Évek összevetése megjelenítő'!$B58),'Évek összevetése adatbázis'!$A$4:$V$2467,H$3,FALSE)</f>
        <v>3.8401128824796409</v>
      </c>
      <c r="I58" s="10">
        <f>VLOOKUP(CONCATENATE($B$1,'Évek összevetése megjelenítő'!$B58),'Évek összevetése adatbázis'!$A$4:$V$2467,I$3,FALSE)</f>
        <v>22020.599299500427</v>
      </c>
      <c r="J58" s="11">
        <f>VLOOKUP(CONCATENATE($B$1,'Évek összevetése megjelenítő'!$B58),'Évek összevetése adatbázis'!$A$4:$V$2467,J$3,FALSE)</f>
        <v>89069.691546985589</v>
      </c>
      <c r="K58" s="6">
        <f>VLOOKUP(CONCATENATE($B$1,'Évek összevetése megjelenítő'!$B58),'Évek összevetése adatbázis'!$A$4:$V$2467,K$3,FALSE)</f>
        <v>4.0448350353937137</v>
      </c>
      <c r="L58" s="12">
        <f>VLOOKUP(CONCATENATE($B$1,'Évek összevetése megjelenítő'!$B58),'Évek összevetése adatbázis'!$A$4:$V$2467,L$3,FALSE)</f>
        <v>0.59306963812239955</v>
      </c>
      <c r="M58" s="13">
        <f>VLOOKUP(CONCATENATE($B$1,'Évek összevetése megjelenítő'!$B58),'Évek összevetése adatbázis'!$A$4:$V$2467,M$3,FALSE)</f>
        <v>0.62468706627101889</v>
      </c>
      <c r="N58" s="7">
        <f>VLOOKUP(CONCATENATE($B$1,'Évek összevetése megjelenítő'!$B58),'Évek összevetése adatbázis'!$A$4:$V$2467,N$3,FALSE)</f>
        <v>1.0533114934845038</v>
      </c>
      <c r="O58" s="19">
        <f>VLOOKUP(CONCATENATE($B$1,'Évek összevetése megjelenítő'!$B58),'Évek összevetése adatbázis'!$A$4:$V$2467,O$3,FALSE)</f>
        <v>5.3155466453019877E-2</v>
      </c>
      <c r="P58" s="19">
        <f>VLOOKUP(CONCATENATE($B$1,'Évek összevetése megjelenítő'!$B58),'Évek összevetése adatbázis'!$A$4:$V$2467,P$3,FALSE)</f>
        <v>5.3693962554050012E-2</v>
      </c>
      <c r="Q58" s="283">
        <f>VLOOKUP(CONCATENATE($B$1,'Évek összevetése megjelenítő'!$B58),'Évek összevetése adatbázis'!$A$4:$V$2467,Q$3,FALSE)</f>
        <v>0.94684453354698017</v>
      </c>
      <c r="R58" s="284">
        <f>VLOOKUP(CONCATENATE($B$1,'Évek összevetése megjelenítő'!$B58),'Évek összevetése adatbázis'!$A$4:$V$2467,R$3,FALSE)</f>
        <v>0.94630603744595021</v>
      </c>
      <c r="S58" s="19">
        <f>VLOOKUP(CONCATENATE($B$1,'Évek összevetése megjelenítő'!$B58),'Évek összevetése adatbázis'!$A$4:$V$2467,S$3,FALSE)</f>
        <v>0.94472277006411842</v>
      </c>
      <c r="T58" s="19">
        <f>VLOOKUP(CONCATENATE($B$1,'Évek összevetése megjelenítő'!$B58),'Évek összevetése adatbázis'!$A$4:$V$2467,T$3,FALSE)</f>
        <v>0.94340798070092691</v>
      </c>
    </row>
    <row r="59" spans="1:20" x14ac:dyDescent="0.25">
      <c r="A59">
        <v>54</v>
      </c>
      <c r="B59" s="267" t="s">
        <v>192</v>
      </c>
      <c r="C59" s="4" t="str">
        <f>VLOOKUP(CONCATENATE($B$1,'Évek összevetése megjelenítő'!$B59),'Évek összevetése adatbázis'!$A$4:$V$2467,C$3,FALSE)</f>
        <v>D</v>
      </c>
      <c r="D59" s="5" t="str">
        <f>VLOOKUP(CONCATENATE($B$1,'Évek összevetése megjelenítő'!$B59),'Évek összevetése adatbázis'!$A$4:$V$2467,D$3,FALSE)</f>
        <v>D</v>
      </c>
      <c r="E59" s="5" t="str">
        <f>VLOOKUP(CONCATENATE($B$1,'Évek összevetése megjelenítő'!$B59),'Évek összevetése adatbázis'!$A$4:$V$2467,E$3,FALSE)</f>
        <v/>
      </c>
      <c r="F59" s="8">
        <f>VLOOKUP(CONCATENATE($B$1,'Évek összevetése megjelenítő'!$B59),'Évek összevetése adatbázis'!$A$4:$V$2467,F$3,FALSE)</f>
        <v>24683.201099213071</v>
      </c>
      <c r="G59" s="9">
        <f>VLOOKUP(CONCATENATE($B$1,'Évek összevetése megjelenítő'!$B59),'Évek összevetése adatbázis'!$A$4:$V$2467,G$3,FALSE)</f>
        <v>75755.494767156764</v>
      </c>
      <c r="H59" s="6">
        <f>VLOOKUP(CONCATENATE($B$1,'Évek összevetése megjelenítő'!$B59),'Évek összevetése adatbázis'!$A$4:$V$2467,H$3,FALSE)</f>
        <v>3.0691114358571561</v>
      </c>
      <c r="I59" s="10">
        <f>VLOOKUP(CONCATENATE($B$1,'Évek összevetése megjelenítő'!$B59),'Évek összevetése adatbázis'!$A$4:$V$2467,I$3,FALSE)</f>
        <v>11604.697631215959</v>
      </c>
      <c r="J59" s="11">
        <f>VLOOKUP(CONCATENATE($B$1,'Évek összevetése megjelenítő'!$B59),'Évek összevetése adatbázis'!$A$4:$V$2467,J$3,FALSE)</f>
        <v>38278.110994834846</v>
      </c>
      <c r="K59" s="6">
        <f>VLOOKUP(CONCATENATE($B$1,'Évek összevetése megjelenítő'!$B59),'Évek összevetése adatbázis'!$A$4:$V$2467,K$3,FALSE)</f>
        <v>3.2985013665387508</v>
      </c>
      <c r="L59" s="12">
        <f>VLOOKUP(CONCATENATE($B$1,'Évek összevetése megjelenítő'!$B59),'Évek összevetése adatbázis'!$A$4:$V$2467,L$3,FALSE)</f>
        <v>0.47014556923031875</v>
      </c>
      <c r="M59" s="13">
        <f>VLOOKUP(CONCATENATE($B$1,'Évek összevetése megjelenítő'!$B59),'Évek összevetése adatbázis'!$A$4:$V$2467,M$3,FALSE)</f>
        <v>0.50528494484112374</v>
      </c>
      <c r="N59" s="7">
        <f>VLOOKUP(CONCATENATE($B$1,'Évek összevetése megjelenítő'!$B59),'Évek összevetése adatbázis'!$A$4:$V$2467,N$3,FALSE)</f>
        <v>1.0747414798959651</v>
      </c>
      <c r="O59" s="19">
        <f>VLOOKUP(CONCATENATE($B$1,'Évek összevetése megjelenítő'!$B59),'Évek összevetése adatbázis'!$A$4:$V$2467,O$3,FALSE)</f>
        <v>0.17239531262418811</v>
      </c>
      <c r="P59" s="19">
        <f>VLOOKUP(CONCATENATE($B$1,'Évek összevetése megjelenítő'!$B59),'Évek összevetése adatbázis'!$A$4:$V$2467,P$3,FALSE)</f>
        <v>0.17604631956270017</v>
      </c>
      <c r="Q59" s="283">
        <f>VLOOKUP(CONCATENATE($B$1,'Évek összevetése megjelenítő'!$B59),'Évek összevetése adatbázis'!$A$4:$V$2467,Q$3,FALSE)</f>
        <v>0.82760468737581194</v>
      </c>
      <c r="R59" s="284">
        <f>VLOOKUP(CONCATENATE($B$1,'Évek összevetése megjelenítő'!$B59),'Évek összevetése adatbázis'!$A$4:$V$2467,R$3,FALSE)</f>
        <v>0.82395368043729988</v>
      </c>
      <c r="S59" s="19">
        <f>VLOOKUP(CONCATENATE($B$1,'Évek összevetése megjelenítő'!$B59),'Évek összevetése adatbázis'!$A$4:$V$2467,S$3,FALSE)</f>
        <v>0.81810379283193968</v>
      </c>
      <c r="T59" s="19">
        <f>VLOOKUP(CONCATENATE($B$1,'Évek összevetése megjelenítő'!$B59),'Évek összevetése adatbázis'!$A$4:$V$2467,T$3,FALSE)</f>
        <v>0.81174560209577229</v>
      </c>
    </row>
    <row r="60" spans="1:20" x14ac:dyDescent="0.25">
      <c r="A60">
        <v>55</v>
      </c>
      <c r="B60" s="267" t="s">
        <v>193</v>
      </c>
      <c r="C60" s="4" t="str">
        <f>VLOOKUP(CONCATENATE($B$1,'Évek összevetése megjelenítő'!$B60),'Évek összevetése adatbázis'!$A$4:$V$2467,C$3,FALSE)</f>
        <v>D</v>
      </c>
      <c r="D60" s="5" t="str">
        <f>VLOOKUP(CONCATENATE($B$1,'Évek összevetése megjelenítő'!$B60),'Évek összevetése adatbázis'!$A$4:$V$2467,D$3,FALSE)</f>
        <v>D</v>
      </c>
      <c r="E60" s="5" t="str">
        <f>VLOOKUP(CONCATENATE($B$1,'Évek összevetése megjelenítő'!$B60),'Évek összevetése adatbázis'!$A$4:$V$2467,E$3,FALSE)</f>
        <v/>
      </c>
      <c r="F60" s="8">
        <f>VLOOKUP(CONCATENATE($B$1,'Évek összevetése megjelenítő'!$B60),'Évek összevetése adatbázis'!$A$4:$V$2467,F$3,FALSE)</f>
        <v>7805.6357740838866</v>
      </c>
      <c r="G60" s="9">
        <f>VLOOKUP(CONCATENATE($B$1,'Évek összevetése megjelenítő'!$B60),'Évek összevetése adatbázis'!$A$4:$V$2467,G$3,FALSE)</f>
        <v>25039.184556500604</v>
      </c>
      <c r="H60" s="6">
        <f>VLOOKUP(CONCATENATE($B$1,'Évek összevetése megjelenítő'!$B60),'Évek összevetése adatbázis'!$A$4:$V$2467,H$3,FALSE)</f>
        <v>3.2078340933656162</v>
      </c>
      <c r="I60" s="10">
        <f>VLOOKUP(CONCATENATE($B$1,'Évek összevetése megjelenítő'!$B60),'Évek összevetése adatbázis'!$A$4:$V$2467,I$3,FALSE)</f>
        <v>7803.6357740838866</v>
      </c>
      <c r="J60" s="11">
        <f>VLOOKUP(CONCATENATE($B$1,'Évek összevetése megjelenítő'!$B60),'Évek összevetése adatbázis'!$A$4:$V$2467,J$3,FALSE)</f>
        <v>25037.184556500604</v>
      </c>
      <c r="K60" s="6">
        <f>VLOOKUP(CONCATENATE($B$1,'Évek összevetése megjelenítő'!$B60),'Évek összevetése adatbázis'!$A$4:$V$2467,K$3,FALSE)</f>
        <v>3.2083999409159842</v>
      </c>
      <c r="L60" s="12">
        <f>VLOOKUP(CONCATENATE($B$1,'Évek összevetése megjelenítő'!$B60),'Évek összevetése adatbázis'!$A$4:$V$2467,L$3,FALSE)</f>
        <v>0.99974377487524591</v>
      </c>
      <c r="M60" s="13">
        <f>VLOOKUP(CONCATENATE($B$1,'Évek összevetése megjelenítő'!$B60),'Évek összevetése adatbázis'!$A$4:$V$2467,M$3,FALSE)</f>
        <v>0.99992012519435336</v>
      </c>
      <c r="N60" s="7">
        <f>VLOOKUP(CONCATENATE($B$1,'Évek összevetése megjelenítő'!$B60),'Évek összevetése adatbázis'!$A$4:$V$2467,N$3,FALSE)</f>
        <v>1.0001763955160705</v>
      </c>
      <c r="O60" s="19">
        <f>VLOOKUP(CONCATENATE($B$1,'Évek összevetése megjelenítő'!$B60),'Évek összevetése adatbázis'!$A$4:$V$2467,O$3,FALSE)</f>
        <v>1.5016153887056338E-4</v>
      </c>
      <c r="P60" s="19">
        <f>VLOOKUP(CONCATENATE($B$1,'Évek összevetése megjelenítő'!$B60),'Évek összevetése adatbázis'!$A$4:$V$2467,P$3,FALSE)</f>
        <v>6.8450004217136958E-5</v>
      </c>
      <c r="Q60" s="283">
        <f>VLOOKUP(CONCATENATE($B$1,'Évek összevetése megjelenítő'!$B60),'Évek összevetése adatbázis'!$A$4:$V$2467,Q$3,FALSE)</f>
        <v>0.99984983846112951</v>
      </c>
      <c r="R60" s="284">
        <f>VLOOKUP(CONCATENATE($B$1,'Évek összevetése megjelenítő'!$B60),'Évek összevetése adatbázis'!$A$4:$V$2467,R$3,FALSE)</f>
        <v>0.99993154999578282</v>
      </c>
      <c r="S60" s="19">
        <f>VLOOKUP(CONCATENATE($B$1,'Évek összevetése megjelenítő'!$B60),'Évek összevetése adatbázis'!$A$4:$V$2467,S$3,FALSE)</f>
        <v>0.99983517374207265</v>
      </c>
      <c r="T60" s="19">
        <f>VLOOKUP(CONCATENATE($B$1,'Évek összevetése megjelenítő'!$B60),'Évek összevetése adatbázis'!$A$4:$V$2467,T$3,FALSE)</f>
        <v>0.999947243287584</v>
      </c>
    </row>
    <row r="61" spans="1:20" x14ac:dyDescent="0.25">
      <c r="A61">
        <v>56</v>
      </c>
      <c r="B61" s="267" t="s">
        <v>194</v>
      </c>
      <c r="C61" s="4">
        <f>VLOOKUP(CONCATENATE($B$1,'Évek összevetése megjelenítő'!$B61),'Évek összevetése adatbázis'!$A$4:$V$2467,C$3,FALSE)</f>
        <v>0</v>
      </c>
      <c r="D61" s="5">
        <f>VLOOKUP(CONCATENATE($B$1,'Évek összevetése megjelenítő'!$B61),'Évek összevetése adatbázis'!$A$4:$V$2467,D$3,FALSE)</f>
        <v>0</v>
      </c>
      <c r="E61" s="5" t="str">
        <f>VLOOKUP(CONCATENATE($B$1,'Évek összevetése megjelenítő'!$B61),'Évek összevetése adatbázis'!$A$4:$V$2467,E$3,FALSE)</f>
        <v/>
      </c>
      <c r="F61" s="8">
        <f>VLOOKUP(CONCATENATE($B$1,'Évek összevetése megjelenítő'!$B61),'Évek összevetése adatbázis'!$A$4:$V$2467,F$3,FALSE)</f>
        <v>2</v>
      </c>
      <c r="G61" s="9">
        <f>VLOOKUP(CONCATENATE($B$1,'Évek összevetése megjelenítő'!$B61),'Évek összevetése adatbázis'!$A$4:$V$2467,G$3,FALSE)</f>
        <v>2</v>
      </c>
      <c r="H61" s="6">
        <f>VLOOKUP(CONCATENATE($B$1,'Évek összevetése megjelenítő'!$B61),'Évek összevetése adatbázis'!$A$4:$V$2467,H$3,FALSE)</f>
        <v>1</v>
      </c>
      <c r="I61" s="10">
        <f>VLOOKUP(CONCATENATE($B$1,'Évek összevetése megjelenítő'!$B61),'Évek összevetése adatbázis'!$A$4:$V$2467,I$3,FALSE)</f>
        <v>1</v>
      </c>
      <c r="J61" s="11">
        <f>VLOOKUP(CONCATENATE($B$1,'Évek összevetése megjelenítő'!$B61),'Évek összevetése adatbázis'!$A$4:$V$2467,J$3,FALSE)</f>
        <v>1</v>
      </c>
      <c r="K61" s="6">
        <f>VLOOKUP(CONCATENATE($B$1,'Évek összevetése megjelenítő'!$B61),'Évek összevetése adatbázis'!$A$4:$V$2467,K$3,FALSE)</f>
        <v>1</v>
      </c>
      <c r="L61" s="12">
        <f>VLOOKUP(CONCATENATE($B$1,'Évek összevetése megjelenítő'!$B61),'Évek összevetése adatbázis'!$A$4:$V$2467,L$3,FALSE)</f>
        <v>0.5</v>
      </c>
      <c r="M61" s="13">
        <f>VLOOKUP(CONCATENATE($B$1,'Évek összevetése megjelenítő'!$B61),'Évek összevetése adatbázis'!$A$4:$V$2467,M$3,FALSE)</f>
        <v>0.5</v>
      </c>
      <c r="N61" s="7">
        <f>VLOOKUP(CONCATENATE($B$1,'Évek összevetése megjelenítő'!$B61),'Évek összevetése adatbázis'!$A$4:$V$2467,N$3,FALSE)</f>
        <v>1</v>
      </c>
      <c r="O61" s="19">
        <f>VLOOKUP(CONCATENATE($B$1,'Évek összevetése megjelenítő'!$B61),'Évek összevetése adatbázis'!$A$4:$V$2467,O$3,FALSE)</f>
        <v>1</v>
      </c>
      <c r="P61" s="19">
        <f>VLOOKUP(CONCATENATE($B$1,'Évek összevetése megjelenítő'!$B61),'Évek összevetése adatbázis'!$A$4:$V$2467,P$3,FALSE)</f>
        <v>1</v>
      </c>
      <c r="Q61" s="283">
        <f>VLOOKUP(CONCATENATE($B$1,'Évek összevetése megjelenítő'!$B61),'Évek összevetése adatbázis'!$A$4:$V$2467,Q$3,FALSE)</f>
        <v>0</v>
      </c>
      <c r="R61" s="284">
        <f>VLOOKUP(CONCATENATE($B$1,'Évek összevetése megjelenítő'!$B61),'Évek összevetése adatbázis'!$A$4:$V$2467,R$3,FALSE)</f>
        <v>0</v>
      </c>
      <c r="S61" s="19">
        <f>VLOOKUP(CONCATENATE($B$1,'Évek összevetése megjelenítő'!$B61),'Évek összevetése adatbázis'!$A$4:$V$2467,S$3,FALSE)</f>
        <v>0</v>
      </c>
      <c r="T61" s="19">
        <f>VLOOKUP(CONCATENATE($B$1,'Évek összevetése megjelenítő'!$B61),'Évek összevetése adatbázis'!$A$4:$V$2467,T$3,FALSE)</f>
        <v>0</v>
      </c>
    </row>
    <row r="63" spans="1:20" x14ac:dyDescent="0.25">
      <c r="B63"/>
      <c r="C63"/>
      <c r="D63"/>
      <c r="E63"/>
    </row>
    <row r="114" ht="45" customHeight="1" x14ac:dyDescent="0.25"/>
  </sheetData>
  <mergeCells count="7">
    <mergeCell ref="S4:T4"/>
    <mergeCell ref="C4:E4"/>
    <mergeCell ref="F4:H4"/>
    <mergeCell ref="I4:K4"/>
    <mergeCell ref="L4:N4"/>
    <mergeCell ref="O4:P4"/>
    <mergeCell ref="Q4:R4"/>
  </mergeCells>
  <pageMargins left="0.7" right="0.7" top="0.75" bottom="0.75" header="0.3" footer="0.3"/>
  <pageSetup paperSize="9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BC8E6-1CF8-4D64-B2A4-3E6DA2557A7F}">
  <dimension ref="A1:AE47"/>
  <sheetViews>
    <sheetView topLeftCell="B2" zoomScale="89" zoomScaleNormal="89" workbookViewId="0">
      <selection activeCell="D6" sqref="D6"/>
    </sheetView>
  </sheetViews>
  <sheetFormatPr defaultRowHeight="15" x14ac:dyDescent="0.25"/>
  <cols>
    <col min="1" max="1" width="9.140625" hidden="1" customWidth="1"/>
    <col min="2" max="2" width="3.7109375" customWidth="1"/>
    <col min="3" max="3" width="27" bestFit="1" customWidth="1"/>
    <col min="4" max="4" width="13.28515625" customWidth="1"/>
    <col min="5" max="5" width="13.7109375" customWidth="1"/>
    <col min="6" max="6" width="13.5703125" customWidth="1"/>
    <col min="7" max="7" width="13.28515625" bestFit="1" customWidth="1"/>
    <col min="8" max="8" width="11.7109375" bestFit="1" customWidth="1"/>
    <col min="9" max="9" width="11" customWidth="1"/>
    <col min="10" max="10" width="3.140625" customWidth="1"/>
    <col min="11" max="11" width="17" bestFit="1" customWidth="1"/>
    <col min="12" max="12" width="10.28515625" bestFit="1" customWidth="1"/>
    <col min="13" max="14" width="3" bestFit="1" customWidth="1"/>
    <col min="16" max="17" width="3" bestFit="1" customWidth="1"/>
    <col min="19" max="20" width="3" bestFit="1" customWidth="1"/>
    <col min="21" max="21" width="13.28515625" bestFit="1" customWidth="1"/>
    <col min="22" max="22" width="11.7109375" bestFit="1" customWidth="1"/>
    <col min="23" max="23" width="11.42578125" customWidth="1"/>
    <col min="24" max="24" width="3.28515625" customWidth="1"/>
    <col min="25" max="25" width="23.28515625" bestFit="1" customWidth="1"/>
    <col min="26" max="26" width="13.28515625" customWidth="1"/>
    <col min="27" max="27" width="13.7109375" customWidth="1"/>
    <col min="28" max="28" width="13.5703125" customWidth="1"/>
    <col min="29" max="30" width="11.7109375" bestFit="1" customWidth="1"/>
    <col min="31" max="31" width="11" customWidth="1"/>
  </cols>
  <sheetData>
    <row r="1" spans="1:31" hidden="1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</row>
    <row r="2" spans="1:31" ht="15.75" thickBot="1" x14ac:dyDescent="0.3">
      <c r="A2">
        <v>1</v>
      </c>
      <c r="B2" s="300" t="s">
        <v>2320</v>
      </c>
      <c r="C2" s="300"/>
      <c r="D2" s="300"/>
      <c r="E2" s="300"/>
      <c r="F2" s="300"/>
      <c r="G2" s="300"/>
      <c r="H2" s="300"/>
      <c r="I2" s="20"/>
      <c r="J2" s="20"/>
      <c r="K2" s="20"/>
      <c r="L2" s="28" t="str">
        <f>VLOOKUP(CONCATENATE('Évek összevetése megjelenítő'!B1,'UMD táblák megjelenítő'!$A2),'UMD táblák bázis'!$A$1:$AE$2024,L$1,FALSE)</f>
        <v>in Brazil, 2014</v>
      </c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</row>
    <row r="3" spans="1:31" x14ac:dyDescent="0.25">
      <c r="A3">
        <v>2</v>
      </c>
      <c r="B3" s="301" t="s">
        <v>6</v>
      </c>
      <c r="C3" s="302"/>
      <c r="D3" s="302"/>
      <c r="E3" s="302"/>
      <c r="F3" s="302"/>
      <c r="G3" s="302"/>
      <c r="H3" s="302"/>
      <c r="I3" s="303"/>
      <c r="J3" s="301" t="s">
        <v>73</v>
      </c>
      <c r="K3" s="302"/>
      <c r="L3" s="304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3"/>
      <c r="X3" s="301" t="s">
        <v>7</v>
      </c>
      <c r="Y3" s="302"/>
      <c r="Z3" s="302"/>
      <c r="AA3" s="302"/>
      <c r="AB3" s="302"/>
      <c r="AC3" s="302"/>
      <c r="AD3" s="302"/>
      <c r="AE3" s="303"/>
    </row>
    <row r="4" spans="1:31" ht="60" x14ac:dyDescent="0.25">
      <c r="A4">
        <v>3</v>
      </c>
      <c r="B4" s="305"/>
      <c r="C4" s="306"/>
      <c r="D4" s="34" t="s">
        <v>2232</v>
      </c>
      <c r="E4" s="34" t="s">
        <v>2233</v>
      </c>
      <c r="F4" s="34" t="s">
        <v>2234</v>
      </c>
      <c r="G4" s="269" t="s">
        <v>196</v>
      </c>
      <c r="H4" s="34" t="s">
        <v>197</v>
      </c>
      <c r="I4" s="21" t="s">
        <v>2235</v>
      </c>
      <c r="J4" s="305"/>
      <c r="K4" s="306"/>
      <c r="L4" s="307" t="s">
        <v>2232</v>
      </c>
      <c r="M4" s="308"/>
      <c r="N4" s="309"/>
      <c r="O4" s="307" t="s">
        <v>2233</v>
      </c>
      <c r="P4" s="308"/>
      <c r="Q4" s="309"/>
      <c r="R4" s="307" t="s">
        <v>2234</v>
      </c>
      <c r="S4" s="308"/>
      <c r="T4" s="309"/>
      <c r="U4" s="269" t="s">
        <v>196</v>
      </c>
      <c r="V4" s="34" t="s">
        <v>197</v>
      </c>
      <c r="W4" s="21" t="s">
        <v>2235</v>
      </c>
      <c r="X4" s="305"/>
      <c r="Y4" s="306"/>
      <c r="Z4" s="34" t="s">
        <v>2232</v>
      </c>
      <c r="AA4" s="34" t="s">
        <v>2233</v>
      </c>
      <c r="AB4" s="34" t="s">
        <v>2234</v>
      </c>
      <c r="AC4" s="269" t="s">
        <v>196</v>
      </c>
      <c r="AD4" s="34" t="s">
        <v>197</v>
      </c>
      <c r="AE4" s="21" t="s">
        <v>2235</v>
      </c>
    </row>
    <row r="5" spans="1:31" ht="15.75" thickBot="1" x14ac:dyDescent="0.3">
      <c r="A5">
        <v>4</v>
      </c>
      <c r="B5" s="291" t="s">
        <v>2236</v>
      </c>
      <c r="C5" s="292"/>
      <c r="D5" s="22" t="s">
        <v>11</v>
      </c>
      <c r="E5" s="22" t="s">
        <v>12</v>
      </c>
      <c r="F5" s="22" t="s">
        <v>12</v>
      </c>
      <c r="G5" s="23"/>
      <c r="H5" s="23"/>
      <c r="I5" s="24"/>
      <c r="J5" s="297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9"/>
      <c r="X5" s="291" t="s">
        <v>2236</v>
      </c>
      <c r="Y5" s="292"/>
      <c r="Z5" s="22" t="s">
        <v>12</v>
      </c>
      <c r="AA5" s="22" t="s">
        <v>11</v>
      </c>
      <c r="AB5" s="22" t="s">
        <v>11</v>
      </c>
      <c r="AC5" s="23"/>
      <c r="AD5" s="23"/>
      <c r="AE5" s="24"/>
    </row>
    <row r="6" spans="1:31" x14ac:dyDescent="0.25">
      <c r="A6">
        <v>5</v>
      </c>
      <c r="B6" s="35">
        <f>VLOOKUP(CONCATENATE('Évek összevetése megjelenítő'!B1,'UMD táblák megjelenítő'!$A6),'UMD táblák bázis'!$A$1:$AE$2024,B$1,FALSE)</f>
        <v>1</v>
      </c>
      <c r="C6" s="36" t="str">
        <f>VLOOKUP(CONCATENATE('Évek összevetése megjelenítő'!B1,'UMD táblák megjelenítő'!$A6),'UMD táblák bázis'!$A$1:$AE$2024,C$1,FALSE)</f>
        <v>Bányászat</v>
      </c>
      <c r="D6" s="37">
        <f>VLOOKUP(CONCATENATE('Évek összevetése megjelenítő'!B1,'UMD táblák megjelenítő'!$A6),'UMD táblák bázis'!$A$1:$AE$2024,D$1,FALSE)</f>
        <v>0.63285284378324858</v>
      </c>
      <c r="E6" s="38">
        <f>VLOOKUP(CONCATENATE('Évek összevetése megjelenítő'!B1,'UMD táblák megjelenítő'!$A6),'UMD táblák bázis'!$A$1:$AE$2024,E$1,FALSE)</f>
        <v>0.36714715621675137</v>
      </c>
      <c r="F6" s="37">
        <f>VLOOKUP(CONCATENATE('Évek összevetése megjelenítő'!B1,'UMD táblák megjelenítő'!$A6),'UMD táblák bázis'!$A$1:$AE$2024,F$1,FALSE)</f>
        <v>3.8214910092361954E-3</v>
      </c>
      <c r="G6" s="277">
        <f>VLOOKUP(CONCATENATE('Évek összevetése megjelenítő'!B1,'UMD táblák megjelenítő'!$A6),'UMD táblák bázis'!$A$1:$AE$2024,G$1,FALSE)</f>
        <v>125065.60217729351</v>
      </c>
      <c r="H6" s="278">
        <f>VLOOKUP(CONCATENATE('Évek összevetése megjelenítő'!B1,'UMD táblák megjelenítő'!$A6),'UMD táblák bázis'!$A$1:$AE$2024,H$1,FALSE)</f>
        <v>78108.264020000031</v>
      </c>
      <c r="I6" s="41">
        <f>VLOOKUP(CONCATENATE('Évek összevetése megjelenítő'!B1,'UMD táblák megjelenítő'!$A6),'UMD táblák bázis'!$A$1:$AE$2024,I$1,FALSE)</f>
        <v>0.62453834355887428</v>
      </c>
      <c r="J6" s="35">
        <f>VLOOKUP(CONCATENATE('Évek összevetése megjelenítő'!B1,'UMD táblák megjelenítő'!$A6),'UMD táblák bázis'!$A$1:$AE$2024,J$1,FALSE)</f>
        <v>1</v>
      </c>
      <c r="K6" s="42" t="str">
        <f>VLOOKUP(CONCATENATE('Évek összevetése megjelenítő'!B1,'UMD táblák megjelenítő'!$A6),'UMD táblák bázis'!$A$1:$AE$2024,K$1,FALSE)</f>
        <v>Növényterm.</v>
      </c>
      <c r="L6" s="38">
        <f>VLOOKUP(CONCATENATE('Évek összevetése megjelenítő'!B1,'UMD táblák megjelenítő'!$A6),'UMD táblák bázis'!$A$1:$AE$2024,L$1,FALSE)</f>
        <v>0.52099808735291242</v>
      </c>
      <c r="M6" s="43" t="str">
        <f>VLOOKUP(CONCATENATE('Évek összevetése megjelenítő'!B1,'UMD táblák megjelenítő'!$A6),'UMD táblák bázis'!$A$1:$AE$2024,M$1,FALSE)</f>
        <v xml:space="preserve"> </v>
      </c>
      <c r="N6" s="43" t="str">
        <f>VLOOKUP(CONCATENATE('Évek összevetése megjelenítő'!B1,'UMD táblák megjelenítő'!$A6),'UMD táblák bázis'!$A$1:$AE$2024,N$1,FALSE)</f>
        <v xml:space="preserve"> </v>
      </c>
      <c r="O6" s="38">
        <f>VLOOKUP(CONCATENATE('Évek összevetése megjelenítő'!B1,'UMD táblák megjelenítő'!$A6),'UMD táblák bázis'!$A$1:$AE$2024,O$1,FALSE)</f>
        <v>0.47900191264708769</v>
      </c>
      <c r="P6" s="38" t="str">
        <f>VLOOKUP(CONCATENATE('Évek összevetése megjelenítő'!B1,'UMD táblák megjelenítő'!$A6),'UMD táblák bázis'!$A$1:$AE$2024,P$1,FALSE)</f>
        <v xml:space="preserve"> </v>
      </c>
      <c r="Q6" s="38" t="str">
        <f>VLOOKUP(CONCATENATE('Évek összevetése megjelenítő'!B1,'UMD táblák megjelenítő'!$A6),'UMD táblák bázis'!$A$1:$AE$2024,Q$1,FALSE)</f>
        <v xml:space="preserve"> </v>
      </c>
      <c r="R6" s="38">
        <f>VLOOKUP(CONCATENATE('Évek összevetése megjelenítő'!B1,'UMD táblák megjelenítő'!$A6),'UMD táblák bázis'!$A$1:$AE$2024,R$1,FALSE)</f>
        <v>0.22090755932630399</v>
      </c>
      <c r="S6" s="38" t="str">
        <f>VLOOKUP(CONCATENATE('Évek összevetése megjelenítő'!B1,'UMD táblák megjelenítő'!$A6),'UMD táblák bázis'!$A$1:$AE$2024,S$1,FALSE)</f>
        <v>U</v>
      </c>
      <c r="T6" s="38" t="str">
        <f>VLOOKUP(CONCATENATE('Évek összevetése megjelenítő'!B1,'UMD táblák megjelenítő'!$A6),'UMD táblák bázis'!$A$1:$AE$2024,T$1,FALSE)</f>
        <v xml:space="preserve"> </v>
      </c>
      <c r="U6" s="277">
        <f>VLOOKUP(CONCATENATE('Évek összevetése megjelenítő'!B1,'UMD táblák megjelenítő'!$A6),'UMD táblák bázis'!$A$1:$AE$2024,U$1,FALSE)</f>
        <v>171385.1410645952</v>
      </c>
      <c r="V6" s="277">
        <f>VLOOKUP(CONCATENATE('Évek összevetése megjelenítő'!B1,'UMD táblák megjelenítő'!$A6),'UMD táblák bázis'!$A$1:$AE$2024,V$1,FALSE)</f>
        <v>98456.213962142472</v>
      </c>
      <c r="W6" s="41">
        <f>VLOOKUP(CONCATENATE('Évek összevetése megjelenítő'!B1,'UMD táblák megjelenítő'!$A6),'UMD táblák bázis'!$A$1:$AE$2024,W$1,FALSE)</f>
        <v>0.57447345406119099</v>
      </c>
      <c r="X6" s="35">
        <f>VLOOKUP(CONCATENATE('Évek összevetése megjelenítő'!B1,'UMD táblák megjelenítő'!$A6),'UMD táblák bázis'!$A$1:$AE$2024,X$1,FALSE)</f>
        <v>1</v>
      </c>
      <c r="Y6" s="36" t="str">
        <f>VLOOKUP(CONCATENATE('Évek összevetése megjelenítő'!B1,'UMD táblák megjelenítő'!$A6),'UMD táblák bázis'!$A$1:$AE$2024,Y$1,FALSE)</f>
        <v>Textilgy.</v>
      </c>
      <c r="Z6" s="38">
        <f>VLOOKUP(CONCATENATE('Évek összevetése megjelenítő'!B1,'UMD táblák megjelenítő'!$A6),'UMD táblák bázis'!$A$1:$AE$2024,Z$1,FALSE)</f>
        <v>0.23362216623009341</v>
      </c>
      <c r="AA6" s="38">
        <f>VLOOKUP(CONCATENATE('Évek összevetése megjelenítő'!B1,'UMD táblák megjelenítő'!$A6),'UMD táblák bázis'!$A$1:$AE$2024,AA$1,FALSE)</f>
        <v>0.76637783376990665</v>
      </c>
      <c r="AB6" s="38">
        <f>VLOOKUP(CONCATENATE('Évek összevetése megjelenítő'!B1,'UMD táblák megjelenítő'!$A6),'UMD táblák bázis'!$A$1:$AE$2024,AB$1,FALSE)</f>
        <v>0.68796740172108606</v>
      </c>
      <c r="AC6" s="277">
        <f>VLOOKUP(CONCATENATE('Évek összevetése megjelenítő'!B1,'UMD táblák megjelenítő'!$A6),'UMD táblák bázis'!$A$1:$AE$2024,AC$1,FALSE)</f>
        <v>62934.529552045038</v>
      </c>
      <c r="AD6" s="278">
        <f>VLOOKUP(CONCATENATE('Évek összevetése megjelenítő'!B1,'UMD táblák megjelenítő'!$A6),'UMD táblák bázis'!$A$1:$AE$2024,AD$1,FALSE)</f>
        <v>22506.898899863052</v>
      </c>
      <c r="AE6" s="41">
        <f>VLOOKUP(CONCATENATE('Évek összevetése megjelenítő'!B1,'UMD táblák megjelenítő'!$A6),'UMD táblák bázis'!$A$1:$AE$2024,AE$1,FALSE)</f>
        <v>0.35762401117578063</v>
      </c>
    </row>
    <row r="7" spans="1:31" x14ac:dyDescent="0.25">
      <c r="A7">
        <v>6</v>
      </c>
      <c r="B7" s="35">
        <f>VLOOKUP(CONCATENATE('Évek összevetése megjelenítő'!B1,'UMD táblák megjelenítő'!$A7),'UMD táblák bázis'!$A$1:$AE$2024,B$1,FALSE)</f>
        <v>2</v>
      </c>
      <c r="C7" s="44" t="str">
        <f>VLOOKUP(CONCATENATE('Évek összevetése megjelenítő'!B1,'UMD táblák megjelenítő'!$A7),'UMD táblák bázis'!$A$1:$AE$2024,C$1,FALSE)</f>
        <v>Fafeldolg.</v>
      </c>
      <c r="D7" s="45">
        <f>VLOOKUP(CONCATENATE('Évek összevetése megjelenítő'!B1,'UMD táblák megjelenítő'!$A7),'UMD táblák bázis'!$A$1:$AE$2024,D$1,FALSE)</f>
        <v>0.70743074480258539</v>
      </c>
      <c r="E7" s="46">
        <f>VLOOKUP(CONCATENATE('Évek összevetése megjelenítő'!B1,'UMD táblák megjelenítő'!$A7),'UMD táblák bázis'!$A$1:$AE$2024,E$1,FALSE)</f>
        <v>0.2925692551974145</v>
      </c>
      <c r="F7" s="45">
        <f>VLOOKUP(CONCATENATE('Évek összevetése megjelenítő'!B1,'UMD táblák megjelenítő'!$A7),'UMD táblák bázis'!$A$1:$AE$2024,F$1,FALSE)</f>
        <v>8.7582767819424381E-2</v>
      </c>
      <c r="G7" s="279">
        <f>VLOOKUP(CONCATENATE('Évek összevetése megjelenítő'!B1,'UMD táblák megjelenítő'!$A7),'UMD táblák bázis'!$A$1:$AE$2024,G$1,FALSE)</f>
        <v>11149.956733199944</v>
      </c>
      <c r="H7" s="280">
        <f>VLOOKUP(CONCATENATE('Évek összevetése megjelenítő'!B1,'UMD táblák megjelenítő'!$A7),'UMD táblák bázis'!$A$1:$AE$2024,H$1,FALSE)</f>
        <v>4403.4295619652739</v>
      </c>
      <c r="I7" s="49">
        <f>VLOOKUP(CONCATENATE('Évek összevetése megjelenítő'!B1,'UMD táblák megjelenítő'!$A7),'UMD táblák bázis'!$A$1:$AE$2024,I$1,FALSE)</f>
        <v>0.39492795060394165</v>
      </c>
      <c r="J7" s="35">
        <f>VLOOKUP(CONCATENATE('Évek összevetése megjelenítő'!B1,'UMD táblák megjelenítő'!$A7),'UMD táblák bázis'!$A$1:$AE$2024,J$1,FALSE)</f>
        <v>2</v>
      </c>
      <c r="K7" s="42" t="str">
        <f>VLOOKUP(CONCATENATE('Évek összevetése megjelenítő'!B1,'UMD táblák megjelenítő'!$A7),'UMD táblák bázis'!$A$1:$AE$2024,K$1,FALSE)</f>
        <v>Erdőgazd.</v>
      </c>
      <c r="L7" s="46">
        <f>VLOOKUP(CONCATENATE('Évek összevetése megjelenítő'!B1,'UMD táblák megjelenítő'!$A7),'UMD táblák bázis'!$A$1:$AE$2024,L$1,FALSE)</f>
        <v>0.5038336081288679</v>
      </c>
      <c r="M7" s="50" t="str">
        <f>VLOOKUP(CONCATENATE('Évek összevetése megjelenítő'!B1,'UMD táblák megjelenítő'!$A7),'UMD táblák bázis'!$A$1:$AE$2024,M$1,FALSE)</f>
        <v xml:space="preserve"> </v>
      </c>
      <c r="N7" s="50" t="str">
        <f>VLOOKUP(CONCATENATE('Évek összevetése megjelenítő'!B1,'UMD táblák megjelenítő'!$A7),'UMD táblák bázis'!$A$1:$AE$2024,N$1,FALSE)</f>
        <v xml:space="preserve"> </v>
      </c>
      <c r="O7" s="46">
        <f>VLOOKUP(CONCATENATE('Évek összevetése megjelenítő'!B1,'UMD táblák megjelenítő'!$A7),'UMD táblák bázis'!$A$1:$AE$2024,O$1,FALSE)</f>
        <v>0.49616639187113215</v>
      </c>
      <c r="P7" s="46" t="str">
        <f>VLOOKUP(CONCATENATE('Évek összevetése megjelenítő'!B1,'UMD táblák megjelenítő'!$A7),'UMD táblák bázis'!$A$1:$AE$2024,P$1,FALSE)</f>
        <v xml:space="preserve"> </v>
      </c>
      <c r="Q7" s="46" t="str">
        <f>VLOOKUP(CONCATENATE('Évek összevetése megjelenítő'!B1,'UMD táblák megjelenítő'!$A7),'UMD táblák bázis'!$A$1:$AE$2024,Q$1,FALSE)</f>
        <v xml:space="preserve"> </v>
      </c>
      <c r="R7" s="46">
        <f>VLOOKUP(CONCATENATE('Évek összevetése megjelenítő'!B1,'UMD táblák megjelenítő'!$A7),'UMD táblák bázis'!$A$1:$AE$2024,R$1,FALSE)</f>
        <v>0.42524026726013581</v>
      </c>
      <c r="S7" s="46" t="str">
        <f>VLOOKUP(CONCATENATE('Évek összevetése megjelenítő'!B1,'UMD táblák megjelenítő'!$A7),'UMD táblák bázis'!$A$1:$AE$2024,S$1,FALSE)</f>
        <v xml:space="preserve"> </v>
      </c>
      <c r="T7" s="46" t="str">
        <f>VLOOKUP(CONCATENATE('Évek összevetése megjelenítő'!B1,'UMD táblák megjelenítő'!$A7),'UMD táblák bázis'!$A$1:$AE$2024,T$1,FALSE)</f>
        <v xml:space="preserve"> </v>
      </c>
      <c r="U7" s="279">
        <f>VLOOKUP(CONCATENATE('Évek összevetése megjelenítő'!B1,'UMD táblák megjelenítő'!$A7),'UMD táblák bázis'!$A$1:$AE$2024,U$1,FALSE)</f>
        <v>8751.8551756439119</v>
      </c>
      <c r="V7" s="279">
        <f>VLOOKUP(CONCATENATE('Évek összevetése megjelenítő'!B1,'UMD táblák megjelenítő'!$A7),'UMD táblák bázis'!$A$1:$AE$2024,V$1,FALSE)</f>
        <v>6547.0950608835547</v>
      </c>
      <c r="W7" s="49">
        <f>VLOOKUP(CONCATENATE('Évek összevetése megjelenítő'!B1,'UMD táblák megjelenítő'!$A7),'UMD táblák bázis'!$A$1:$AE$2024,W$1,FALSE)</f>
        <v>0.74808082737747728</v>
      </c>
      <c r="X7" s="35">
        <f>VLOOKUP(CONCATENATE('Évek összevetése megjelenítő'!B1,'UMD táblák megjelenítő'!$A7),'UMD táblák bázis'!$A$1:$AE$2024,X$1,FALSE)</f>
        <v>2</v>
      </c>
      <c r="Y7" s="44" t="str">
        <f>VLOOKUP(CONCATENATE('Évek összevetése megjelenítő'!B1,'UMD táblák megjelenítő'!$A7),'UMD táblák bázis'!$A$1:$AE$2024,Y$1,FALSE)</f>
        <v>Gyógyszergy.</v>
      </c>
      <c r="Z7" s="46">
        <f>VLOOKUP(CONCATENATE('Évek összevetése megjelenítő'!B1,'UMD táblák megjelenítő'!$A7),'UMD táblák bázis'!$A$1:$AE$2024,Z$1,FALSE)</f>
        <v>0.2810012897184978</v>
      </c>
      <c r="AA7" s="46">
        <f>VLOOKUP(CONCATENATE('Évek összevetése megjelenítő'!B1,'UMD táblák megjelenítő'!$A7),'UMD táblák bázis'!$A$1:$AE$2024,AA$1,FALSE)</f>
        <v>0.7189987102815022</v>
      </c>
      <c r="AB7" s="46">
        <f>VLOOKUP(CONCATENATE('Évek összevetése megjelenítő'!B1,'UMD táblák megjelenítő'!$A7),'UMD táblák bázis'!$A$1:$AE$2024,AB$1,FALSE)</f>
        <v>0.65716240794930969</v>
      </c>
      <c r="AC7" s="279">
        <f>VLOOKUP(CONCATENATE('Évek összevetése megjelenítő'!B1,'UMD táblák megjelenítő'!$A7),'UMD táblák bázis'!$A$1:$AE$2024,AC$1,FALSE)</f>
        <v>21950.895159040178</v>
      </c>
      <c r="AD7" s="280">
        <f>VLOOKUP(CONCATENATE('Évek összevetése megjelenítő'!B1,'UMD táblák megjelenítő'!$A7),'UMD táblák bázis'!$A$1:$AE$2024,AD$1,FALSE)</f>
        <v>9757.3486399610192</v>
      </c>
      <c r="AE7" s="49">
        <f>VLOOKUP(CONCATENATE('Évek összevetése megjelenítő'!B1,'UMD táblák megjelenítő'!$A7),'UMD táblák bázis'!$A$1:$AE$2024,AE$1,FALSE)</f>
        <v>0.44450800613215941</v>
      </c>
    </row>
    <row r="8" spans="1:31" x14ac:dyDescent="0.25">
      <c r="A8">
        <v>7</v>
      </c>
      <c r="B8" s="35">
        <f>VLOOKUP(CONCATENATE('Évek összevetése megjelenítő'!B1,'UMD táblák megjelenítő'!$A8),'UMD táblák bázis'!$A$1:$AE$2024,B$1,FALSE)</f>
        <v>3</v>
      </c>
      <c r="C8" s="44" t="str">
        <f>VLOOKUP(CONCATENATE('Évek összevetése megjelenítő'!B1,'UMD táblák megjelenítő'!$A8),'UMD táblák bázis'!$A$1:$AE$2024,C$1,FALSE)</f>
        <v>Papírgy.</v>
      </c>
      <c r="D8" s="45">
        <f>VLOOKUP(CONCATENATE('Évek összevetése megjelenítő'!B1,'UMD táblák megjelenítő'!$A8),'UMD táblák bázis'!$A$1:$AE$2024,D$1,FALSE)</f>
        <v>0.60481592417728736</v>
      </c>
      <c r="E8" s="46">
        <f>VLOOKUP(CONCATENATE('Évek összevetése megjelenítő'!B1,'UMD táblák megjelenítő'!$A8),'UMD táblák bázis'!$A$1:$AE$2024,E$1,FALSE)</f>
        <v>0.39518407582271253</v>
      </c>
      <c r="F8" s="45">
        <f>VLOOKUP(CONCATENATE('Évek összevetése megjelenítő'!B1,'UMD táblák megjelenítő'!$A8),'UMD táblák bázis'!$A$1:$AE$2024,F$1,FALSE)</f>
        <v>0.1559126630693928</v>
      </c>
      <c r="G8" s="279">
        <f>VLOOKUP(CONCATENATE('Évek összevetése megjelenítő'!B1,'UMD táblák megjelenítő'!$A8),'UMD táblák bázis'!$A$1:$AE$2024,G$1,FALSE)</f>
        <v>28797.01769776973</v>
      </c>
      <c r="H8" s="280">
        <f>VLOOKUP(CONCATENATE('Évek összevetése megjelenítő'!B1,'UMD táblák megjelenítő'!$A8),'UMD táblák bázis'!$A$1:$AE$2024,H$1,FALSE)</f>
        <v>7483.5352237077432</v>
      </c>
      <c r="I8" s="49">
        <f>VLOOKUP(CONCATENATE('Évek összevetése megjelenítő'!B1,'UMD táblák megjelenítő'!$A8),'UMD táblák bázis'!$A$1:$AE$2024,I$1,FALSE)</f>
        <v>0.25987188334045186</v>
      </c>
      <c r="J8" s="35">
        <f>VLOOKUP(CONCATENATE('Évek összevetése megjelenítő'!B1,'UMD táblák megjelenítő'!$A8),'UMD táblák bázis'!$A$1:$AE$2024,J$1,FALSE)</f>
        <v>3</v>
      </c>
      <c r="K8" s="42" t="str">
        <f>VLOOKUP(CONCATENATE('Évek összevetése megjelenítő'!B1,'UMD táblák megjelenítő'!$A8),'UMD táblák bázis'!$A$1:$AE$2024,K$1,FALSE)</f>
        <v>Halászat</v>
      </c>
      <c r="L8" s="46">
        <f>VLOOKUP(CONCATENATE('Évek összevetése megjelenítő'!B1,'UMD táblák megjelenítő'!$A8),'UMD táblák bázis'!$A$1:$AE$2024,L$1,FALSE)</f>
        <v>0.42883189726147986</v>
      </c>
      <c r="M8" s="50" t="str">
        <f>VLOOKUP(CONCATENATE('Évek összevetése megjelenítő'!B1,'UMD táblák megjelenítő'!$A8),'UMD táblák bázis'!$A$1:$AE$2024,M$1,FALSE)</f>
        <v xml:space="preserve"> </v>
      </c>
      <c r="N8" s="50" t="str">
        <f>VLOOKUP(CONCATENATE('Évek összevetése megjelenítő'!B1,'UMD táblák megjelenítő'!$A8),'UMD táblák bázis'!$A$1:$AE$2024,N$1,FALSE)</f>
        <v xml:space="preserve"> </v>
      </c>
      <c r="O8" s="46">
        <f>VLOOKUP(CONCATENATE('Évek összevetése megjelenítő'!B1,'UMD táblák megjelenítő'!$A8),'UMD táblák bázis'!$A$1:$AE$2024,O$1,FALSE)</f>
        <v>0.57116810273851992</v>
      </c>
      <c r="P8" s="46" t="str">
        <f>VLOOKUP(CONCATENATE('Évek összevetése megjelenítő'!B1,'UMD táblák megjelenítő'!$A8),'UMD táblák bázis'!$A$1:$AE$2024,P$1,FALSE)</f>
        <v xml:space="preserve"> </v>
      </c>
      <c r="Q8" s="46" t="str">
        <f>VLOOKUP(CONCATENATE('Évek összevetése megjelenítő'!B1,'UMD táblák megjelenítő'!$A8),'UMD táblák bázis'!$A$1:$AE$2024,Q$1,FALSE)</f>
        <v xml:space="preserve"> </v>
      </c>
      <c r="R8" s="46">
        <f>VLOOKUP(CONCATENATE('Évek összevetése megjelenítő'!B1,'UMD táblák megjelenítő'!$A8),'UMD táblák bázis'!$A$1:$AE$2024,R$1,FALSE)</f>
        <v>0.50329518363991432</v>
      </c>
      <c r="S8" s="46" t="str">
        <f>VLOOKUP(CONCATENATE('Évek összevetése megjelenítő'!B1,'UMD táblák megjelenítő'!$A8),'UMD táblák bázis'!$A$1:$AE$2024,S$1,FALSE)</f>
        <v xml:space="preserve"> </v>
      </c>
      <c r="T8" s="46" t="str">
        <f>VLOOKUP(CONCATENATE('Évek összevetése megjelenítő'!B1,'UMD táblák megjelenítő'!$A8),'UMD táblák bázis'!$A$1:$AE$2024,T$1,FALSE)</f>
        <v xml:space="preserve"> </v>
      </c>
      <c r="U8" s="279">
        <f>VLOOKUP(CONCATENATE('Évek összevetése megjelenítő'!B1,'UMD táblák megjelenítő'!$A8),'UMD táblák bázis'!$A$1:$AE$2024,U$1,FALSE)</f>
        <v>4334.1058920386386</v>
      </c>
      <c r="V8" s="279">
        <f>VLOOKUP(CONCATENATE('Évek összevetése megjelenítő'!B1,'UMD táblák megjelenítő'!$A8),'UMD táblák bázis'!$A$1:$AE$2024,V$1,FALSE)</f>
        <v>3242.2615229739772</v>
      </c>
      <c r="W8" s="49">
        <f>VLOOKUP(CONCATENATE('Évek összevetése megjelenítő'!B1,'UMD táblák megjelenítő'!$A8),'UMD táblák bázis'!$A$1:$AE$2024,W$1,FALSE)</f>
        <v>0.74808082768114159</v>
      </c>
      <c r="X8" s="35">
        <f>VLOOKUP(CONCATENATE('Évek összevetése megjelenítő'!B1,'UMD táblák megjelenítő'!$A8),'UMD táblák bázis'!$A$1:$AE$2024,X$1,FALSE)</f>
        <v>3</v>
      </c>
      <c r="Y8" s="44" t="str">
        <f>VLOOKUP(CONCATENATE('Évek összevetése megjelenítő'!B1,'UMD táblák megjelenítő'!$A8),'UMD táblák bázis'!$A$1:$AE$2024,Y$1,FALSE)</f>
        <v>Vendéglátás</v>
      </c>
      <c r="Z8" s="46">
        <f>VLOOKUP(CONCATENATE('Évek összevetése megjelenítő'!B1,'UMD táblák megjelenítő'!$A8),'UMD táblák bázis'!$A$1:$AE$2024,Z$1,FALSE)</f>
        <v>0.22949259784433595</v>
      </c>
      <c r="AA8" s="46">
        <f>VLOOKUP(CONCATENATE('Évek összevetése megjelenítő'!B1,'UMD táblák megjelenítő'!$A8),'UMD táblák bázis'!$A$1:$AE$2024,AA$1,FALSE)</f>
        <v>0.77050740215566405</v>
      </c>
      <c r="AB8" s="46">
        <f>VLOOKUP(CONCATENATE('Évek összevetése megjelenítő'!B1,'UMD táblák megjelenítő'!$A8),'UMD táblák bázis'!$A$1:$AE$2024,AB$1,FALSE)</f>
        <v>0.7403207260664777</v>
      </c>
      <c r="AC8" s="279">
        <f>VLOOKUP(CONCATENATE('Évek összevetése megjelenítő'!B1,'UMD táblák megjelenítő'!$A8),'UMD táblák bázis'!$A$1:$AE$2024,AC$1,FALSE)</f>
        <v>96113.975723360898</v>
      </c>
      <c r="AD8" s="280">
        <f>VLOOKUP(CONCATENATE('Évek összevetése megjelenítő'!B1,'UMD táblák megjelenítő'!$A8),'UMD táblák bázis'!$A$1:$AE$2024,AD$1,FALSE)</f>
        <v>48648.055650188318</v>
      </c>
      <c r="AE8" s="49">
        <f>VLOOKUP(CONCATENATE('Évek összevetése megjelenítő'!B1,'UMD táblák megjelenítő'!$A8),'UMD táblák bázis'!$A$1:$AE$2024,AE$1,FALSE)</f>
        <v>0.50614965497014819</v>
      </c>
    </row>
    <row r="9" spans="1:31" x14ac:dyDescent="0.25">
      <c r="A9">
        <v>8</v>
      </c>
      <c r="B9" s="35">
        <f>VLOOKUP(CONCATENATE('Évek összevetése megjelenítő'!B1,'UMD táblák megjelenítő'!$A9),'UMD táblák bázis'!$A$1:$AE$2024,B$1,FALSE)</f>
        <v>4</v>
      </c>
      <c r="C9" s="44" t="str">
        <f>VLOOKUP(CONCATENATE('Évek összevetése megjelenítő'!B1,'UMD táblák megjelenítő'!$A9),'UMD táblák bázis'!$A$1:$AE$2024,C$1,FALSE)</f>
        <v>Nyomdai tev.</v>
      </c>
      <c r="D9" s="45">
        <f>VLOOKUP(CONCATENATE('Évek összevetése megjelenítő'!B1,'UMD táblák megjelenítő'!$A9),'UMD táblák bázis'!$A$1:$AE$2024,D$1,FALSE)</f>
        <v>0.94202218531435344</v>
      </c>
      <c r="E9" s="46">
        <f>VLOOKUP(CONCATENATE('Évek összevetése megjelenítő'!B1,'UMD táblák megjelenítő'!$A9),'UMD táblák bázis'!$A$1:$AE$2024,E$1,FALSE)</f>
        <v>5.7977814685646535E-2</v>
      </c>
      <c r="F9" s="45">
        <f>VLOOKUP(CONCATENATE('Évek összevetése megjelenítő'!B1,'UMD táblák megjelenítő'!$A9),'UMD táblák bázis'!$A$1:$AE$2024,F$1,FALSE)</f>
        <v>6.387571243762237E-2</v>
      </c>
      <c r="G9" s="279">
        <f>VLOOKUP(CONCATENATE('Évek összevetése megjelenítő'!B1,'UMD táblák megjelenítő'!$A9),'UMD táblák bázis'!$A$1:$AE$2024,G$1,FALSE)</f>
        <v>9217.799755113916</v>
      </c>
      <c r="H9" s="280">
        <f>VLOOKUP(CONCATENATE('Évek összevetése megjelenítő'!B1,'UMD táblák megjelenítő'!$A9),'UMD táblák bázis'!$A$1:$AE$2024,H$1,FALSE)</f>
        <v>4146.2128091078312</v>
      </c>
      <c r="I9" s="49">
        <f>VLOOKUP(CONCATENATE('Évek összevetése megjelenítő'!B1,'UMD táblák megjelenítő'!$A9),'UMD táblák bázis'!$A$1:$AE$2024,I$1,FALSE)</f>
        <v>0.44980504233752377</v>
      </c>
      <c r="J9" s="35">
        <f>VLOOKUP(CONCATENATE('Évek összevetése megjelenítő'!B1,'UMD táblák megjelenítő'!$A9),'UMD táblák bázis'!$A$1:$AE$2024,J$1,FALSE)</f>
        <v>4</v>
      </c>
      <c r="K9" s="42" t="str">
        <f>VLOOKUP(CONCATENATE('Évek összevetése megjelenítő'!B1,'UMD táblák megjelenítő'!$A9),'UMD táblák bázis'!$A$1:$AE$2024,K$1,FALSE)</f>
        <v>Élelmiszergy.</v>
      </c>
      <c r="L9" s="46">
        <f>VLOOKUP(CONCATENATE('Évek összevetése megjelenítő'!B1,'UMD táblák megjelenítő'!$A9),'UMD táblák bázis'!$A$1:$AE$2024,L$1,FALSE)</f>
        <v>0.2497719866473874</v>
      </c>
      <c r="M9" s="50" t="str">
        <f>VLOOKUP(CONCATENATE('Évek összevetése megjelenítő'!B1,'UMD táblák megjelenítő'!$A9),'UMD táblák bázis'!$A$1:$AE$2024,M$1,FALSE)</f>
        <v xml:space="preserve"> </v>
      </c>
      <c r="N9" s="50" t="str">
        <f>VLOOKUP(CONCATENATE('Évek összevetése megjelenítő'!B1,'UMD táblák megjelenítő'!$A9),'UMD táblák bázis'!$A$1:$AE$2024,N$1,FALSE)</f>
        <v>D</v>
      </c>
      <c r="O9" s="46">
        <f>VLOOKUP(CONCATENATE('Évek összevetése megjelenítő'!B1,'UMD táblák megjelenítő'!$A9),'UMD táblák bázis'!$A$1:$AE$2024,O$1,FALSE)</f>
        <v>0.75022801335261258</v>
      </c>
      <c r="P9" s="46" t="str">
        <f>VLOOKUP(CONCATENATE('Évek összevetése megjelenítő'!B1,'UMD táblák megjelenítő'!$A9),'UMD táblák bázis'!$A$1:$AE$2024,P$1,FALSE)</f>
        <v xml:space="preserve"> </v>
      </c>
      <c r="Q9" s="46" t="str">
        <f>VLOOKUP(CONCATENATE('Évek összevetése megjelenítő'!B1,'UMD táblák megjelenítő'!$A9),'UMD táblák bázis'!$A$1:$AE$2024,Q$1,FALSE)</f>
        <v>D</v>
      </c>
      <c r="R9" s="46">
        <f>VLOOKUP(CONCATENATE('Évek összevetése megjelenítő'!B1,'UMD táblák megjelenítő'!$A9),'UMD táblák bázis'!$A$1:$AE$2024,R$1,FALSE)</f>
        <v>0.56851968039191336</v>
      </c>
      <c r="S9" s="46" t="str">
        <f>VLOOKUP(CONCATENATE('Évek összevetése megjelenítő'!B1,'UMD táblák megjelenítő'!$A9),'UMD táblák bázis'!$A$1:$AE$2024,S$1,FALSE)</f>
        <v xml:space="preserve"> </v>
      </c>
      <c r="T9" s="46" t="str">
        <f>VLOOKUP(CONCATENATE('Évek összevetése megjelenítő'!B1,'UMD táblák megjelenítő'!$A9),'UMD táblák bázis'!$A$1:$AE$2024,T$1,FALSE)</f>
        <v xml:space="preserve"> </v>
      </c>
      <c r="U9" s="279">
        <f>VLOOKUP(CONCATENATE('Évek összevetése megjelenítő'!B1,'UMD táblák megjelenítő'!$A9),'UMD táblák bázis'!$A$1:$AE$2024,U$1,FALSE)</f>
        <v>244119.04102779721</v>
      </c>
      <c r="V9" s="279">
        <f>VLOOKUP(CONCATENATE('Évek összevetése megjelenítő'!B1,'UMD táblák megjelenítő'!$A9),'UMD táblák bázis'!$A$1:$AE$2024,V$1,FALSE)</f>
        <v>46832.935137696099</v>
      </c>
      <c r="W9" s="49">
        <f>VLOOKUP(CONCATENATE('Évek összevetése megjelenítő'!B1,'UMD táblák megjelenítő'!$A9),'UMD táblák bázis'!$A$1:$AE$2024,W$1,FALSE)</f>
        <v>0.19184466291739755</v>
      </c>
      <c r="X9" s="35">
        <f>VLOOKUP(CONCATENATE('Évek összevetése megjelenítő'!B1,'UMD táblák megjelenítő'!$A9),'UMD táblák bázis'!$A$1:$AE$2024,X$1,FALSE)</f>
        <v>4</v>
      </c>
      <c r="Y9" s="44" t="str">
        <f>VLOOKUP(CONCATENATE('Évek összevetése megjelenítő'!B1,'UMD táblák megjelenítő'!$A9),'UMD táblák bázis'!$A$1:$AE$2024,Y$1,FALSE)</f>
        <v>Ingatlanügyletek</v>
      </c>
      <c r="Z9" s="46">
        <f>VLOOKUP(CONCATENATE('Évek összevetése megjelenítő'!B1,'UMD táblák megjelenítő'!$A9),'UMD táblák bázis'!$A$1:$AE$2024,Z$1,FALSE)</f>
        <v>0.17511089182443385</v>
      </c>
      <c r="AA9" s="46">
        <f>VLOOKUP(CONCATENATE('Évek összevetése megjelenítő'!B1,'UMD táblák megjelenítő'!$A9),'UMD táblák bázis'!$A$1:$AE$2024,AA$1,FALSE)</f>
        <v>0.82488910817556615</v>
      </c>
      <c r="AB9" s="46">
        <f>VLOOKUP(CONCATENATE('Évek összevetése megjelenítő'!B1,'UMD táblák megjelenítő'!$A9),'UMD táblák bázis'!$A$1:$AE$2024,AB$1,FALSE)</f>
        <v>0.81665179826269074</v>
      </c>
      <c r="AC9" s="279">
        <f>VLOOKUP(CONCATENATE('Évek összevetése megjelenítő'!B1,'UMD táblák megjelenítő'!$A9),'UMD táblák bázis'!$A$1:$AE$2024,AC$1,FALSE)</f>
        <v>213426.19216992374</v>
      </c>
      <c r="AD9" s="280">
        <f>VLOOKUP(CONCATENATE('Évek összevetése megjelenítő'!B1,'UMD táblák megjelenítő'!$A9),'UMD táblák bázis'!$A$1:$AE$2024,AD$1,FALSE)</f>
        <v>196667.71152200046</v>
      </c>
      <c r="AE9" s="49">
        <f>VLOOKUP(CONCATENATE('Évek összevetése megjelenítő'!B1,'UMD táblák megjelenítő'!$A9),'UMD táblák bázis'!$A$1:$AE$2024,AE$1,FALSE)</f>
        <v>0.92147880034058494</v>
      </c>
    </row>
    <row r="10" spans="1:31" x14ac:dyDescent="0.25">
      <c r="A10">
        <v>9</v>
      </c>
      <c r="B10" s="35">
        <f>VLOOKUP(CONCATENATE('Évek összevetése megjelenítő'!B1,'UMD táblák megjelenítő'!$A10),'UMD táblák bázis'!$A$1:$AE$2024,B$1,FALSE)</f>
        <v>5</v>
      </c>
      <c r="C10" s="44" t="str">
        <f>VLOOKUP(CONCATENATE('Évek összevetése megjelenítő'!B1,'UMD táblák megjelenítő'!$A10),'UMD táblák bázis'!$A$1:$AE$2024,C$1,FALSE)</f>
        <v>Kokszgy.</v>
      </c>
      <c r="D10" s="45">
        <f>VLOOKUP(CONCATENATE('Évek összevetése megjelenítő'!B1,'UMD táblák megjelenítő'!$A10),'UMD táblák bázis'!$A$1:$AE$2024,D$1,FALSE)</f>
        <v>0.67288219106183533</v>
      </c>
      <c r="E10" s="46">
        <f>VLOOKUP(CONCATENATE('Évek összevetése megjelenítő'!B1,'UMD táblák megjelenítő'!$A10),'UMD táblák bázis'!$A$1:$AE$2024,E$1,FALSE)</f>
        <v>0.32711780893816467</v>
      </c>
      <c r="F10" s="45">
        <f>VLOOKUP(CONCATENATE('Évek összevetése megjelenítő'!B1,'UMD táblák megjelenítő'!$A10),'UMD táblák bázis'!$A$1:$AE$2024,F$1,FALSE)</f>
        <v>0.26974899475007463</v>
      </c>
      <c r="G10" s="279">
        <f>VLOOKUP(CONCATENATE('Évek összevetése megjelenítő'!B1,'UMD táblák megjelenítő'!$A10),'UMD táblák bázis'!$A$1:$AE$2024,G$1,FALSE)</f>
        <v>138170.42112077615</v>
      </c>
      <c r="H10" s="280">
        <f>VLOOKUP(CONCATENATE('Évek összevetése megjelenítő'!B1,'UMD táblák megjelenítő'!$A10),'UMD táblák bázis'!$A$1:$AE$2024,H$1,FALSE)</f>
        <v>-12221.259959420464</v>
      </c>
      <c r="I10" s="49">
        <f>VLOOKUP(CONCATENATE('Évek összevetése megjelenítő'!B1,'UMD táblák megjelenítő'!$A10),'UMD táblák bázis'!$A$1:$AE$2024,I$1,FALSE)</f>
        <v>-8.8450623948940113E-2</v>
      </c>
      <c r="J10" s="35">
        <f>VLOOKUP(CONCATENATE('Évek összevetése megjelenítő'!B1,'UMD táblák megjelenítő'!$A10),'UMD táblák bázis'!$A$1:$AE$2024,J$1,FALSE)</f>
        <v>5</v>
      </c>
      <c r="K10" s="42" t="str">
        <f>VLOOKUP(CONCATENATE('Évek összevetése megjelenítő'!B1,'UMD táblák megjelenítő'!$A10),'UMD táblák bázis'!$A$1:$AE$2024,K$1,FALSE)</f>
        <v>Számítógép gy.</v>
      </c>
      <c r="L10" s="46">
        <f>VLOOKUP(CONCATENATE('Évek összevetése megjelenítő'!B1,'UMD táblák megjelenítő'!$A10),'UMD táblák bázis'!$A$1:$AE$2024,L$1,FALSE)</f>
        <v>0.32340783832717906</v>
      </c>
      <c r="M10" s="50" t="str">
        <f>VLOOKUP(CONCATENATE('Évek összevetése megjelenítő'!B1,'UMD táblák megjelenítő'!$A10),'UMD táblák bázis'!$A$1:$AE$2024,M$1,FALSE)</f>
        <v xml:space="preserve"> </v>
      </c>
      <c r="N10" s="50" t="str">
        <f>VLOOKUP(CONCATENATE('Évek összevetése megjelenítő'!B1,'UMD táblák megjelenítő'!$A10),'UMD táblák bázis'!$A$1:$AE$2024,N$1,FALSE)</f>
        <v>D</v>
      </c>
      <c r="O10" s="46">
        <f>VLOOKUP(CONCATENATE('Évek összevetése megjelenítő'!B1,'UMD táblák megjelenítő'!$A10),'UMD táblák bázis'!$A$1:$AE$2024,O$1,FALSE)</f>
        <v>0.67659216167282088</v>
      </c>
      <c r="P10" s="46" t="str">
        <f>VLOOKUP(CONCATENATE('Évek összevetése megjelenítő'!B1,'UMD táblák megjelenítő'!$A10),'UMD táblák bázis'!$A$1:$AE$2024,P$1,FALSE)</f>
        <v xml:space="preserve"> </v>
      </c>
      <c r="Q10" s="46" t="str">
        <f>VLOOKUP(CONCATENATE('Évek összevetése megjelenítő'!B1,'UMD táblák megjelenítő'!$A10),'UMD táblák bázis'!$A$1:$AE$2024,Q$1,FALSE)</f>
        <v>D</v>
      </c>
      <c r="R10" s="46">
        <f>VLOOKUP(CONCATENATE('Évek összevetése megjelenítő'!B1,'UMD táblák megjelenítő'!$A10),'UMD táblák bázis'!$A$1:$AE$2024,R$1,FALSE)</f>
        <v>0.377655078706855</v>
      </c>
      <c r="S10" s="46" t="str">
        <f>VLOOKUP(CONCATENATE('Évek összevetése megjelenítő'!B1,'UMD táblák megjelenítő'!$A10),'UMD táblák bázis'!$A$1:$AE$2024,S$1,FALSE)</f>
        <v>U</v>
      </c>
      <c r="T10" s="46" t="str">
        <f>VLOOKUP(CONCATENATE('Évek összevetése megjelenítő'!B1,'UMD táblák megjelenítő'!$A10),'UMD táblák bázis'!$A$1:$AE$2024,T$1,FALSE)</f>
        <v xml:space="preserve"> </v>
      </c>
      <c r="U10" s="279">
        <f>VLOOKUP(CONCATENATE('Évek összevetése megjelenítő'!B1,'UMD táblák megjelenítő'!$A10),'UMD táblák bázis'!$A$1:$AE$2024,U$1,FALSE)</f>
        <v>38191.492095008885</v>
      </c>
      <c r="V10" s="279">
        <f>VLOOKUP(CONCATENATE('Évek összevetése megjelenítő'!B1,'UMD táblák megjelenítő'!$A10),'UMD táblák bázis'!$A$1:$AE$2024,V$1,FALSE)</f>
        <v>7768.8985909350877</v>
      </c>
      <c r="W10" s="49">
        <f>VLOOKUP(CONCATENATE('Évek összevetése megjelenítő'!B1,'UMD táblák megjelenítő'!$A10),'UMD táblák bázis'!$A$1:$AE$2024,W$1,FALSE)</f>
        <v>0.20341961428499356</v>
      </c>
      <c r="X10" s="35">
        <f>VLOOKUP(CONCATENATE('Évek összevetése megjelenítő'!B1,'UMD táblák megjelenítő'!$A10),'UMD táblák bázis'!$A$1:$AE$2024,X$1,FALSE)</f>
        <v>5</v>
      </c>
      <c r="Y10" s="44" t="str">
        <f>VLOOKUP(CONCATENATE('Évek összevetése megjelenítő'!B1,'UMD táblák megjelenítő'!$A10),'UMD táblák bázis'!$A$1:$AE$2024,Y$1,FALSE)</f>
        <v>Közigazgatás és védelem</v>
      </c>
      <c r="Z10" s="46">
        <f>VLOOKUP(CONCATENATE('Évek összevetése megjelenítő'!B1,'UMD táblák megjelenítő'!$A10),'UMD táblák bázis'!$A$1:$AE$2024,Z$1,FALSE)</f>
        <v>4.1028978193870455E-2</v>
      </c>
      <c r="AA10" s="46">
        <f>VLOOKUP(CONCATENATE('Évek összevetése megjelenítő'!B1,'UMD táblák megjelenítő'!$A10),'UMD táblák bázis'!$A$1:$AE$2024,AA$1,FALSE)</f>
        <v>0.95897102180612948</v>
      </c>
      <c r="AB10" s="46">
        <f>VLOOKUP(CONCATENATE('Évek összevetése megjelenítő'!B1,'UMD táblák megjelenítő'!$A10),'UMD táblák bázis'!$A$1:$AE$2024,AB$1,FALSE)</f>
        <v>0.94698262500726604</v>
      </c>
      <c r="AC10" s="279">
        <f>VLOOKUP(CONCATENATE('Évek összevetése megjelenítő'!B1,'UMD táblák megjelenítő'!$A10),'UMD táblák bázis'!$A$1:$AE$2024,AC$1,FALSE)</f>
        <v>295822.47319152881</v>
      </c>
      <c r="AD10" s="280">
        <f>VLOOKUP(CONCATENATE('Évek összevetése megjelenítő'!B1,'UMD táblák megjelenítő'!$A10),'UMD táblák bázis'!$A$1:$AE$2024,AD$1,FALSE)</f>
        <v>210780.9405278356</v>
      </c>
      <c r="AE10" s="49">
        <f>VLOOKUP(CONCATENATE('Évek összevetése megjelenítő'!B1,'UMD táblák megjelenítő'!$A10),'UMD táblák bázis'!$A$1:$AE$2024,AE$1,FALSE)</f>
        <v>0.71252511093491711</v>
      </c>
    </row>
    <row r="11" spans="1:31" x14ac:dyDescent="0.25">
      <c r="A11">
        <v>10</v>
      </c>
      <c r="B11" s="35">
        <f>VLOOKUP(CONCATENATE('Évek összevetése megjelenítő'!B1,'UMD táblák megjelenítő'!$A11),'UMD táblák bázis'!$A$1:$AE$2024,B$1,FALSE)</f>
        <v>6</v>
      </c>
      <c r="C11" s="44" t="str">
        <f>VLOOKUP(CONCATENATE('Évek összevetése megjelenítő'!B1,'UMD táblák megjelenítő'!$A11),'UMD táblák bázis'!$A$1:$AE$2024,C$1,FALSE)</f>
        <v>Vegyi a. gy.</v>
      </c>
      <c r="D11" s="45">
        <f>VLOOKUP(CONCATENATE('Évek összevetése megjelenítő'!B1,'UMD táblák megjelenítő'!$A11),'UMD táblák bázis'!$A$1:$AE$2024,D$1,FALSE)</f>
        <v>0.65575462733339585</v>
      </c>
      <c r="E11" s="46">
        <f>VLOOKUP(CONCATENATE('Évek összevetése megjelenítő'!B1,'UMD táblák megjelenítő'!$A11),'UMD táblák bázis'!$A$1:$AE$2024,E$1,FALSE)</f>
        <v>0.34424537266660415</v>
      </c>
      <c r="F11" s="45">
        <f>VLOOKUP(CONCATENATE('Évek összevetése megjelenítő'!B1,'UMD táblák megjelenítő'!$A11),'UMD táblák bázis'!$A$1:$AE$2024,F$1,FALSE)</f>
        <v>0.22806696261298345</v>
      </c>
      <c r="G11" s="279">
        <f>VLOOKUP(CONCATENATE('Évek összevetése megjelenítő'!B1,'UMD táblák megjelenítő'!$A11),'UMD táblák bázis'!$A$1:$AE$2024,G$1,FALSE)</f>
        <v>110460.73977671459</v>
      </c>
      <c r="H11" s="280">
        <f>VLOOKUP(CONCATENATE('Évek összevetése megjelenítő'!B1,'UMD táblák megjelenítő'!$A11),'UMD táblák bázis'!$A$1:$AE$2024,H$1,FALSE)</f>
        <v>18623.532166486628</v>
      </c>
      <c r="I11" s="49">
        <f>VLOOKUP(CONCATENATE('Évek összevetése megjelenítő'!B1,'UMD táblák megjelenítő'!$A11),'UMD táblák bázis'!$A$1:$AE$2024,I$1,FALSE)</f>
        <v>0.16859865508896871</v>
      </c>
      <c r="J11" s="35">
        <f>VLOOKUP(CONCATENATE('Évek összevetése megjelenítő'!B1,'UMD táblák megjelenítő'!$A11),'UMD táblák bázis'!$A$1:$AE$2024,J$1,FALSE)</f>
        <v>6</v>
      </c>
      <c r="K11" s="42" t="str">
        <f>VLOOKUP(CONCATENATE('Évek összevetése megjelenítő'!B1,'UMD táblák megjelenítő'!$A11),'UMD táblák bázis'!$A$1:$AE$2024,K$1,FALSE)</f>
        <v>Villamos b. gy.</v>
      </c>
      <c r="L11" s="46">
        <f>VLOOKUP(CONCATENATE('Évek összevetése megjelenítő'!B1,'UMD táblák megjelenítő'!$A11),'UMD táblák bázis'!$A$1:$AE$2024,L$1,FALSE)</f>
        <v>0.42375658580028319</v>
      </c>
      <c r="M11" s="50" t="str">
        <f>VLOOKUP(CONCATENATE('Évek összevetése megjelenítő'!B1,'UMD táblák megjelenítő'!$A11),'UMD táblák bázis'!$A$1:$AE$2024,M$1,FALSE)</f>
        <v xml:space="preserve"> </v>
      </c>
      <c r="N11" s="50" t="str">
        <f>VLOOKUP(CONCATENATE('Évek összevetése megjelenítő'!B1,'UMD táblák megjelenítő'!$A11),'UMD táblák bázis'!$A$1:$AE$2024,N$1,FALSE)</f>
        <v xml:space="preserve"> </v>
      </c>
      <c r="O11" s="46">
        <f>VLOOKUP(CONCATENATE('Évek összevetése megjelenítő'!B1,'UMD táblák megjelenítő'!$A11),'UMD táblák bázis'!$A$1:$AE$2024,O$1,FALSE)</f>
        <v>0.57624341419971692</v>
      </c>
      <c r="P11" s="46" t="str">
        <f>VLOOKUP(CONCATENATE('Évek összevetése megjelenítő'!B1,'UMD táblák megjelenítő'!$A11),'UMD táblák bázis'!$A$1:$AE$2024,P$1,FALSE)</f>
        <v xml:space="preserve"> </v>
      </c>
      <c r="Q11" s="46" t="str">
        <f>VLOOKUP(CONCATENATE('Évek összevetése megjelenítő'!B1,'UMD táblák megjelenítő'!$A11),'UMD táblák bázis'!$A$1:$AE$2024,Q$1,FALSE)</f>
        <v xml:space="preserve"> </v>
      </c>
      <c r="R11" s="46">
        <f>VLOOKUP(CONCATENATE('Évek összevetése megjelenítő'!B1,'UMD táblák megjelenítő'!$A11),'UMD táblák bázis'!$A$1:$AE$2024,R$1,FALSE)</f>
        <v>0.32195092052997631</v>
      </c>
      <c r="S11" s="46" t="str">
        <f>VLOOKUP(CONCATENATE('Évek összevetése megjelenítő'!B1,'UMD táblák megjelenítő'!$A11),'UMD táblák bázis'!$A$1:$AE$2024,S$1,FALSE)</f>
        <v>U</v>
      </c>
      <c r="T11" s="46" t="str">
        <f>VLOOKUP(CONCATENATE('Évek összevetése megjelenítő'!B1,'UMD táblák megjelenítő'!$A11),'UMD táblák bázis'!$A$1:$AE$2024,T$1,FALSE)</f>
        <v xml:space="preserve"> </v>
      </c>
      <c r="U11" s="279">
        <f>VLOOKUP(CONCATENATE('Évek összevetése megjelenítő'!B1,'UMD táblák megjelenítő'!$A11),'UMD táblák bázis'!$A$1:$AE$2024,U$1,FALSE)</f>
        <v>30816.645636012552</v>
      </c>
      <c r="V11" s="279">
        <f>VLOOKUP(CONCATENATE('Évek összevetése megjelenítő'!B1,'UMD táblák megjelenítő'!$A11),'UMD táblák bázis'!$A$1:$AE$2024,V$1,FALSE)</f>
        <v>7911.7967869670128</v>
      </c>
      <c r="W11" s="49">
        <f>VLOOKUP(CONCATENATE('Évek összevetése megjelenítő'!B1,'UMD táblák megjelenítő'!$A11),'UMD táblák bázis'!$A$1:$AE$2024,W$1,FALSE)</f>
        <v>0.25673776699827544</v>
      </c>
      <c r="X11" s="35">
        <f>VLOOKUP(CONCATENATE('Évek összevetése megjelenítő'!B1,'UMD táblák megjelenítő'!$A11),'UMD táblák bázis'!$A$1:$AE$2024,X$1,FALSE)</f>
        <v>6</v>
      </c>
      <c r="Y11" s="44" t="str">
        <f>VLOOKUP(CONCATENATE('Évek összevetése megjelenítő'!B1,'UMD táblák megjelenítő'!$A11),'UMD táblák bázis'!$A$1:$AE$2024,Y$1,FALSE)</f>
        <v>Oktatás</v>
      </c>
      <c r="Z11" s="46">
        <f>VLOOKUP(CONCATENATE('Évek összevetése megjelenítő'!B1,'UMD táblák megjelenítő'!$A11),'UMD táblák bázis'!$A$1:$AE$2024,Z$1,FALSE)</f>
        <v>5.5444198950967208E-2</v>
      </c>
      <c r="AA11" s="46">
        <f>VLOOKUP(CONCATENATE('Évek összevetése megjelenítő'!B1,'UMD táblák megjelenítő'!$A11),'UMD táblák bázis'!$A$1:$AE$2024,AA$1,FALSE)</f>
        <v>0.94455580104903292</v>
      </c>
      <c r="AB11" s="46">
        <f>VLOOKUP(CONCATENATE('Évek összevetése megjelenítő'!B1,'UMD táblák megjelenítő'!$A11),'UMD táblák bázis'!$A$1:$AE$2024,AB$1,FALSE)</f>
        <v>0.91879153499372479</v>
      </c>
      <c r="AC11" s="279">
        <f>VLOOKUP(CONCATENATE('Évek összevetése megjelenítő'!B1,'UMD táblák megjelenítő'!$A11),'UMD táblák bázis'!$A$1:$AE$2024,AC$1,FALSE)</f>
        <v>158210.0250206858</v>
      </c>
      <c r="AD11" s="280">
        <f>VLOOKUP(CONCATENATE('Évek összevetése megjelenítő'!B1,'UMD táblák megjelenítő'!$A11),'UMD táblák bázis'!$A$1:$AE$2024,AD$1,FALSE)</f>
        <v>121658.50712568536</v>
      </c>
      <c r="AE11" s="49">
        <f>VLOOKUP(CONCATENATE('Évek összevetése megjelenítő'!B1,'UMD táblák megjelenítő'!$A11),'UMD táblák bázis'!$A$1:$AE$2024,AE$1,FALSE)</f>
        <v>0.76896838307040671</v>
      </c>
    </row>
    <row r="12" spans="1:31" x14ac:dyDescent="0.25">
      <c r="A12">
        <v>11</v>
      </c>
      <c r="B12" s="35">
        <f>VLOOKUP(CONCATENATE('Évek összevetése megjelenítő'!B1,'UMD táblák megjelenítő'!$A12),'UMD táblák bázis'!$A$1:$AE$2024,B$1,FALSE)</f>
        <v>7</v>
      </c>
      <c r="C12" s="44" t="str">
        <f>VLOOKUP(CONCATENATE('Évek összevetése megjelenítő'!B1,'UMD táblák megjelenítő'!$A12),'UMD táblák bázis'!$A$1:$AE$2024,C$1,FALSE)</f>
        <v>Gumigy.</v>
      </c>
      <c r="D12" s="45">
        <f>VLOOKUP(CONCATENATE('Évek összevetése megjelenítő'!B1,'UMD táblák megjelenítő'!$A12),'UMD táblák bázis'!$A$1:$AE$2024,D$1,FALSE)</f>
        <v>0.79410741848986799</v>
      </c>
      <c r="E12" s="46">
        <f>VLOOKUP(CONCATENATE('Évek összevetése megjelenítő'!B1,'UMD táblák megjelenítő'!$A12),'UMD táblák bázis'!$A$1:$AE$2024,E$1,FALSE)</f>
        <v>0.20589258151013209</v>
      </c>
      <c r="F12" s="45">
        <f>VLOOKUP(CONCATENATE('Évek összevetése megjelenítő'!B1,'UMD táblák megjelenítő'!$A12),'UMD táblák bázis'!$A$1:$AE$2024,F$1,FALSE)</f>
        <v>0.14137604106509113</v>
      </c>
      <c r="G12" s="279">
        <f>VLOOKUP(CONCATENATE('Évek összevetése megjelenítő'!B1,'UMD táblák megjelenítő'!$A12),'UMD táblák bázis'!$A$1:$AE$2024,G$1,FALSE)</f>
        <v>42026.35934753676</v>
      </c>
      <c r="H12" s="280">
        <f>VLOOKUP(CONCATENATE('Évek összevetése megjelenítő'!B1,'UMD táblák megjelenítő'!$A12),'UMD táblák bázis'!$A$1:$AE$2024,H$1,FALSE)</f>
        <v>11139.130893105976</v>
      </c>
      <c r="I12" s="49">
        <f>VLOOKUP(CONCATENATE('Évek összevetése megjelenítő'!B1,'UMD táblák megjelenítő'!$A12),'UMD táblák bázis'!$A$1:$AE$2024,I$1,FALSE)</f>
        <v>0.26505105524347211</v>
      </c>
      <c r="J12" s="35">
        <f>VLOOKUP(CONCATENATE('Évek összevetése megjelenítő'!B1,'UMD táblák megjelenítő'!$A12),'UMD táblák bázis'!$A$1:$AE$2024,J$1,FALSE)</f>
        <v>7</v>
      </c>
      <c r="K12" s="42" t="str">
        <f>VLOOKUP(CONCATENATE('Évek összevetése megjelenítő'!B1,'UMD táblák megjelenítő'!$A12),'UMD táblák bázis'!$A$1:$AE$2024,K$1,FALSE)</f>
        <v>Egyéb gépgy.</v>
      </c>
      <c r="L12" s="46">
        <f>VLOOKUP(CONCATENATE('Évek összevetése megjelenítő'!B1,'UMD táblák megjelenítő'!$A12),'UMD táblák bázis'!$A$1:$AE$2024,L$1,FALSE)</f>
        <v>0.30752689413575518</v>
      </c>
      <c r="M12" s="50" t="str">
        <f>VLOOKUP(CONCATENATE('Évek összevetése megjelenítő'!B1,'UMD táblák megjelenítő'!$A12),'UMD táblák bázis'!$A$1:$AE$2024,M$1,FALSE)</f>
        <v xml:space="preserve"> </v>
      </c>
      <c r="N12" s="50" t="str">
        <f>VLOOKUP(CONCATENATE('Évek összevetése megjelenítő'!B1,'UMD táblák megjelenítő'!$A12),'UMD táblák bázis'!$A$1:$AE$2024,N$1,FALSE)</f>
        <v>D</v>
      </c>
      <c r="O12" s="46">
        <f>VLOOKUP(CONCATENATE('Évek összevetése megjelenítő'!B1,'UMD táblák megjelenítő'!$A12),'UMD táblák bázis'!$A$1:$AE$2024,O$1,FALSE)</f>
        <v>0.69247310586424471</v>
      </c>
      <c r="P12" s="46" t="str">
        <f>VLOOKUP(CONCATENATE('Évek összevetése megjelenítő'!B1,'UMD táblák megjelenítő'!$A12),'UMD táblák bázis'!$A$1:$AE$2024,P$1,FALSE)</f>
        <v xml:space="preserve"> </v>
      </c>
      <c r="Q12" s="46" t="str">
        <f>VLOOKUP(CONCATENATE('Évek összevetése megjelenítő'!B1,'UMD táblák megjelenítő'!$A12),'UMD táblák bázis'!$A$1:$AE$2024,Q$1,FALSE)</f>
        <v>D</v>
      </c>
      <c r="R12" s="46">
        <f>VLOOKUP(CONCATENATE('Évek összevetése megjelenítő'!B1,'UMD táblák megjelenítő'!$A12),'UMD táblák bázis'!$A$1:$AE$2024,R$1,FALSE)</f>
        <v>4.0907014579053942E-2</v>
      </c>
      <c r="S12" s="46" t="str">
        <f>VLOOKUP(CONCATENATE('Évek összevetése megjelenítő'!B1,'UMD táblák megjelenítő'!$A12),'UMD táblák bázis'!$A$1:$AE$2024,S$1,FALSE)</f>
        <v>U</v>
      </c>
      <c r="T12" s="46" t="str">
        <f>VLOOKUP(CONCATENATE('Évek összevetése megjelenítő'!B1,'UMD táblák megjelenítő'!$A12),'UMD táblák bázis'!$A$1:$AE$2024,T$1,FALSE)</f>
        <v xml:space="preserve"> </v>
      </c>
      <c r="U12" s="279">
        <f>VLOOKUP(CONCATENATE('Évek összevetése megjelenítő'!B1,'UMD táblák megjelenítő'!$A12),'UMD táblák bázis'!$A$1:$AE$2024,U$1,FALSE)</f>
        <v>56866.98657347812</v>
      </c>
      <c r="V12" s="279">
        <f>VLOOKUP(CONCATENATE('Évek összevetése megjelenítő'!B1,'UMD táblák megjelenítő'!$A12),'UMD táblák bázis'!$A$1:$AE$2024,V$1,FALSE)</f>
        <v>16787.506859894769</v>
      </c>
      <c r="W12" s="49">
        <f>VLOOKUP(CONCATENATE('Évek összevetése megjelenítő'!B1,'UMD táblák megjelenítő'!$A12),'UMD táblák bázis'!$A$1:$AE$2024,W$1,FALSE)</f>
        <v>0.29520654902653487</v>
      </c>
      <c r="X12" s="35">
        <f>VLOOKUP(CONCATENATE('Évek összevetése megjelenítő'!B1,'UMD táblák megjelenítő'!$A12),'UMD táblák bázis'!$A$1:$AE$2024,X$1,FALSE)</f>
        <v>7</v>
      </c>
      <c r="Y12" s="44" t="str">
        <f>VLOOKUP(CONCATENATE('Évek összevetése megjelenítő'!B1,'UMD táblák megjelenítő'!$A12),'UMD táblák bázis'!$A$1:$AE$2024,Y$1,FALSE)</f>
        <v>Egészségügy</v>
      </c>
      <c r="Z12" s="46">
        <f>VLOOKUP(CONCATENATE('Évek összevetése megjelenítő'!B1,'UMD táblák megjelenítő'!$A12),'UMD táblák bázis'!$A$1:$AE$2024,Z$1,FALSE)</f>
        <v>5.3693962554050012E-2</v>
      </c>
      <c r="AA12" s="46">
        <f>VLOOKUP(CONCATENATE('Évek összevetése megjelenítő'!B1,'UMD táblák megjelenítő'!$A12),'UMD táblák bázis'!$A$1:$AE$2024,AA$1,FALSE)</f>
        <v>0.94630603744595021</v>
      </c>
      <c r="AB12" s="46">
        <f>VLOOKUP(CONCATENATE('Évek összevetése megjelenítő'!B1,'UMD táblák megjelenítő'!$A12),'UMD táblák bázis'!$A$1:$AE$2024,AB$1,FALSE)</f>
        <v>0.94340798070092691</v>
      </c>
      <c r="AC12" s="279">
        <f>VLOOKUP(CONCATENATE('Évek összevetése megjelenítő'!B1,'UMD táblák megjelenítő'!$A12),'UMD táblák bázis'!$A$1:$AE$2024,AC$1,FALSE)</f>
        <v>142582.89687134794</v>
      </c>
      <c r="AD12" s="280">
        <f>VLOOKUP(CONCATENATE('Évek összevetése megjelenítő'!B1,'UMD táblák megjelenítő'!$A12),'UMD táblák bázis'!$A$1:$AE$2024,AD$1,FALSE)</f>
        <v>89069.691546985589</v>
      </c>
      <c r="AE12" s="49">
        <f>VLOOKUP(CONCATENATE('Évek összevetése megjelenítő'!B1,'UMD táblák megjelenítő'!$A12),'UMD táblák bázis'!$A$1:$AE$2024,AE$1,FALSE)</f>
        <v>0.62468706627101889</v>
      </c>
    </row>
    <row r="13" spans="1:31" x14ac:dyDescent="0.25">
      <c r="A13">
        <v>12</v>
      </c>
      <c r="B13" s="35">
        <f>VLOOKUP(CONCATENATE('Évek összevetése megjelenítő'!B1,'UMD táblák megjelenítő'!$A13),'UMD táblák bázis'!$A$1:$AE$2024,B$1,FALSE)</f>
        <v>8</v>
      </c>
      <c r="C13" s="44" t="str">
        <f>VLOOKUP(CONCATENATE('Évek összevetése megjelenítő'!B1,'UMD táblák megjelenítő'!$A13),'UMD táblák bázis'!$A$1:$AE$2024,C$1,FALSE)</f>
        <v>Nemfémgy.</v>
      </c>
      <c r="D13" s="45">
        <f>VLOOKUP(CONCATENATE('Évek összevetése megjelenítő'!B1,'UMD táblák megjelenítő'!$A13),'UMD táblák bázis'!$A$1:$AE$2024,D$1,FALSE)</f>
        <v>0.87555264513395303</v>
      </c>
      <c r="E13" s="46">
        <f>VLOOKUP(CONCATENATE('Évek összevetése megjelenítő'!B1,'UMD táblák megjelenítő'!$A13),'UMD táblák bázis'!$A$1:$AE$2024,E$1,FALSE)</f>
        <v>0.12444735486604694</v>
      </c>
      <c r="F13" s="45">
        <f>VLOOKUP(CONCATENATE('Évek összevetése megjelenítő'!B1,'UMD táblák megjelenítő'!$A13),'UMD táblák bázis'!$A$1:$AE$2024,F$1,FALSE)</f>
        <v>3.9738034797218935E-2</v>
      </c>
      <c r="G13" s="279">
        <f>VLOOKUP(CONCATENATE('Évek összevetése megjelenítő'!B1,'UMD táblák megjelenítő'!$A13),'UMD táblák bázis'!$A$1:$AE$2024,G$1,FALSE)</f>
        <v>37577.894866530085</v>
      </c>
      <c r="H13" s="280">
        <f>VLOOKUP(CONCATENATE('Évek összevetése megjelenítő'!B1,'UMD táblák megjelenítő'!$A13),'UMD táblák bázis'!$A$1:$AE$2024,H$1,FALSE)</f>
        <v>12601.455765832579</v>
      </c>
      <c r="I13" s="49">
        <f>VLOOKUP(CONCATENATE('Évek összevetése megjelenítő'!B1,'UMD táblák megjelenítő'!$A13),'UMD táblák bázis'!$A$1:$AE$2024,I$1,FALSE)</f>
        <v>0.3353422486967586</v>
      </c>
      <c r="J13" s="35">
        <f>VLOOKUP(CONCATENATE('Évek összevetése megjelenítő'!B1,'UMD táblák megjelenítő'!$A13),'UMD táblák bázis'!$A$1:$AE$2024,J$1,FALSE)</f>
        <v>8</v>
      </c>
      <c r="K13" s="42" t="str">
        <f>VLOOKUP(CONCATENATE('Évek összevetése megjelenítő'!B1,'UMD táblák megjelenítő'!$A13),'UMD táblák bázis'!$A$1:$AE$2024,K$1,FALSE)</f>
        <v>Közúti jármű gy.</v>
      </c>
      <c r="L13" s="46">
        <f>VLOOKUP(CONCATENATE('Évek összevetése megjelenítő'!B1,'UMD táblák megjelenítő'!$A13),'UMD táblák bázis'!$A$1:$AE$2024,L$1,FALSE)</f>
        <v>0.28356156910148983</v>
      </c>
      <c r="M13" s="50" t="str">
        <f>VLOOKUP(CONCATENATE('Évek összevetése megjelenítő'!B1,'UMD táblák megjelenítő'!$A13),'UMD táblák bázis'!$A$1:$AE$2024,M$1,FALSE)</f>
        <v xml:space="preserve"> </v>
      </c>
      <c r="N13" s="50" t="str">
        <f>VLOOKUP(CONCATENATE('Évek összevetése megjelenítő'!B1,'UMD táblák megjelenítő'!$A13),'UMD táblák bázis'!$A$1:$AE$2024,N$1,FALSE)</f>
        <v>D</v>
      </c>
      <c r="O13" s="46">
        <f>VLOOKUP(CONCATENATE('Évek összevetése megjelenítő'!B1,'UMD táblák megjelenítő'!$A13),'UMD táblák bázis'!$A$1:$AE$2024,O$1,FALSE)</f>
        <v>0.71643843089851023</v>
      </c>
      <c r="P13" s="46" t="str">
        <f>VLOOKUP(CONCATENATE('Évek összevetése megjelenítő'!B1,'UMD táblák megjelenítő'!$A13),'UMD táblák bázis'!$A$1:$AE$2024,P$1,FALSE)</f>
        <v xml:space="preserve"> </v>
      </c>
      <c r="Q13" s="46" t="str">
        <f>VLOOKUP(CONCATENATE('Évek összevetése megjelenítő'!B1,'UMD táblák megjelenítő'!$A13),'UMD táblák bázis'!$A$1:$AE$2024,Q$1,FALSE)</f>
        <v>D</v>
      </c>
      <c r="R13" s="46">
        <f>VLOOKUP(CONCATENATE('Évek összevetése megjelenítő'!B1,'UMD táblák megjelenítő'!$A13),'UMD táblák bázis'!$A$1:$AE$2024,R$1,FALSE)</f>
        <v>0.34161588622596711</v>
      </c>
      <c r="S13" s="46" t="str">
        <f>VLOOKUP(CONCATENATE('Évek összevetése megjelenítő'!B1,'UMD táblák megjelenítő'!$A13),'UMD táblák bázis'!$A$1:$AE$2024,S$1,FALSE)</f>
        <v>U</v>
      </c>
      <c r="T13" s="46" t="str">
        <f>VLOOKUP(CONCATENATE('Évek összevetése megjelenítő'!B1,'UMD táblák megjelenítő'!$A13),'UMD táblák bázis'!$A$1:$AE$2024,T$1,FALSE)</f>
        <v xml:space="preserve"> </v>
      </c>
      <c r="U13" s="279">
        <f>VLOOKUP(CONCATENATE('Évek összevetése megjelenítő'!B1,'UMD táblák megjelenítő'!$A13),'UMD táblák bázis'!$A$1:$AE$2024,U$1,FALSE)</f>
        <v>122794.58606580668</v>
      </c>
      <c r="V13" s="279">
        <f>VLOOKUP(CONCATENATE('Évek összevetése megjelenítő'!B1,'UMD táblák megjelenítő'!$A13),'UMD táblák bázis'!$A$1:$AE$2024,V$1,FALSE)</f>
        <v>26456.518433217883</v>
      </c>
      <c r="W13" s="49">
        <f>VLOOKUP(CONCATENATE('Évek összevetése megjelenítő'!B1,'UMD táblák megjelenítő'!$A13),'UMD táblák bázis'!$A$1:$AE$2024,W$1,FALSE)</f>
        <v>0.21545345996801199</v>
      </c>
      <c r="X13" s="35">
        <f>VLOOKUP(CONCATENATE('Évek összevetése megjelenítő'!B1,'UMD táblák megjelenítő'!$A13),'UMD táblák bázis'!$A$1:$AE$2024,X$1,FALSE)</f>
        <v>8</v>
      </c>
      <c r="Y13" s="44" t="str">
        <f>VLOOKUP(CONCATENATE('Évek összevetése megjelenítő'!B1,'UMD táblák megjelenítő'!$A13),'UMD táblák bázis'!$A$1:$AE$2024,Y$1,FALSE)</f>
        <v>Egyéb szolgáltatás</v>
      </c>
      <c r="Z13" s="46">
        <f>VLOOKUP(CONCATENATE('Évek összevetése megjelenítő'!B1,'UMD táblák megjelenítő'!$A13),'UMD táblák bázis'!$A$1:$AE$2024,Z$1,FALSE)</f>
        <v>0.17604631956270017</v>
      </c>
      <c r="AA13" s="46">
        <f>VLOOKUP(CONCATENATE('Évek összevetése megjelenítő'!B1,'UMD táblák megjelenítő'!$A13),'UMD táblák bázis'!$A$1:$AE$2024,AA$1,FALSE)</f>
        <v>0.82395368043729988</v>
      </c>
      <c r="AB13" s="46">
        <f>VLOOKUP(CONCATENATE('Évek összevetése megjelenítő'!B1,'UMD táblák megjelenítő'!$A13),'UMD táblák bázis'!$A$1:$AE$2024,AB$1,FALSE)</f>
        <v>0.81174560209577229</v>
      </c>
      <c r="AC13" s="279">
        <f>VLOOKUP(CONCATENATE('Évek összevetése megjelenítő'!B1,'UMD táblák megjelenítő'!$A13),'UMD táblák bázis'!$A$1:$AE$2024,AC$1,FALSE)</f>
        <v>75755.494767156764</v>
      </c>
      <c r="AD13" s="280">
        <f>VLOOKUP(CONCATENATE('Évek összevetése megjelenítő'!B1,'UMD táblák megjelenítő'!$A13),'UMD táblák bázis'!$A$1:$AE$2024,AD$1,FALSE)</f>
        <v>38278.110994834846</v>
      </c>
      <c r="AE13" s="49">
        <f>VLOOKUP(CONCATENATE('Évek összevetése megjelenítő'!B1,'UMD táblák megjelenítő'!$A13),'UMD táblák bázis'!$A$1:$AE$2024,AE$1,FALSE)</f>
        <v>0.50528494484112374</v>
      </c>
    </row>
    <row r="14" spans="1:31" x14ac:dyDescent="0.25">
      <c r="A14">
        <v>13</v>
      </c>
      <c r="B14" s="35">
        <f>VLOOKUP(CONCATENATE('Évek összevetése megjelenítő'!B1,'UMD táblák megjelenítő'!$A14),'UMD táblák bázis'!$A$1:$AE$2024,B$1,FALSE)</f>
        <v>9</v>
      </c>
      <c r="C14" s="44" t="str">
        <f>VLOOKUP(CONCATENATE('Évek összevetése megjelenítő'!B1,'UMD táblák megjelenítő'!$A14),'UMD táblák bázis'!$A$1:$AE$2024,C$1,FALSE)</f>
        <v>Fémalapa. gy.</v>
      </c>
      <c r="D14" s="45">
        <f>VLOOKUP(CONCATENATE('Évek összevetése megjelenítő'!B1,'UMD táblák megjelenítő'!$A14),'UMD táblák bázis'!$A$1:$AE$2024,D$1,FALSE)</f>
        <v>0.69571865016497592</v>
      </c>
      <c r="E14" s="46">
        <f>VLOOKUP(CONCATENATE('Évek összevetése megjelenítő'!B1,'UMD táblák megjelenítő'!$A14),'UMD táblák bázis'!$A$1:$AE$2024,E$1,FALSE)</f>
        <v>0.30428134983502414</v>
      </c>
      <c r="F14" s="45">
        <f>VLOOKUP(CONCATENATE('Évek összevetése megjelenítő'!B1,'UMD táblák megjelenítő'!$A14),'UMD táblák bázis'!$A$1:$AE$2024,F$1,FALSE)</f>
        <v>3.117200376960207E-2</v>
      </c>
      <c r="G14" s="279">
        <f>VLOOKUP(CONCATENATE('Évek összevetése megjelenítő'!B1,'UMD táblák megjelenítő'!$A14),'UMD táblák bázis'!$A$1:$AE$2024,G$1,FALSE)</f>
        <v>66693.184093705786</v>
      </c>
      <c r="H14" s="280">
        <f>VLOOKUP(CONCATENATE('Évek összevetése megjelenítő'!B1,'UMD táblák megjelenítő'!$A14),'UMD táblák bázis'!$A$1:$AE$2024,H$1,FALSE)</f>
        <v>14744.495681474826</v>
      </c>
      <c r="I14" s="49">
        <f>VLOOKUP(CONCATENATE('Évek összevetése megjelenítő'!B1,'UMD táblák megjelenítő'!$A14),'UMD táblák bázis'!$A$1:$AE$2024,I$1,FALSE)</f>
        <v>0.22107949833012017</v>
      </c>
      <c r="J14" s="35">
        <f>VLOOKUP(CONCATENATE('Évek összevetése megjelenítő'!B1,'UMD táblák megjelenítő'!$A14),'UMD táblák bázis'!$A$1:$AE$2024,J$1,FALSE)</f>
        <v>9</v>
      </c>
      <c r="K14" s="42" t="str">
        <f>VLOOKUP(CONCATENATE('Évek összevetése megjelenítő'!B1,'UMD táblák megjelenítő'!$A14),'UMD táblák bázis'!$A$1:$AE$2024,K$1,FALSE)</f>
        <v>Egyéb jármű gy.</v>
      </c>
      <c r="L14" s="46">
        <f>VLOOKUP(CONCATENATE('Évek összevetése megjelenítő'!B1,'UMD táblák megjelenítő'!$A14),'UMD táblák bázis'!$A$1:$AE$2024,L$1,FALSE)</f>
        <v>0.21552597262644277</v>
      </c>
      <c r="M14" s="50" t="str">
        <f>VLOOKUP(CONCATENATE('Évek összevetése megjelenítő'!B1,'UMD táblák megjelenítő'!$A14),'UMD táblák bázis'!$A$1:$AE$2024,M$1,FALSE)</f>
        <v xml:space="preserve"> </v>
      </c>
      <c r="N14" s="50" t="str">
        <f>VLOOKUP(CONCATENATE('Évek összevetése megjelenítő'!B1,'UMD táblák megjelenítő'!$A14),'UMD táblák bázis'!$A$1:$AE$2024,N$1,FALSE)</f>
        <v>D</v>
      </c>
      <c r="O14" s="46">
        <f>VLOOKUP(CONCATENATE('Évek összevetése megjelenítő'!B1,'UMD táblák megjelenítő'!$A14),'UMD táblák bázis'!$A$1:$AE$2024,O$1,FALSE)</f>
        <v>0.7844740273735572</v>
      </c>
      <c r="P14" s="46" t="str">
        <f>VLOOKUP(CONCATENATE('Évek összevetése megjelenítő'!B1,'UMD táblák megjelenítő'!$A14),'UMD táblák bázis'!$A$1:$AE$2024,P$1,FALSE)</f>
        <v xml:space="preserve"> </v>
      </c>
      <c r="Q14" s="46" t="str">
        <f>VLOOKUP(CONCATENATE('Évek összevetése megjelenítő'!B1,'UMD táblák megjelenítő'!$A14),'UMD táblák bázis'!$A$1:$AE$2024,Q$1,FALSE)</f>
        <v>D</v>
      </c>
      <c r="R14" s="46">
        <f>VLOOKUP(CONCATENATE('Évek összevetése megjelenítő'!B1,'UMD táblák megjelenítő'!$A14),'UMD táblák bázis'!$A$1:$AE$2024,R$1,FALSE)</f>
        <v>0.42214282445374879</v>
      </c>
      <c r="S14" s="46" t="str">
        <f>VLOOKUP(CONCATENATE('Évek összevetése megjelenítő'!B1,'UMD táblák megjelenítő'!$A14),'UMD táblák bázis'!$A$1:$AE$2024,S$1,FALSE)</f>
        <v xml:space="preserve"> </v>
      </c>
      <c r="T14" s="46" t="str">
        <f>VLOOKUP(CONCATENATE('Évek összevetése megjelenítő'!B1,'UMD táblák megjelenítő'!$A14),'UMD táblák bázis'!$A$1:$AE$2024,T$1,FALSE)</f>
        <v xml:space="preserve"> </v>
      </c>
      <c r="U14" s="279">
        <f>VLOOKUP(CONCATENATE('Évek összevetése megjelenítő'!B1,'UMD táblák megjelenítő'!$A14),'UMD táblák bázis'!$A$1:$AE$2024,U$1,FALSE)</f>
        <v>18524.369564618017</v>
      </c>
      <c r="V14" s="279">
        <f>VLOOKUP(CONCATENATE('Évek összevetése megjelenítő'!B1,'UMD táblák megjelenítő'!$A14),'UMD táblák bázis'!$A$1:$AE$2024,V$1,FALSE)</f>
        <v>5125.2819643446819</v>
      </c>
      <c r="W14" s="49">
        <f>VLOOKUP(CONCATENATE('Évek összevetése megjelenítő'!B1,'UMD táblák megjelenítő'!$A14),'UMD táblák bázis'!$A$1:$AE$2024,W$1,FALSE)</f>
        <v>0.27667780792573321</v>
      </c>
      <c r="X14" s="35">
        <f>VLOOKUP(CONCATENATE('Évek összevetése megjelenítő'!B1,'UMD táblák megjelenítő'!$A14),'UMD táblák bázis'!$A$1:$AE$2024,X$1,FALSE)</f>
        <v>9</v>
      </c>
      <c r="Y14" s="44" t="str">
        <f>VLOOKUP(CONCATENATE('Évek összevetése megjelenítő'!B1,'UMD táblák megjelenítő'!$A14),'UMD táblák bázis'!$A$1:$AE$2024,Y$1,FALSE)</f>
        <v>Háztartási</v>
      </c>
      <c r="Z14" s="46">
        <f>VLOOKUP(CONCATENATE('Évek összevetése megjelenítő'!B1,'UMD táblák megjelenítő'!$A14),'UMD táblák bázis'!$A$1:$AE$2024,Z$1,FALSE)</f>
        <v>6.8450004217136958E-5</v>
      </c>
      <c r="AA14" s="46">
        <f>VLOOKUP(CONCATENATE('Évek összevetése megjelenítő'!B1,'UMD táblák megjelenítő'!$A14),'UMD táblák bázis'!$A$1:$AE$2024,AA$1,FALSE)</f>
        <v>0.99993154999578282</v>
      </c>
      <c r="AB14" s="46">
        <f>VLOOKUP(CONCATENATE('Évek összevetése megjelenítő'!B1,'UMD táblák megjelenítő'!$A14),'UMD táblák bázis'!$A$1:$AE$2024,AB$1,FALSE)</f>
        <v>0.999947243287584</v>
      </c>
      <c r="AC14" s="279">
        <f>VLOOKUP(CONCATENATE('Évek összevetése megjelenítő'!B1,'UMD táblák megjelenítő'!$A14),'UMD táblák bázis'!$A$1:$AE$2024,AC$1,FALSE)</f>
        <v>25039.184556500604</v>
      </c>
      <c r="AD14" s="280">
        <f>VLOOKUP(CONCATENATE('Évek összevetése megjelenítő'!B1,'UMD táblák megjelenítő'!$A14),'UMD táblák bázis'!$A$1:$AE$2024,AD$1,FALSE)</f>
        <v>25037.184556500604</v>
      </c>
      <c r="AE14" s="49">
        <f>VLOOKUP(CONCATENATE('Évek összevetése megjelenítő'!B1,'UMD táblák megjelenítő'!$A14),'UMD táblák bázis'!$A$1:$AE$2024,AE$1,FALSE)</f>
        <v>0.99992012519435336</v>
      </c>
    </row>
    <row r="15" spans="1:31" x14ac:dyDescent="0.25">
      <c r="A15">
        <v>14</v>
      </c>
      <c r="B15" s="35">
        <f>VLOOKUP(CONCATENATE('Évek összevetése megjelenítő'!B1,'UMD táblák megjelenítő'!$A15),'UMD táblák bázis'!$A$1:$AE$2024,B$1,FALSE)</f>
        <v>10</v>
      </c>
      <c r="C15" s="44" t="str">
        <f>VLOOKUP(CONCATENATE('Évek összevetése megjelenítő'!B1,'UMD táblák megjelenítő'!$A15),'UMD táblák bázis'!$A$1:$AE$2024,C$1,FALSE)</f>
        <v>Fémfeldolg.</v>
      </c>
      <c r="D15" s="45">
        <f>VLOOKUP(CONCATENATE('Évek összevetése megjelenítő'!B1,'UMD táblák megjelenítő'!$A15),'UMD táblák bázis'!$A$1:$AE$2024,D$1,FALSE)</f>
        <v>0.71872282879932892</v>
      </c>
      <c r="E15" s="46">
        <f>VLOOKUP(CONCATENATE('Évek összevetése megjelenítő'!B1,'UMD táblák megjelenítő'!$A15),'UMD táblák bázis'!$A$1:$AE$2024,E$1,FALSE)</f>
        <v>0.28127717120067119</v>
      </c>
      <c r="F15" s="45">
        <f>VLOOKUP(CONCATENATE('Évek összevetése megjelenítő'!B1,'UMD táblák megjelenítő'!$A15),'UMD táblák bázis'!$A$1:$AE$2024,F$1,FALSE)</f>
        <v>0.13820229778484003</v>
      </c>
      <c r="G15" s="279">
        <f>VLOOKUP(CONCATENATE('Évek összevetése megjelenítő'!B1,'UMD táblák megjelenítő'!$A15),'UMD táblák bázis'!$A$1:$AE$2024,G$1,FALSE)</f>
        <v>40206.789097240093</v>
      </c>
      <c r="H15" s="280">
        <f>VLOOKUP(CONCATENATE('Évek összevetése megjelenítő'!B1,'UMD táblák megjelenítő'!$A15),'UMD táblák bázis'!$A$1:$AE$2024,H$1,FALSE)</f>
        <v>15040.251644777258</v>
      </c>
      <c r="I15" s="49">
        <f>VLOOKUP(CONCATENATE('Évek összevetése megjelenítő'!B1,'UMD táblák megjelenítő'!$A15),'UMD táblák bázis'!$A$1:$AE$2024,I$1,FALSE)</f>
        <v>0.37407243857256095</v>
      </c>
      <c r="J15" s="35">
        <f>VLOOKUP(CONCATENATE('Évek összevetése megjelenítő'!B1,'UMD táblák megjelenítő'!$A15),'UMD táblák bázis'!$A$1:$AE$2024,J$1,FALSE)</f>
        <v>10</v>
      </c>
      <c r="K15" s="42" t="str">
        <f>VLOOKUP(CONCATENATE('Évek összevetése megjelenítő'!B1,'UMD táblák megjelenítő'!$A15),'UMD táblák bázis'!$A$1:$AE$2024,K$1,FALSE)</f>
        <v>Bútorgy.</v>
      </c>
      <c r="L15" s="46">
        <f>VLOOKUP(CONCATENATE('Évek összevetése megjelenítő'!B1,'UMD táblák megjelenítő'!$A15),'UMD táblák bázis'!$A$1:$AE$2024,L$1,FALSE)</f>
        <v>0.48519455782220688</v>
      </c>
      <c r="M15" s="50" t="str">
        <f>VLOOKUP(CONCATENATE('Évek összevetése megjelenítő'!B1,'UMD táblák megjelenítő'!$A15),'UMD táblák bázis'!$A$1:$AE$2024,M$1,FALSE)</f>
        <v xml:space="preserve"> </v>
      </c>
      <c r="N15" s="50" t="str">
        <f>VLOOKUP(CONCATENATE('Évek összevetése megjelenítő'!B1,'UMD táblák megjelenítő'!$A15),'UMD táblák bázis'!$A$1:$AE$2024,N$1,FALSE)</f>
        <v xml:space="preserve"> </v>
      </c>
      <c r="O15" s="46">
        <f>VLOOKUP(CONCATENATE('Évek összevetése megjelenítő'!B1,'UMD táblák megjelenítő'!$A15),'UMD táblák bázis'!$A$1:$AE$2024,O$1,FALSE)</f>
        <v>0.51480544217779312</v>
      </c>
      <c r="P15" s="46" t="str">
        <f>VLOOKUP(CONCATENATE('Évek összevetése megjelenítő'!B1,'UMD táblák megjelenítő'!$A15),'UMD táblák bázis'!$A$1:$AE$2024,P$1,FALSE)</f>
        <v xml:space="preserve"> </v>
      </c>
      <c r="Q15" s="46" t="str">
        <f>VLOOKUP(CONCATENATE('Évek összevetése megjelenítő'!B1,'UMD táblák megjelenítő'!$A15),'UMD táblák bázis'!$A$1:$AE$2024,Q$1,FALSE)</f>
        <v xml:space="preserve"> </v>
      </c>
      <c r="R15" s="46">
        <f>VLOOKUP(CONCATENATE('Évek összevetése megjelenítő'!B1,'UMD táblák megjelenítő'!$A15),'UMD táblák bázis'!$A$1:$AE$2024,R$1,FALSE)</f>
        <v>0.29025760139699147</v>
      </c>
      <c r="S15" s="46" t="str">
        <f>VLOOKUP(CONCATENATE('Évek összevetése megjelenítő'!B1,'UMD táblák megjelenítő'!$A15),'UMD táblák bázis'!$A$1:$AE$2024,S$1,FALSE)</f>
        <v>U</v>
      </c>
      <c r="T15" s="46" t="str">
        <f>VLOOKUP(CONCATENATE('Évek összevetése megjelenítő'!B1,'UMD táblák megjelenítő'!$A15),'UMD táblák bázis'!$A$1:$AE$2024,T$1,FALSE)</f>
        <v xml:space="preserve"> </v>
      </c>
      <c r="U15" s="279">
        <f>VLOOKUP(CONCATENATE('Évek összevetése megjelenítő'!B1,'UMD táblák megjelenítő'!$A15),'UMD táblák bázis'!$A$1:$AE$2024,U$1,FALSE)</f>
        <v>52866.703614417202</v>
      </c>
      <c r="V15" s="279">
        <f>VLOOKUP(CONCATENATE('Évek összevetése megjelenítő'!B1,'UMD táblák megjelenítő'!$A15),'UMD táblák bázis'!$A$1:$AE$2024,V$1,FALSE)</f>
        <v>22837.29685008229</v>
      </c>
      <c r="W15" s="49">
        <f>VLOOKUP(CONCATENATE('Évek összevetése megjelenítő'!B1,'UMD táblák megjelenítő'!$A15),'UMD táblák bázis'!$A$1:$AE$2024,W$1,FALSE)</f>
        <v>0.43197883145213473</v>
      </c>
      <c r="X15" s="35" t="str">
        <f>VLOOKUP(CONCATENATE('Évek összevetése megjelenítő'!B1,'UMD táblák megjelenítő'!$A15),'UMD táblák bázis'!$A$1:$AE$2024,X$1,FALSE)</f>
        <v/>
      </c>
      <c r="Y15" s="44" t="str">
        <f>VLOOKUP(CONCATENATE('Évek összevetése megjelenítő'!B1,'UMD táblák megjelenítő'!$A15),'UMD táblák bázis'!$A$1:$AE$2024,Y$1,FALSE)</f>
        <v/>
      </c>
      <c r="Z15" s="46" t="str">
        <f>VLOOKUP(CONCATENATE('Évek összevetése megjelenítő'!B1,'UMD táblák megjelenítő'!$A15),'UMD táblák bázis'!$A$1:$AE$2024,Z$1,FALSE)</f>
        <v/>
      </c>
      <c r="AA15" s="46" t="str">
        <f>VLOOKUP(CONCATENATE('Évek összevetése megjelenítő'!B1,'UMD táblák megjelenítő'!$A15),'UMD táblák bázis'!$A$1:$AE$2024,AA$1,FALSE)</f>
        <v/>
      </c>
      <c r="AB15" s="46" t="str">
        <f>VLOOKUP(CONCATENATE('Évek összevetése megjelenítő'!B1,'UMD táblák megjelenítő'!$A15),'UMD táblák bázis'!$A$1:$AE$2024,AB$1,FALSE)</f>
        <v/>
      </c>
      <c r="AC15" s="279" t="str">
        <f>VLOOKUP(CONCATENATE('Évek összevetése megjelenítő'!B1,'UMD táblák megjelenítő'!$A15),'UMD táblák bázis'!$A$1:$AE$2024,AC$1,FALSE)</f>
        <v/>
      </c>
      <c r="AD15" s="280" t="str">
        <f>VLOOKUP(CONCATENATE('Évek összevetése megjelenítő'!B1,'UMD táblák megjelenítő'!$A15),'UMD táblák bázis'!$A$1:$AE$2024,AD$1,FALSE)</f>
        <v/>
      </c>
      <c r="AE15" s="49" t="str">
        <f>VLOOKUP(CONCATENATE('Évek összevetése megjelenítő'!B1,'UMD táblák megjelenítő'!$A15),'UMD táblák bázis'!$A$1:$AE$2024,AE$1,FALSE)</f>
        <v/>
      </c>
    </row>
    <row r="16" spans="1:31" x14ac:dyDescent="0.25">
      <c r="A16">
        <v>15</v>
      </c>
      <c r="B16" s="35">
        <f>VLOOKUP(CONCATENATE('Évek összevetése megjelenítő'!B1,'UMD táblák megjelenítő'!$A16),'UMD táblák bázis'!$A$1:$AE$2024,B$1,FALSE)</f>
        <v>11</v>
      </c>
      <c r="C16" s="44" t="str">
        <f>VLOOKUP(CONCATENATE('Évek összevetése megjelenítő'!B1,'UMD táblák megjelenítő'!$A16),'UMD táblák bázis'!$A$1:$AE$2024,C$1,FALSE)</f>
        <v>Gépjavítás</v>
      </c>
      <c r="D16" s="45">
        <f>VLOOKUP(CONCATENATE('Évek összevetése megjelenítő'!B1,'UMD táblák megjelenítő'!$A16),'UMD táblák bázis'!$A$1:$AE$2024,D$1,FALSE)</f>
        <v>0.86815422054054658</v>
      </c>
      <c r="E16" s="46">
        <f>VLOOKUP(CONCATENATE('Évek összevetése megjelenítő'!B1,'UMD táblák megjelenítő'!$A16),'UMD táblák bázis'!$A$1:$AE$2024,E$1,FALSE)</f>
        <v>0.13184577945945344</v>
      </c>
      <c r="F16" s="45">
        <f>VLOOKUP(CONCATENATE('Évek összevetése megjelenítő'!B1,'UMD táblák megjelenítő'!$A16),'UMD táblák bázis'!$A$1:$AE$2024,F$1,FALSE)</f>
        <v>4.8302624401155977E-3</v>
      </c>
      <c r="G16" s="279">
        <f>VLOOKUP(CONCATENATE('Évek összevetése megjelenítő'!B1,'UMD táblák megjelenítő'!$A16),'UMD táblák bázis'!$A$1:$AE$2024,G$1,FALSE)</f>
        <v>2</v>
      </c>
      <c r="H16" s="280">
        <f>VLOOKUP(CONCATENATE('Évek összevetése megjelenítő'!B1,'UMD táblák megjelenítő'!$A16),'UMD táblák bázis'!$A$1:$AE$2024,H$1,FALSE)</f>
        <v>0</v>
      </c>
      <c r="I16" s="49">
        <f>VLOOKUP(CONCATENATE('Évek összevetése megjelenítő'!B1,'UMD táblák megjelenítő'!$A16),'UMD táblák bázis'!$A$1:$AE$2024,I$1,FALSE)</f>
        <v>0</v>
      </c>
      <c r="J16" s="35">
        <f>VLOOKUP(CONCATENATE('Évek összevetése megjelenítő'!B1,'UMD táblák megjelenítő'!$A16),'UMD táblák bázis'!$A$1:$AE$2024,J$1,FALSE)</f>
        <v>11</v>
      </c>
      <c r="K16" s="42" t="str">
        <f>VLOOKUP(CONCATENATE('Évek összevetése megjelenítő'!B1,'UMD táblák megjelenítő'!$A16),'UMD táblák bázis'!$A$1:$AE$2024,K$1,FALSE)</f>
        <v>Építőipar</v>
      </c>
      <c r="L16" s="46">
        <f>VLOOKUP(CONCATENATE('Évek összevetése megjelenítő'!B1,'UMD táblák megjelenítő'!$A16),'UMD táblák bázis'!$A$1:$AE$2024,L$1,FALSE)</f>
        <v>0.17948167491167102</v>
      </c>
      <c r="M16" s="50" t="str">
        <f>VLOOKUP(CONCATENATE('Évek összevetése megjelenítő'!B1,'UMD táblák megjelenítő'!$A16),'UMD táblák bázis'!$A$1:$AE$2024,M$1,FALSE)</f>
        <v xml:space="preserve"> </v>
      </c>
      <c r="N16" s="50" t="str">
        <f>VLOOKUP(CONCATENATE('Évek összevetése megjelenítő'!B1,'UMD táblák megjelenítő'!$A16),'UMD táblák bázis'!$A$1:$AE$2024,N$1,FALSE)</f>
        <v>D</v>
      </c>
      <c r="O16" s="46">
        <f>VLOOKUP(CONCATENATE('Évek összevetése megjelenítő'!B1,'UMD táblák megjelenítő'!$A16),'UMD táblák bázis'!$A$1:$AE$2024,O$1,FALSE)</f>
        <v>0.820518325088329</v>
      </c>
      <c r="P16" s="46" t="str">
        <f>VLOOKUP(CONCATENATE('Évek összevetése megjelenítő'!B1,'UMD táblák megjelenítő'!$A16),'UMD táblák bázis'!$A$1:$AE$2024,P$1,FALSE)</f>
        <v xml:space="preserve"> </v>
      </c>
      <c r="Q16" s="46" t="str">
        <f>VLOOKUP(CONCATENATE('Évek összevetése megjelenítő'!B1,'UMD táblák megjelenítő'!$A16),'UMD táblák bázis'!$A$1:$AE$2024,Q$1,FALSE)</f>
        <v>D</v>
      </c>
      <c r="R16" s="46">
        <f>VLOOKUP(CONCATENATE('Évek összevetése megjelenítő'!B1,'UMD táblák megjelenítő'!$A16),'UMD táblák bázis'!$A$1:$AE$2024,R$1,FALSE)</f>
        <v>1.6324672186671706E-3</v>
      </c>
      <c r="S16" s="46" t="str">
        <f>VLOOKUP(CONCATENATE('Évek összevetése megjelenítő'!B1,'UMD táblák megjelenítő'!$A16),'UMD táblák bázis'!$A$1:$AE$2024,S$1,FALSE)</f>
        <v>U</v>
      </c>
      <c r="T16" s="46" t="str">
        <f>VLOOKUP(CONCATENATE('Évek összevetése megjelenítő'!B1,'UMD táblák megjelenítő'!$A16),'UMD táblák bázis'!$A$1:$AE$2024,T$1,FALSE)</f>
        <v xml:space="preserve"> </v>
      </c>
      <c r="U16" s="279">
        <f>VLOOKUP(CONCATENATE('Évek összevetése megjelenítő'!B1,'UMD táblák megjelenítő'!$A16),'UMD táblák bázis'!$A$1:$AE$2024,U$1,FALSE)</f>
        <v>296311.66428035323</v>
      </c>
      <c r="V16" s="279">
        <f>VLOOKUP(CONCATENATE('Évek összevetése megjelenítő'!B1,'UMD táblák megjelenítő'!$A16),'UMD táblák bázis'!$A$1:$AE$2024,V$1,FALSE)</f>
        <v>137561.981864</v>
      </c>
      <c r="W16" s="49">
        <f>VLOOKUP(CONCATENATE('Évek összevetése megjelenítő'!B1,'UMD táblák megjelenítő'!$A16),'UMD táblák bázis'!$A$1:$AE$2024,W$1,FALSE)</f>
        <v>0.46424760968520862</v>
      </c>
      <c r="X16" s="35" t="str">
        <f>VLOOKUP(CONCATENATE('Évek összevetése megjelenítő'!B1,'UMD táblák megjelenítő'!$A16),'UMD táblák bázis'!$A$1:$AE$2024,X$1,FALSE)</f>
        <v/>
      </c>
      <c r="Y16" s="44" t="str">
        <f>VLOOKUP(CONCATENATE('Évek összevetése megjelenítő'!B1,'UMD táblák megjelenítő'!$A16),'UMD táblák bázis'!$A$1:$AE$2024,Y$1,FALSE)</f>
        <v/>
      </c>
      <c r="Z16" s="46" t="str">
        <f>VLOOKUP(CONCATENATE('Évek összevetése megjelenítő'!B1,'UMD táblák megjelenítő'!$A16),'UMD táblák bázis'!$A$1:$AE$2024,Z$1,FALSE)</f>
        <v/>
      </c>
      <c r="AA16" s="46" t="str">
        <f>VLOOKUP(CONCATENATE('Évek összevetése megjelenítő'!B1,'UMD táblák megjelenítő'!$A16),'UMD táblák bázis'!$A$1:$AE$2024,AA$1,FALSE)</f>
        <v/>
      </c>
      <c r="AB16" s="46" t="str">
        <f>VLOOKUP(CONCATENATE('Évek összevetése megjelenítő'!B1,'UMD táblák megjelenítő'!$A16),'UMD táblák bázis'!$A$1:$AE$2024,AB$1,FALSE)</f>
        <v/>
      </c>
      <c r="AC16" s="279" t="str">
        <f>VLOOKUP(CONCATENATE('Évek összevetése megjelenítő'!B1,'UMD táblák megjelenítő'!$A16),'UMD táblák bázis'!$A$1:$AE$2024,AC$1,FALSE)</f>
        <v/>
      </c>
      <c r="AD16" s="280" t="str">
        <f>VLOOKUP(CONCATENATE('Évek összevetése megjelenítő'!B1,'UMD táblák megjelenítő'!$A16),'UMD táblák bázis'!$A$1:$AE$2024,AD$1,FALSE)</f>
        <v/>
      </c>
      <c r="AE16" s="49" t="str">
        <f>VLOOKUP(CONCATENATE('Évek összevetése megjelenítő'!B1,'UMD táblák megjelenítő'!$A16),'UMD táblák bázis'!$A$1:$AE$2024,AE$1,FALSE)</f>
        <v/>
      </c>
    </row>
    <row r="17" spans="1:31" x14ac:dyDescent="0.25">
      <c r="A17">
        <v>16</v>
      </c>
      <c r="B17" s="35">
        <f>VLOOKUP(CONCATENATE('Évek összevetése megjelenítő'!B1,'UMD táblák megjelenítő'!$A17),'UMD táblák bázis'!$A$1:$AE$2024,B$1,FALSE)</f>
        <v>12</v>
      </c>
      <c r="C17" s="44" t="str">
        <f>VLOOKUP(CONCATENATE('Évek összevetése megjelenítő'!B1,'UMD táblák megjelenítő'!$A17),'UMD táblák bázis'!$A$1:$AE$2024,C$1,FALSE)</f>
        <v>Villamosene., gáz, gőzellátás</v>
      </c>
      <c r="D17" s="45">
        <f>VLOOKUP(CONCATENATE('Évek összevetése megjelenítő'!B1,'UMD táblák megjelenítő'!$A17),'UMD táblák bázis'!$A$1:$AE$2024,D$1,FALSE)</f>
        <v>0.67769778372405909</v>
      </c>
      <c r="E17" s="46">
        <f>VLOOKUP(CONCATENATE('Évek összevetése megjelenítő'!B1,'UMD táblák megjelenítő'!$A17),'UMD táblák bázis'!$A$1:$AE$2024,E$1,FALSE)</f>
        <v>0.32230221627594091</v>
      </c>
      <c r="F17" s="45">
        <f>VLOOKUP(CONCATENATE('Évek összevetése megjelenítő'!B1,'UMD táblák megjelenítő'!$A17),'UMD táblák bázis'!$A$1:$AE$2024,F$1,FALSE)</f>
        <v>0.32085487328579848</v>
      </c>
      <c r="G17" s="279">
        <f>VLOOKUP(CONCATENATE('Évek összevetése megjelenítő'!B1,'UMD táblák megjelenítő'!$A17),'UMD táblák bázis'!$A$1:$AE$2024,G$1,FALSE)</f>
        <v>76310.864486380407</v>
      </c>
      <c r="H17" s="280">
        <f>VLOOKUP(CONCATENATE('Évek összevetése megjelenítő'!B1,'UMD táblák megjelenítő'!$A17),'UMD táblák bázis'!$A$1:$AE$2024,H$1,FALSE)</f>
        <v>24060.244430649891</v>
      </c>
      <c r="I17" s="49">
        <f>VLOOKUP(CONCATENATE('Évek összevetése megjelenítő'!B1,'UMD táblák megjelenítő'!$A17),'UMD táblák bázis'!$A$1:$AE$2024,I$1,FALSE)</f>
        <v>0.31529251558857713</v>
      </c>
      <c r="J17" s="35">
        <f>VLOOKUP(CONCATENATE('Évek összevetése megjelenítő'!B1,'UMD táblák megjelenítő'!$A17),'UMD táblák bázis'!$A$1:$AE$2024,J$1,FALSE)</f>
        <v>12</v>
      </c>
      <c r="K17" s="42" t="str">
        <f>VLOOKUP(CONCATENATE('Évek összevetése megjelenítő'!B1,'UMD táblák megjelenítő'!$A17),'UMD táblák bázis'!$A$1:$AE$2024,K$1,FALSE)</f>
        <v>Gépj. ker. jav</v>
      </c>
      <c r="L17" s="46">
        <f>VLOOKUP(CONCATENATE('Évek összevetése megjelenítő'!B1,'UMD táblák megjelenítő'!$A17),'UMD táblák bázis'!$A$1:$AE$2024,L$1,FALSE)</f>
        <v>0.42078060915184629</v>
      </c>
      <c r="M17" s="50" t="str">
        <f>VLOOKUP(CONCATENATE('Évek összevetése megjelenítő'!B1,'UMD táblák megjelenítő'!$A17),'UMD táblák bázis'!$A$1:$AE$2024,M$1,FALSE)</f>
        <v xml:space="preserve"> </v>
      </c>
      <c r="N17" s="50" t="str">
        <f>VLOOKUP(CONCATENATE('Évek összevetése megjelenítő'!B1,'UMD táblák megjelenítő'!$A17),'UMD táblák bázis'!$A$1:$AE$2024,N$1,FALSE)</f>
        <v xml:space="preserve"> </v>
      </c>
      <c r="O17" s="46">
        <f>VLOOKUP(CONCATENATE('Évek összevetése megjelenítő'!B1,'UMD táblák megjelenítő'!$A17),'UMD táblák bázis'!$A$1:$AE$2024,O$1,FALSE)</f>
        <v>0.57921939084815377</v>
      </c>
      <c r="P17" s="46" t="str">
        <f>VLOOKUP(CONCATENATE('Évek összevetése megjelenítő'!B1,'UMD táblák megjelenítő'!$A17),'UMD táblák bázis'!$A$1:$AE$2024,P$1,FALSE)</f>
        <v xml:space="preserve"> </v>
      </c>
      <c r="Q17" s="46" t="str">
        <f>VLOOKUP(CONCATENATE('Évek összevetése megjelenítő'!B1,'UMD táblák megjelenítő'!$A17),'UMD táblák bázis'!$A$1:$AE$2024,Q$1,FALSE)</f>
        <v xml:space="preserve"> </v>
      </c>
      <c r="R17" s="46">
        <f>VLOOKUP(CONCATENATE('Évek összevetése megjelenítő'!B1,'UMD táblák megjelenítő'!$A17),'UMD táblák bázis'!$A$1:$AE$2024,R$1,FALSE)</f>
        <v>0.5202573676325345</v>
      </c>
      <c r="S17" s="46" t="str">
        <f>VLOOKUP(CONCATENATE('Évek összevetése megjelenítő'!B1,'UMD táblák megjelenítő'!$A17),'UMD táblák bázis'!$A$1:$AE$2024,S$1,FALSE)</f>
        <v xml:space="preserve"> </v>
      </c>
      <c r="T17" s="46" t="str">
        <f>VLOOKUP(CONCATENATE('Évek összevetése megjelenítő'!B1,'UMD táblák megjelenítő'!$A17),'UMD táblák bázis'!$A$1:$AE$2024,T$1,FALSE)</f>
        <v xml:space="preserve"> </v>
      </c>
      <c r="U17" s="279">
        <f>VLOOKUP(CONCATENATE('Évek összevetése megjelenítő'!B1,'UMD táblák megjelenítő'!$A17),'UMD táblák bázis'!$A$1:$AE$2024,U$1,FALSE)</f>
        <v>61138.529041804715</v>
      </c>
      <c r="V17" s="279">
        <f>VLOOKUP(CONCATENATE('Évek összevetése megjelenítő'!B1,'UMD táblák megjelenítő'!$A17),'UMD táblák bázis'!$A$1:$AE$2024,V$1,FALSE)</f>
        <v>37029.895114972569</v>
      </c>
      <c r="W17" s="49">
        <f>VLOOKUP(CONCATENATE('Évek összevetése megjelenítő'!B1,'UMD táblák megjelenítő'!$A17),'UMD táblák bázis'!$A$1:$AE$2024,W$1,FALSE)</f>
        <v>0.60567199923394666</v>
      </c>
      <c r="X17" s="35" t="str">
        <f>VLOOKUP(CONCATENATE('Évek összevetése megjelenítő'!B1,'UMD táblák megjelenítő'!$A17),'UMD táblák bázis'!$A$1:$AE$2024,X$1,FALSE)</f>
        <v/>
      </c>
      <c r="Y17" s="44" t="str">
        <f>VLOOKUP(CONCATENATE('Évek összevetése megjelenítő'!B1,'UMD táblák megjelenítő'!$A17),'UMD táblák bázis'!$A$1:$AE$2024,Y$1,FALSE)</f>
        <v/>
      </c>
      <c r="Z17" s="46" t="str">
        <f>VLOOKUP(CONCATENATE('Évek összevetése megjelenítő'!B1,'UMD táblák megjelenítő'!$A17),'UMD táblák bázis'!$A$1:$AE$2024,Z$1,FALSE)</f>
        <v/>
      </c>
      <c r="AA17" s="46" t="str">
        <f>VLOOKUP(CONCATENATE('Évek összevetése megjelenítő'!B1,'UMD táblák megjelenítő'!$A17),'UMD táblák bázis'!$A$1:$AE$2024,AA$1,FALSE)</f>
        <v/>
      </c>
      <c r="AB17" s="46" t="str">
        <f>VLOOKUP(CONCATENATE('Évek összevetése megjelenítő'!B1,'UMD táblák megjelenítő'!$A17),'UMD táblák bázis'!$A$1:$AE$2024,AB$1,FALSE)</f>
        <v/>
      </c>
      <c r="AC17" s="279" t="str">
        <f>VLOOKUP(CONCATENATE('Évek összevetése megjelenítő'!B1,'UMD táblák megjelenítő'!$A17),'UMD táblák bázis'!$A$1:$AE$2024,AC$1,FALSE)</f>
        <v/>
      </c>
      <c r="AD17" s="280" t="str">
        <f>VLOOKUP(CONCATENATE('Évek összevetése megjelenítő'!B1,'UMD táblák megjelenítő'!$A17),'UMD táblák bázis'!$A$1:$AE$2024,AD$1,FALSE)</f>
        <v/>
      </c>
      <c r="AE17" s="49" t="str">
        <f>VLOOKUP(CONCATENATE('Évek összevetése megjelenítő'!B1,'UMD táblák megjelenítő'!$A17),'UMD táblák bázis'!$A$1:$AE$2024,AE$1,FALSE)</f>
        <v/>
      </c>
    </row>
    <row r="18" spans="1:31" x14ac:dyDescent="0.25">
      <c r="A18">
        <v>17</v>
      </c>
      <c r="B18" s="35">
        <f>VLOOKUP(CONCATENATE('Évek összevetése megjelenítő'!B1,'UMD táblák megjelenítő'!$A18),'UMD táblák bázis'!$A$1:$AE$2024,B$1,FALSE)</f>
        <v>13</v>
      </c>
      <c r="C18" s="44" t="str">
        <f>VLOOKUP(CONCATENATE('Évek összevetése megjelenítő'!B1,'UMD táblák megjelenítő'!$A18),'UMD táblák bázis'!$A$1:$AE$2024,C$1,FALSE)</f>
        <v>Vízellátás</v>
      </c>
      <c r="D18" s="45">
        <f>VLOOKUP(CONCATENATE('Évek összevetése megjelenítő'!B1,'UMD táblák megjelenítő'!$A18),'UMD táblák bázis'!$A$1:$AE$2024,D$1,FALSE)</f>
        <v>0.60971397887548273</v>
      </c>
      <c r="E18" s="46">
        <f>VLOOKUP(CONCATENATE('Évek összevetése megjelenítő'!B1,'UMD táblák megjelenítő'!$A18),'UMD táblák bázis'!$A$1:$AE$2024,E$1,FALSE)</f>
        <v>0.39028602112451727</v>
      </c>
      <c r="F18" s="45">
        <f>VLOOKUP(CONCATENATE('Évek összevetése megjelenítő'!B1,'UMD táblák megjelenítő'!$A18),'UMD táblák bázis'!$A$1:$AE$2024,F$1,FALSE)</f>
        <v>0.38326007797663036</v>
      </c>
      <c r="G18" s="279">
        <f>VLOOKUP(CONCATENATE('Évek összevetése megjelenítő'!B1,'UMD táblák megjelenítő'!$A18),'UMD táblák bázis'!$A$1:$AE$2024,G$1,FALSE)</f>
        <v>23935.791949691164</v>
      </c>
      <c r="H18" s="280">
        <f>VLOOKUP(CONCATENATE('Évek összevetése megjelenítő'!B1,'UMD táblák megjelenítő'!$A18),'UMD táblák bázis'!$A$1:$AE$2024,H$1,FALSE)</f>
        <v>15097.136821350068</v>
      </c>
      <c r="I18" s="49">
        <f>VLOOKUP(CONCATENATE('Évek összevetése megjelenítő'!B1,'UMD táblák megjelenítő'!$A18),'UMD táblák bázis'!$A$1:$AE$2024,I$1,FALSE)</f>
        <v>0.63073479469915184</v>
      </c>
      <c r="J18" s="35">
        <f>VLOOKUP(CONCATENATE('Évek összevetése megjelenítő'!B1,'UMD táblák megjelenítő'!$A18),'UMD táblák bázis'!$A$1:$AE$2024,J$1,FALSE)</f>
        <v>13</v>
      </c>
      <c r="K18" s="42" t="str">
        <f>VLOOKUP(CONCATENATE('Évek összevetése megjelenítő'!B1,'UMD táblák megjelenítő'!$A18),'UMD táblák bázis'!$A$1:$AE$2024,K$1,FALSE)</f>
        <v>Nagyker.</v>
      </c>
      <c r="L18" s="46">
        <f>VLOOKUP(CONCATENATE('Évek összevetése megjelenítő'!B1,'UMD táblák megjelenítő'!$A18),'UMD táblák bázis'!$A$1:$AE$2024,L$1,FALSE)</f>
        <v>0.50001108093092839</v>
      </c>
      <c r="M18" s="50" t="str">
        <f>VLOOKUP(CONCATENATE('Évek összevetése megjelenítő'!B1,'UMD táblák megjelenítő'!$A18),'UMD táblák bázis'!$A$1:$AE$2024,M$1,FALSE)</f>
        <v xml:space="preserve"> </v>
      </c>
      <c r="N18" s="50" t="str">
        <f>VLOOKUP(CONCATENATE('Évek összevetése megjelenítő'!B1,'UMD táblák megjelenítő'!$A18),'UMD táblák bázis'!$A$1:$AE$2024,N$1,FALSE)</f>
        <v xml:space="preserve"> </v>
      </c>
      <c r="O18" s="46">
        <f>VLOOKUP(CONCATENATE('Évek összevetése megjelenítő'!B1,'UMD táblák megjelenítő'!$A18),'UMD táblák bázis'!$A$1:$AE$2024,O$1,FALSE)</f>
        <v>0.4999889190690715</v>
      </c>
      <c r="P18" s="46" t="str">
        <f>VLOOKUP(CONCATENATE('Évek összevetése megjelenítő'!B1,'UMD táblák megjelenítő'!$A18),'UMD táblák bázis'!$A$1:$AE$2024,P$1,FALSE)</f>
        <v xml:space="preserve"> </v>
      </c>
      <c r="Q18" s="46" t="str">
        <f>VLOOKUP(CONCATENATE('Évek összevetése megjelenítő'!B1,'UMD táblák megjelenítő'!$A18),'UMD táblák bázis'!$A$1:$AE$2024,Q$1,FALSE)</f>
        <v xml:space="preserve"> </v>
      </c>
      <c r="R18" s="46">
        <f>VLOOKUP(CONCATENATE('Évek összevetése megjelenítő'!B1,'UMD táblák megjelenítő'!$A18),'UMD táblák bázis'!$A$1:$AE$2024,R$1,FALSE)</f>
        <v>0.39879379540457272</v>
      </c>
      <c r="S18" s="46" t="str">
        <f>VLOOKUP(CONCATENATE('Évek összevetése megjelenítő'!B1,'UMD táblák megjelenítő'!$A18),'UMD táblák bázis'!$A$1:$AE$2024,S$1,FALSE)</f>
        <v>U</v>
      </c>
      <c r="T18" s="46" t="str">
        <f>VLOOKUP(CONCATENATE('Évek összevetése megjelenítő'!B1,'UMD táblák megjelenítő'!$A18),'UMD táblák bázis'!$A$1:$AE$2024,T$1,FALSE)</f>
        <v xml:space="preserve"> </v>
      </c>
      <c r="U18" s="279">
        <f>VLOOKUP(CONCATENATE('Évek összevetése megjelenítő'!B1,'UMD táblák megjelenítő'!$A18),'UMD táblák bázis'!$A$1:$AE$2024,U$1,FALSE)</f>
        <v>144977.91967731816</v>
      </c>
      <c r="V18" s="279">
        <f>VLOOKUP(CONCATENATE('Évek összevetése megjelenítő'!B1,'UMD táblák megjelenítő'!$A18),'UMD táblák bázis'!$A$1:$AE$2024,V$1,FALSE)</f>
        <v>93322.03910463964</v>
      </c>
      <c r="W18" s="49">
        <f>VLOOKUP(CONCATENATE('Évek összevetése megjelenítő'!B1,'UMD táblák megjelenítő'!$A18),'UMD táblák bázis'!$A$1:$AE$2024,W$1,FALSE)</f>
        <v>0.64369829083179964</v>
      </c>
      <c r="X18" s="35" t="str">
        <f>VLOOKUP(CONCATENATE('Évek összevetése megjelenítő'!B1,'UMD táblák megjelenítő'!$A18),'UMD táblák bázis'!$A$1:$AE$2024,X$1,FALSE)</f>
        <v/>
      </c>
      <c r="Y18" s="44" t="str">
        <f>VLOOKUP(CONCATENATE('Évek összevetése megjelenítő'!B1,'UMD táblák megjelenítő'!$A18),'UMD táblák bázis'!$A$1:$AE$2024,Y$1,FALSE)</f>
        <v/>
      </c>
      <c r="Z18" s="46" t="str">
        <f>VLOOKUP(CONCATENATE('Évek összevetése megjelenítő'!B1,'UMD táblák megjelenítő'!$A18),'UMD táblák bázis'!$A$1:$AE$2024,Z$1,FALSE)</f>
        <v/>
      </c>
      <c r="AA18" s="46" t="str">
        <f>VLOOKUP(CONCATENATE('Évek összevetése megjelenítő'!B1,'UMD táblák megjelenítő'!$A18),'UMD táblák bázis'!$A$1:$AE$2024,AA$1,FALSE)</f>
        <v/>
      </c>
      <c r="AB18" s="46" t="str">
        <f>VLOOKUP(CONCATENATE('Évek összevetése megjelenítő'!B1,'UMD táblák megjelenítő'!$A18),'UMD táblák bázis'!$A$1:$AE$2024,AB$1,FALSE)</f>
        <v/>
      </c>
      <c r="AC18" s="279" t="str">
        <f>VLOOKUP(CONCATENATE('Évek összevetése megjelenítő'!B1,'UMD táblák megjelenítő'!$A18),'UMD táblák bázis'!$A$1:$AE$2024,AC$1,FALSE)</f>
        <v/>
      </c>
      <c r="AD18" s="280" t="str">
        <f>VLOOKUP(CONCATENATE('Évek összevetése megjelenítő'!B1,'UMD táblák megjelenítő'!$A18),'UMD táblák bázis'!$A$1:$AE$2024,AD$1,FALSE)</f>
        <v/>
      </c>
      <c r="AE18" s="49" t="str">
        <f>VLOOKUP(CONCATENATE('Évek összevetése megjelenítő'!B1,'UMD táblák megjelenítő'!$A18),'UMD táblák bázis'!$A$1:$AE$2024,AE$1,FALSE)</f>
        <v/>
      </c>
    </row>
    <row r="19" spans="1:31" x14ac:dyDescent="0.25">
      <c r="A19">
        <v>18</v>
      </c>
      <c r="B19" s="35">
        <f>VLOOKUP(CONCATENATE('Évek összevetése megjelenítő'!B1,'UMD táblák megjelenítő'!$A19),'UMD táblák bázis'!$A$1:$AE$2024,B$1,FALSE)</f>
        <v>14</v>
      </c>
      <c r="C19" s="44" t="str">
        <f>VLOOKUP(CONCATENATE('Évek összevetése megjelenítő'!B1,'UMD táblák megjelenítő'!$A19),'UMD táblák bázis'!$A$1:$AE$2024,C$1,FALSE)</f>
        <v>Szennyvíz k.</v>
      </c>
      <c r="D19" s="45">
        <f>VLOOKUP(CONCATENATE('Évek összevetése megjelenítő'!B1,'UMD táblák megjelenítő'!$A19),'UMD táblák bázis'!$A$1:$AE$2024,D$1,FALSE)</f>
        <v>0.87817381595864408</v>
      </c>
      <c r="E19" s="46">
        <f>VLOOKUP(CONCATENATE('Évek összevetése megjelenítő'!B1,'UMD táblák megjelenítő'!$A19),'UMD táblák bázis'!$A$1:$AE$2024,E$1,FALSE)</f>
        <v>0.12182618404135596</v>
      </c>
      <c r="F19" s="45">
        <f>VLOOKUP(CONCATENATE('Évek összevetése megjelenítő'!B1,'UMD táblák megjelenítő'!$A19),'UMD táblák bázis'!$A$1:$AE$2024,F$1,FALSE)</f>
        <v>8.7802479589913995E-2</v>
      </c>
      <c r="G19" s="279">
        <f>VLOOKUP(CONCATENATE('Évek összevetése megjelenítő'!B1,'UMD táblák megjelenítő'!$A19),'UMD táblák bázis'!$A$1:$AE$2024,G$1,FALSE)</f>
        <v>2</v>
      </c>
      <c r="H19" s="280">
        <f>VLOOKUP(CONCATENATE('Évek összevetése megjelenítő'!B1,'UMD táblák megjelenítő'!$A19),'UMD táblák bázis'!$A$1:$AE$2024,H$1,FALSE)</f>
        <v>0</v>
      </c>
      <c r="I19" s="49">
        <f>VLOOKUP(CONCATENATE('Évek összevetése megjelenítő'!B1,'UMD táblák megjelenítő'!$A19),'UMD táblák bázis'!$A$1:$AE$2024,I$1,FALSE)</f>
        <v>0</v>
      </c>
      <c r="J19" s="35">
        <f>VLOOKUP(CONCATENATE('Évek összevetése megjelenítő'!B1,'UMD táblák megjelenítő'!$A19),'UMD táblák bázis'!$A$1:$AE$2024,J$1,FALSE)</f>
        <v>14</v>
      </c>
      <c r="K19" s="42" t="str">
        <f>VLOOKUP(CONCATENATE('Évek összevetése megjelenítő'!B1,'UMD táblák megjelenítő'!$A19),'UMD táblák bázis'!$A$1:$AE$2024,K$1,FALSE)</f>
        <v>Kisker.</v>
      </c>
      <c r="L19" s="46">
        <f>VLOOKUP(CONCATENATE('Évek összevetése megjelenítő'!B1,'UMD táblák megjelenítő'!$A19),'UMD táblák bázis'!$A$1:$AE$2024,L$1,FALSE)</f>
        <v>0.49475077089391944</v>
      </c>
      <c r="M19" s="50" t="str">
        <f>VLOOKUP(CONCATENATE('Évek összevetése megjelenítő'!B1,'UMD táblák megjelenítő'!$A19),'UMD táblák bázis'!$A$1:$AE$2024,M$1,FALSE)</f>
        <v xml:space="preserve"> </v>
      </c>
      <c r="N19" s="50" t="str">
        <f>VLOOKUP(CONCATENATE('Évek összevetése megjelenítő'!B1,'UMD táblák megjelenítő'!$A19),'UMD táblák bázis'!$A$1:$AE$2024,N$1,FALSE)</f>
        <v xml:space="preserve"> </v>
      </c>
      <c r="O19" s="46">
        <f>VLOOKUP(CONCATENATE('Évek összevetése megjelenítő'!B1,'UMD táblák megjelenítő'!$A19),'UMD táblák bázis'!$A$1:$AE$2024,O$1,FALSE)</f>
        <v>0.50524922910608061</v>
      </c>
      <c r="P19" s="46" t="str">
        <f>VLOOKUP(CONCATENATE('Évek összevetése megjelenítő'!B1,'UMD táblák megjelenítő'!$A19),'UMD táblák bázis'!$A$1:$AE$2024,P$1,FALSE)</f>
        <v xml:space="preserve"> </v>
      </c>
      <c r="Q19" s="46" t="str">
        <f>VLOOKUP(CONCATENATE('Évek összevetése megjelenítő'!B1,'UMD táblák megjelenítő'!$A19),'UMD táblák bázis'!$A$1:$AE$2024,Q$1,FALSE)</f>
        <v xml:space="preserve"> </v>
      </c>
      <c r="R19" s="46">
        <f>VLOOKUP(CONCATENATE('Évek összevetése megjelenítő'!B1,'UMD táblák megjelenítő'!$A19),'UMD táblák bázis'!$A$1:$AE$2024,R$1,FALSE)</f>
        <v>0.40604086877539997</v>
      </c>
      <c r="S19" s="46" t="str">
        <f>VLOOKUP(CONCATENATE('Évek összevetése megjelenítő'!B1,'UMD táblák megjelenítő'!$A19),'UMD táblák bázis'!$A$1:$AE$2024,S$1,FALSE)</f>
        <v xml:space="preserve"> </v>
      </c>
      <c r="T19" s="46" t="str">
        <f>VLOOKUP(CONCATENATE('Évek összevetése megjelenítő'!B1,'UMD táblák megjelenítő'!$A19),'UMD táblák bázis'!$A$1:$AE$2024,T$1,FALSE)</f>
        <v xml:space="preserve"> </v>
      </c>
      <c r="U19" s="279">
        <f>VLOOKUP(CONCATENATE('Évek összevetése megjelenítő'!B1,'UMD táblák megjelenítő'!$A19),'UMD táblák bázis'!$A$1:$AE$2024,U$1,FALSE)</f>
        <v>214815.31349467178</v>
      </c>
      <c r="V19" s="279">
        <f>VLOOKUP(CONCATENATE('Évek összevetése megjelenítő'!B1,'UMD táblák megjelenítő'!$A19),'UMD táblák bázis'!$A$1:$AE$2024,V$1,FALSE)</f>
        <v>138276.25003638829</v>
      </c>
      <c r="W19" s="49">
        <f>VLOOKUP(CONCATENATE('Évek összevetése megjelenítő'!B1,'UMD táblák megjelenítő'!$A19),'UMD táblák bázis'!$A$1:$AE$2024,W$1,FALSE)</f>
        <v>0.64369829034473403</v>
      </c>
      <c r="X19" s="35" t="str">
        <f>VLOOKUP(CONCATENATE('Évek összevetése megjelenítő'!B1,'UMD táblák megjelenítő'!$A19),'UMD táblák bázis'!$A$1:$AE$2024,X$1,FALSE)</f>
        <v/>
      </c>
      <c r="Y19" s="44" t="str">
        <f>VLOOKUP(CONCATENATE('Évek összevetése megjelenítő'!B1,'UMD táblák megjelenítő'!$A19),'UMD táblák bázis'!$A$1:$AE$2024,Y$1,FALSE)</f>
        <v/>
      </c>
      <c r="Z19" s="46" t="str">
        <f>VLOOKUP(CONCATENATE('Évek összevetése megjelenítő'!B1,'UMD táblák megjelenítő'!$A19),'UMD táblák bázis'!$A$1:$AE$2024,Z$1,FALSE)</f>
        <v/>
      </c>
      <c r="AA19" s="46" t="str">
        <f>VLOOKUP(CONCATENATE('Évek összevetése megjelenítő'!B1,'UMD táblák megjelenítő'!$A19),'UMD táblák bázis'!$A$1:$AE$2024,AA$1,FALSE)</f>
        <v/>
      </c>
      <c r="AB19" s="46" t="str">
        <f>VLOOKUP(CONCATENATE('Évek összevetése megjelenítő'!B1,'UMD táblák megjelenítő'!$A19),'UMD táblák bázis'!$A$1:$AE$2024,AB$1,FALSE)</f>
        <v/>
      </c>
      <c r="AC19" s="279" t="str">
        <f>VLOOKUP(CONCATENATE('Évek összevetése megjelenítő'!B1,'UMD táblák megjelenítő'!$A19),'UMD táblák bázis'!$A$1:$AE$2024,AC$1,FALSE)</f>
        <v/>
      </c>
      <c r="AD19" s="280" t="str">
        <f>VLOOKUP(CONCATENATE('Évek összevetése megjelenítő'!B1,'UMD táblák megjelenítő'!$A19),'UMD táblák bázis'!$A$1:$AE$2024,AD$1,FALSE)</f>
        <v/>
      </c>
      <c r="AE19" s="49" t="str">
        <f>VLOOKUP(CONCATENATE('Évek összevetése megjelenítő'!B1,'UMD táblák megjelenítő'!$A19),'UMD táblák bázis'!$A$1:$AE$2024,AE$1,FALSE)</f>
        <v/>
      </c>
    </row>
    <row r="20" spans="1:31" x14ac:dyDescent="0.25">
      <c r="A20">
        <v>19</v>
      </c>
      <c r="B20" s="35">
        <f>VLOOKUP(CONCATENATE('Évek összevetése megjelenítő'!B1,'UMD táblák megjelenítő'!$A20),'UMD táblák bázis'!$A$1:$AE$2024,B$1,FALSE)</f>
        <v>15</v>
      </c>
      <c r="C20" s="44" t="str">
        <f>VLOOKUP(CONCATENATE('Évek összevetése megjelenítő'!B1,'UMD táblák megjelenítő'!$A20),'UMD táblák bázis'!$A$1:$AE$2024,C$1,FALSE)</f>
        <v>Szf. szállítás</v>
      </c>
      <c r="D20" s="45">
        <f>VLOOKUP(CONCATENATE('Évek összevetése megjelenítő'!B1,'UMD táblák megjelenítő'!$A20),'UMD táblák bázis'!$A$1:$AE$2024,D$1,FALSE)</f>
        <v>0.61254919510009997</v>
      </c>
      <c r="E20" s="46">
        <f>VLOOKUP(CONCATENATE('Évek összevetése megjelenítő'!B1,'UMD táblák megjelenítő'!$A20),'UMD táblák bázis'!$A$1:$AE$2024,E$1,FALSE)</f>
        <v>0.38745080489989986</v>
      </c>
      <c r="F20" s="45">
        <f>VLOOKUP(CONCATENATE('Évek összevetése megjelenítő'!B1,'UMD táblák megjelenítő'!$A20),'UMD táblák bázis'!$A$1:$AE$2024,F$1,FALSE)</f>
        <v>0.36216278096673593</v>
      </c>
      <c r="G20" s="279">
        <f>VLOOKUP(CONCATENATE('Évek összevetése megjelenítő'!B1,'UMD táblák megjelenítő'!$A20),'UMD táblák bázis'!$A$1:$AE$2024,G$1,FALSE)</f>
        <v>130583.16317933194</v>
      </c>
      <c r="H20" s="280">
        <f>VLOOKUP(CONCATENATE('Évek összevetése megjelenítő'!B1,'UMD táblák megjelenítő'!$A20),'UMD táblák bázis'!$A$1:$AE$2024,H$1,FALSE)</f>
        <v>58663.792092960299</v>
      </c>
      <c r="I20" s="49">
        <f>VLOOKUP(CONCATENATE('Évek összevetése megjelenítő'!B1,'UMD táblák megjelenítő'!$A20),'UMD táblák bázis'!$A$1:$AE$2024,I$1,FALSE)</f>
        <v>0.44924468564447606</v>
      </c>
      <c r="J20" s="35">
        <f>VLOOKUP(CONCATENATE('Évek összevetése megjelenítő'!B1,'UMD táblák megjelenítő'!$A20),'UMD táblák bázis'!$A$1:$AE$2024,J$1,FALSE)</f>
        <v>15</v>
      </c>
      <c r="K20" s="42" t="str">
        <f>VLOOKUP(CONCATENATE('Évek összevetése megjelenítő'!B1,'UMD táblák megjelenítő'!$A20),'UMD táblák bázis'!$A$1:$AE$2024,K$1,FALSE)</f>
        <v>Kiadói tev.</v>
      </c>
      <c r="L20" s="46">
        <f>VLOOKUP(CONCATENATE('Évek összevetése megjelenítő'!B1,'UMD táblák megjelenítő'!$A20),'UMD táblák bázis'!$A$1:$AE$2024,L$1,FALSE)</f>
        <v>0.44672201137059553</v>
      </c>
      <c r="M20" s="50" t="str">
        <f>VLOOKUP(CONCATENATE('Évek összevetése megjelenítő'!B1,'UMD táblák megjelenítő'!$A20),'UMD táblák bázis'!$A$1:$AE$2024,M$1,FALSE)</f>
        <v xml:space="preserve"> </v>
      </c>
      <c r="N20" s="50" t="str">
        <f>VLOOKUP(CONCATENATE('Évek összevetése megjelenítő'!B1,'UMD táblák megjelenítő'!$A20),'UMD táblák bázis'!$A$1:$AE$2024,N$1,FALSE)</f>
        <v xml:space="preserve"> </v>
      </c>
      <c r="O20" s="46">
        <f>VLOOKUP(CONCATENATE('Évek összevetése megjelenítő'!B1,'UMD táblák megjelenítő'!$A20),'UMD táblák bázis'!$A$1:$AE$2024,O$1,FALSE)</f>
        <v>0.55327798862940458</v>
      </c>
      <c r="P20" s="46" t="str">
        <f>VLOOKUP(CONCATENATE('Évek összevetése megjelenítő'!B1,'UMD táblák megjelenítő'!$A20),'UMD táblák bázis'!$A$1:$AE$2024,P$1,FALSE)</f>
        <v xml:space="preserve"> </v>
      </c>
      <c r="Q20" s="46" t="str">
        <f>VLOOKUP(CONCATENATE('Évek összevetése megjelenítő'!B1,'UMD táblák megjelenítő'!$A20),'UMD táblák bázis'!$A$1:$AE$2024,Q$1,FALSE)</f>
        <v xml:space="preserve"> </v>
      </c>
      <c r="R20" s="46">
        <f>VLOOKUP(CONCATENATE('Évek összevetése megjelenítő'!B1,'UMD táblák megjelenítő'!$A20),'UMD táblák bázis'!$A$1:$AE$2024,R$1,FALSE)</f>
        <v>0.51161006022382061</v>
      </c>
      <c r="S20" s="46" t="str">
        <f>VLOOKUP(CONCATENATE('Évek összevetése megjelenítő'!B1,'UMD táblák megjelenítő'!$A20),'UMD táblák bázis'!$A$1:$AE$2024,S$1,FALSE)</f>
        <v xml:space="preserve"> </v>
      </c>
      <c r="T20" s="46" t="str">
        <f>VLOOKUP(CONCATENATE('Évek összevetése megjelenítő'!B1,'UMD táblák megjelenítő'!$A20),'UMD táblák bázis'!$A$1:$AE$2024,T$1,FALSE)</f>
        <v xml:space="preserve"> </v>
      </c>
      <c r="U20" s="279">
        <f>VLOOKUP(CONCATENATE('Évek összevetése megjelenítő'!B1,'UMD táblák megjelenítő'!$A20),'UMD táblák bázis'!$A$1:$AE$2024,U$1,FALSE)</f>
        <v>9683.6516040244496</v>
      </c>
      <c r="V20" s="279">
        <f>VLOOKUP(CONCATENATE('Évek összevetése megjelenítő'!B1,'UMD táblák megjelenítő'!$A20),'UMD táblák bázis'!$A$1:$AE$2024,V$1,FALSE)</f>
        <v>4134.5020607073111</v>
      </c>
      <c r="W20" s="49">
        <f>VLOOKUP(CONCATENATE('Évek összevetése megjelenítő'!B1,'UMD táblák megjelenítő'!$A20),'UMD táblák bázis'!$A$1:$AE$2024,W$1,FALSE)</f>
        <v>0.42695691974183009</v>
      </c>
      <c r="X20" s="35" t="str">
        <f>VLOOKUP(CONCATENATE('Évek összevetése megjelenítő'!B1,'UMD táblák megjelenítő'!$A20),'UMD táblák bázis'!$A$1:$AE$2024,X$1,FALSE)</f>
        <v/>
      </c>
      <c r="Y20" s="44" t="str">
        <f>VLOOKUP(CONCATENATE('Évek összevetése megjelenítő'!B1,'UMD táblák megjelenítő'!$A20),'UMD táblák bázis'!$A$1:$AE$2024,Y$1,FALSE)</f>
        <v/>
      </c>
      <c r="Z20" s="46" t="str">
        <f>VLOOKUP(CONCATENATE('Évek összevetése megjelenítő'!B1,'UMD táblák megjelenítő'!$A20),'UMD táblák bázis'!$A$1:$AE$2024,Z$1,FALSE)</f>
        <v/>
      </c>
      <c r="AA20" s="46" t="str">
        <f>VLOOKUP(CONCATENATE('Évek összevetése megjelenítő'!B1,'UMD táblák megjelenítő'!$A20),'UMD táblák bázis'!$A$1:$AE$2024,AA$1,FALSE)</f>
        <v/>
      </c>
      <c r="AB20" s="46" t="str">
        <f>VLOOKUP(CONCATENATE('Évek összevetése megjelenítő'!B1,'UMD táblák megjelenítő'!$A20),'UMD táblák bázis'!$A$1:$AE$2024,AB$1,FALSE)</f>
        <v/>
      </c>
      <c r="AC20" s="279" t="str">
        <f>VLOOKUP(CONCATENATE('Évek összevetése megjelenítő'!B1,'UMD táblák megjelenítő'!$A20),'UMD táblák bázis'!$A$1:$AE$2024,AC$1,FALSE)</f>
        <v/>
      </c>
      <c r="AD20" s="280" t="str">
        <f>VLOOKUP(CONCATENATE('Évek összevetése megjelenítő'!B1,'UMD táblák megjelenítő'!$A20),'UMD táblák bázis'!$A$1:$AE$2024,AD$1,FALSE)</f>
        <v/>
      </c>
      <c r="AE20" s="49" t="str">
        <f>VLOOKUP(CONCATENATE('Évek összevetése megjelenítő'!B1,'UMD táblák megjelenítő'!$A20),'UMD táblák bázis'!$A$1:$AE$2024,AE$1,FALSE)</f>
        <v/>
      </c>
    </row>
    <row r="21" spans="1:31" x14ac:dyDescent="0.25">
      <c r="A21">
        <v>20</v>
      </c>
      <c r="B21" s="35">
        <f>VLOOKUP(CONCATENATE('Évek összevetése megjelenítő'!B1,'UMD táblák megjelenítő'!$A21),'UMD táblák bázis'!$A$1:$AE$2024,B$1,FALSE)</f>
        <v>16</v>
      </c>
      <c r="C21" s="44" t="str">
        <f>VLOOKUP(CONCATENATE('Évek összevetése megjelenítő'!B1,'UMD táblák megjelenítő'!$A21),'UMD táblák bázis'!$A$1:$AE$2024,C$1,FALSE)</f>
        <v>Vízi szállítás</v>
      </c>
      <c r="D21" s="45">
        <f>VLOOKUP(CONCATENATE('Évek összevetése megjelenítő'!B1,'UMD táblák megjelenítő'!$A21),'UMD táblák bázis'!$A$1:$AE$2024,D$1,FALSE)</f>
        <v>0.7324077450923514</v>
      </c>
      <c r="E21" s="46">
        <f>VLOOKUP(CONCATENATE('Évek összevetése megjelenítő'!B1,'UMD táblák megjelenítő'!$A21),'UMD táblák bázis'!$A$1:$AE$2024,E$1,FALSE)</f>
        <v>0.2675922549076486</v>
      </c>
      <c r="F21" s="45">
        <f>VLOOKUP(CONCATENATE('Évek összevetése megjelenítő'!B1,'UMD táblák megjelenítő'!$A21),'UMD táblák bázis'!$A$1:$AE$2024,F$1,FALSE)</f>
        <v>0.13331173486062201</v>
      </c>
      <c r="G21" s="279">
        <f>VLOOKUP(CONCATENATE('Évek összevetése megjelenítő'!B1,'UMD táblák megjelenítő'!$A21),'UMD táblák bázis'!$A$1:$AE$2024,G$1,FALSE)</f>
        <v>7209.853655576786</v>
      </c>
      <c r="H21" s="280">
        <f>VLOOKUP(CONCATENATE('Évek összevetése megjelenítő'!B1,'UMD táblák megjelenítő'!$A21),'UMD táblák bázis'!$A$1:$AE$2024,H$1,FALSE)</f>
        <v>2711.3479524839618</v>
      </c>
      <c r="I21" s="49">
        <f>VLOOKUP(CONCATENATE('Évek összevetése megjelenítő'!B1,'UMD táblák megjelenítő'!$A21),'UMD táblák bázis'!$A$1:$AE$2024,I$1,FALSE)</f>
        <v>0.37606144063503255</v>
      </c>
      <c r="J21" s="35">
        <f>VLOOKUP(CONCATENATE('Évek összevetése megjelenítő'!B1,'UMD táblák megjelenítő'!$A21),'UMD táblák bázis'!$A$1:$AE$2024,J$1,FALSE)</f>
        <v>16</v>
      </c>
      <c r="K21" s="42" t="str">
        <f>VLOOKUP(CONCATENATE('Évek összevetése megjelenítő'!B1,'UMD táblák megjelenítő'!$A21),'UMD táblák bázis'!$A$1:$AE$2024,K$1,FALSE)</f>
        <v>Távközlés</v>
      </c>
      <c r="L21" s="46">
        <f>VLOOKUP(CONCATENATE('Évek összevetése megjelenítő'!B1,'UMD táblák megjelenítő'!$A21),'UMD táblák bázis'!$A$1:$AE$2024,L$1,FALSE)</f>
        <v>0.4296753938283619</v>
      </c>
      <c r="M21" s="50" t="str">
        <f>VLOOKUP(CONCATENATE('Évek összevetése megjelenítő'!B1,'UMD táblák megjelenítő'!$A21),'UMD táblák bázis'!$A$1:$AE$2024,M$1,FALSE)</f>
        <v xml:space="preserve"> </v>
      </c>
      <c r="N21" s="50" t="str">
        <f>VLOOKUP(CONCATENATE('Évek összevetése megjelenítő'!B1,'UMD táblák megjelenítő'!$A21),'UMD táblák bázis'!$A$1:$AE$2024,N$1,FALSE)</f>
        <v xml:space="preserve"> </v>
      </c>
      <c r="O21" s="46">
        <f>VLOOKUP(CONCATENATE('Évek összevetése megjelenítő'!B1,'UMD táblák megjelenítő'!$A21),'UMD táblák bázis'!$A$1:$AE$2024,O$1,FALSE)</f>
        <v>0.57032460617163794</v>
      </c>
      <c r="P21" s="46" t="str">
        <f>VLOOKUP(CONCATENATE('Évek összevetése megjelenítő'!B1,'UMD táblák megjelenítő'!$A21),'UMD táblák bázis'!$A$1:$AE$2024,P$1,FALSE)</f>
        <v xml:space="preserve"> </v>
      </c>
      <c r="Q21" s="46" t="str">
        <f>VLOOKUP(CONCATENATE('Évek összevetése megjelenítő'!B1,'UMD táblák megjelenítő'!$A21),'UMD táblák bázis'!$A$1:$AE$2024,Q$1,FALSE)</f>
        <v xml:space="preserve"> </v>
      </c>
      <c r="R21" s="46">
        <f>VLOOKUP(CONCATENATE('Évek összevetése megjelenítő'!B1,'UMD táblák megjelenítő'!$A21),'UMD táblák bázis'!$A$1:$AE$2024,R$1,FALSE)</f>
        <v>0.56456570384823057</v>
      </c>
      <c r="S21" s="46" t="str">
        <f>VLOOKUP(CONCATENATE('Évek összevetése megjelenítő'!B1,'UMD táblák megjelenítő'!$A21),'UMD táblák bázis'!$A$1:$AE$2024,S$1,FALSE)</f>
        <v xml:space="preserve"> </v>
      </c>
      <c r="T21" s="46" t="str">
        <f>VLOOKUP(CONCATENATE('Évek összevetése megjelenítő'!B1,'UMD táblák megjelenítő'!$A21),'UMD táblák bázis'!$A$1:$AE$2024,T$1,FALSE)</f>
        <v xml:space="preserve"> </v>
      </c>
      <c r="U21" s="279">
        <f>VLOOKUP(CONCATENATE('Évek összevetése megjelenítő'!B1,'UMD táblák megjelenítő'!$A21),'UMD táblák bázis'!$A$1:$AE$2024,U$1,FALSE)</f>
        <v>72330.014314227417</v>
      </c>
      <c r="V21" s="279">
        <f>VLOOKUP(CONCATENATE('Évek összevetése megjelenítő'!B1,'UMD táblák megjelenítő'!$A21),'UMD táblák bázis'!$A$1:$AE$2024,V$1,FALSE)</f>
        <v>28485.364653228542</v>
      </c>
      <c r="W21" s="49">
        <f>VLOOKUP(CONCATENATE('Évek összevetése megjelenítő'!B1,'UMD táblák megjelenítő'!$A21),'UMD táblák bázis'!$A$1:$AE$2024,W$1,FALSE)</f>
        <v>0.39382495528727457</v>
      </c>
      <c r="X21" s="35" t="str">
        <f>VLOOKUP(CONCATENATE('Évek összevetése megjelenítő'!B1,'UMD táblák megjelenítő'!$A21),'UMD táblák bázis'!$A$1:$AE$2024,X$1,FALSE)</f>
        <v/>
      </c>
      <c r="Y21" s="44" t="str">
        <f>VLOOKUP(CONCATENATE('Évek összevetése megjelenítő'!B1,'UMD táblák megjelenítő'!$A21),'UMD táblák bázis'!$A$1:$AE$2024,Y$1,FALSE)</f>
        <v/>
      </c>
      <c r="Z21" s="46" t="str">
        <f>VLOOKUP(CONCATENATE('Évek összevetése megjelenítő'!B1,'UMD táblák megjelenítő'!$A21),'UMD táblák bázis'!$A$1:$AE$2024,Z$1,FALSE)</f>
        <v/>
      </c>
      <c r="AA21" s="46" t="str">
        <f>VLOOKUP(CONCATENATE('Évek összevetése megjelenítő'!B1,'UMD táblák megjelenítő'!$A21),'UMD táblák bázis'!$A$1:$AE$2024,AA$1,FALSE)</f>
        <v/>
      </c>
      <c r="AB21" s="46" t="str">
        <f>VLOOKUP(CONCATENATE('Évek összevetése megjelenítő'!B1,'UMD táblák megjelenítő'!$A21),'UMD táblák bázis'!$A$1:$AE$2024,AB$1,FALSE)</f>
        <v/>
      </c>
      <c r="AC21" s="279" t="str">
        <f>VLOOKUP(CONCATENATE('Évek összevetése megjelenítő'!B1,'UMD táblák megjelenítő'!$A21),'UMD táblák bázis'!$A$1:$AE$2024,AC$1,FALSE)</f>
        <v/>
      </c>
      <c r="AD21" s="280" t="str">
        <f>VLOOKUP(CONCATENATE('Évek összevetése megjelenítő'!B1,'UMD táblák megjelenítő'!$A21),'UMD táblák bázis'!$A$1:$AE$2024,AD$1,FALSE)</f>
        <v/>
      </c>
      <c r="AE21" s="49" t="str">
        <f>VLOOKUP(CONCATENATE('Évek összevetése megjelenítő'!B1,'UMD táblák megjelenítő'!$A21),'UMD táblák bázis'!$A$1:$AE$2024,AE$1,FALSE)</f>
        <v/>
      </c>
    </row>
    <row r="22" spans="1:31" x14ac:dyDescent="0.25">
      <c r="A22">
        <v>21</v>
      </c>
      <c r="B22" s="35">
        <f>VLOOKUP(CONCATENATE('Évek összevetése megjelenítő'!B1,'UMD táblák megjelenítő'!$A22),'UMD táblák bázis'!$A$1:$AE$2024,B$1,FALSE)</f>
        <v>17</v>
      </c>
      <c r="C22" s="44" t="str">
        <f>VLOOKUP(CONCATENATE('Évek összevetése megjelenítő'!B1,'UMD táblák megjelenítő'!$A22),'UMD táblák bázis'!$A$1:$AE$2024,C$1,FALSE)</f>
        <v>Légi szállítás</v>
      </c>
      <c r="D22" s="45">
        <f>VLOOKUP(CONCATENATE('Évek összevetése megjelenítő'!B1,'UMD táblák megjelenítő'!$A22),'UMD táblák bázis'!$A$1:$AE$2024,D$1,FALSE)</f>
        <v>0.68753775765098601</v>
      </c>
      <c r="E22" s="46">
        <f>VLOOKUP(CONCATENATE('Évek összevetése megjelenítő'!B1,'UMD táblák megjelenítő'!$A22),'UMD táblák bázis'!$A$1:$AE$2024,E$1,FALSE)</f>
        <v>0.31246224234901393</v>
      </c>
      <c r="F22" s="45">
        <f>VLOOKUP(CONCATENATE('Évek összevetése megjelenítő'!B1,'UMD táblák megjelenítő'!$A22),'UMD táblák bázis'!$A$1:$AE$2024,F$1,FALSE)</f>
        <v>0.22673064382006083</v>
      </c>
      <c r="G22" s="279">
        <f>VLOOKUP(CONCATENATE('Évek összevetése megjelenítő'!B1,'UMD táblák megjelenítő'!$A22),'UMD táblák bázis'!$A$1:$AE$2024,G$1,FALSE)</f>
        <v>15949.370267663779</v>
      </c>
      <c r="H22" s="280">
        <f>VLOOKUP(CONCATENATE('Évek összevetése megjelenítő'!B1,'UMD táblák megjelenítő'!$A22),'UMD táblák bázis'!$A$1:$AE$2024,H$1,FALSE)</f>
        <v>3786.7937865341323</v>
      </c>
      <c r="I22" s="49">
        <f>VLOOKUP(CONCATENATE('Évek összevetése megjelenítő'!B1,'UMD táblák megjelenítő'!$A22),'UMD táblák bázis'!$A$1:$AE$2024,I$1,FALSE)</f>
        <v>0.23742591230774729</v>
      </c>
      <c r="J22" s="35">
        <f>VLOOKUP(CONCATENATE('Évek összevetése megjelenítő'!B1,'UMD táblák megjelenítő'!$A22),'UMD táblák bázis'!$A$1:$AE$2024,J$1,FALSE)</f>
        <v>17</v>
      </c>
      <c r="K22" s="42" t="str">
        <f>VLOOKUP(CONCATENATE('Évek összevetése megjelenítő'!B1,'UMD táblák megjelenítő'!$A22),'UMD táblák bázis'!$A$1:$AE$2024,K$1,FALSE)</f>
        <v>Infotech.</v>
      </c>
      <c r="L22" s="46">
        <f>VLOOKUP(CONCATENATE('Évek összevetése megjelenítő'!B1,'UMD táblák megjelenítő'!$A22),'UMD táblák bázis'!$A$1:$AE$2024,L$1,FALSE)</f>
        <v>0.55002438518207242</v>
      </c>
      <c r="M22" s="50" t="str">
        <f>VLOOKUP(CONCATENATE('Évek összevetése megjelenítő'!B1,'UMD táblák megjelenítő'!$A22),'UMD táblák bázis'!$A$1:$AE$2024,M$1,FALSE)</f>
        <v xml:space="preserve"> </v>
      </c>
      <c r="N22" s="50" t="str">
        <f>VLOOKUP(CONCATENATE('Évek összevetése megjelenítő'!B1,'UMD táblák megjelenítő'!$A22),'UMD táblák bázis'!$A$1:$AE$2024,N$1,FALSE)</f>
        <v xml:space="preserve"> </v>
      </c>
      <c r="O22" s="46">
        <f>VLOOKUP(CONCATENATE('Évek összevetése megjelenítő'!B1,'UMD táblák megjelenítő'!$A22),'UMD táblák bázis'!$A$1:$AE$2024,O$1,FALSE)</f>
        <v>0.44997561481792775</v>
      </c>
      <c r="P22" s="46" t="str">
        <f>VLOOKUP(CONCATENATE('Évek összevetése megjelenítő'!B1,'UMD táblák megjelenítő'!$A22),'UMD táblák bázis'!$A$1:$AE$2024,P$1,FALSE)</f>
        <v xml:space="preserve"> </v>
      </c>
      <c r="Q22" s="46" t="str">
        <f>VLOOKUP(CONCATENATE('Évek összevetése megjelenítő'!B1,'UMD táblák megjelenítő'!$A22),'UMD táblák bázis'!$A$1:$AE$2024,Q$1,FALSE)</f>
        <v xml:space="preserve"> </v>
      </c>
      <c r="R22" s="46">
        <f>VLOOKUP(CONCATENATE('Évek összevetése megjelenítő'!B1,'UMD táblák megjelenítő'!$A22),'UMD táblák bázis'!$A$1:$AE$2024,R$1,FALSE)</f>
        <v>5.2070826087812971E-3</v>
      </c>
      <c r="S22" s="46" t="str">
        <f>VLOOKUP(CONCATENATE('Évek összevetése megjelenítő'!B1,'UMD táblák megjelenítő'!$A22),'UMD táblák bázis'!$A$1:$AE$2024,S$1,FALSE)</f>
        <v>U</v>
      </c>
      <c r="T22" s="46" t="str">
        <f>VLOOKUP(CONCATENATE('Évek összevetése megjelenítő'!B1,'UMD táblák megjelenítő'!$A22),'UMD táblák bázis'!$A$1:$AE$2024,T$1,FALSE)</f>
        <v xml:space="preserve"> </v>
      </c>
      <c r="U22" s="279">
        <f>VLOOKUP(CONCATENATE('Évek összevetése megjelenítő'!B1,'UMD táblák megjelenítő'!$A22),'UMD táblák bázis'!$A$1:$AE$2024,U$1,FALSE)</f>
        <v>45678.219147051044</v>
      </c>
      <c r="V22" s="279">
        <f>VLOOKUP(CONCATENATE('Évek összevetése megjelenítő'!B1,'UMD táblák megjelenítő'!$A22),'UMD táblák bázis'!$A$1:$AE$2024,V$1,FALSE)</f>
        <v>30701.077408695459</v>
      </c>
      <c r="W22" s="49">
        <f>VLOOKUP(CONCATENATE('Évek összevetése megjelenítő'!B1,'UMD táblák megjelenítő'!$A22),'UMD táblák bázis'!$A$1:$AE$2024,W$1,FALSE)</f>
        <v>0.67211633863964904</v>
      </c>
      <c r="X22" s="35" t="str">
        <f>VLOOKUP(CONCATENATE('Évek összevetése megjelenítő'!B1,'UMD táblák megjelenítő'!$A22),'UMD táblák bázis'!$A$1:$AE$2024,X$1,FALSE)</f>
        <v/>
      </c>
      <c r="Y22" s="44" t="str">
        <f>VLOOKUP(CONCATENATE('Évek összevetése megjelenítő'!B1,'UMD táblák megjelenítő'!$A22),'UMD táblák bázis'!$A$1:$AE$2024,Y$1,FALSE)</f>
        <v/>
      </c>
      <c r="Z22" s="46" t="str">
        <f>VLOOKUP(CONCATENATE('Évek összevetése megjelenítő'!B1,'UMD táblák megjelenítő'!$A22),'UMD táblák bázis'!$A$1:$AE$2024,Z$1,FALSE)</f>
        <v/>
      </c>
      <c r="AA22" s="46" t="str">
        <f>VLOOKUP(CONCATENATE('Évek összevetése megjelenítő'!B1,'UMD táblák megjelenítő'!$A22),'UMD táblák bázis'!$A$1:$AE$2024,AA$1,FALSE)</f>
        <v/>
      </c>
      <c r="AB22" s="46" t="str">
        <f>VLOOKUP(CONCATENATE('Évek összevetése megjelenítő'!B1,'UMD táblák megjelenítő'!$A22),'UMD táblák bázis'!$A$1:$AE$2024,AB$1,FALSE)</f>
        <v/>
      </c>
      <c r="AC22" s="279" t="str">
        <f>VLOOKUP(CONCATENATE('Évek összevetése megjelenítő'!B1,'UMD táblák megjelenítő'!$A22),'UMD táblák bázis'!$A$1:$AE$2024,AC$1,FALSE)</f>
        <v/>
      </c>
      <c r="AD22" s="280" t="str">
        <f>VLOOKUP(CONCATENATE('Évek összevetése megjelenítő'!B1,'UMD táblák megjelenítő'!$A22),'UMD táblák bázis'!$A$1:$AE$2024,AD$1,FALSE)</f>
        <v/>
      </c>
      <c r="AE22" s="49" t="str">
        <f>VLOOKUP(CONCATENATE('Évek összevetése megjelenítő'!B1,'UMD táblák megjelenítő'!$A22),'UMD táblák bázis'!$A$1:$AE$2024,AE$1,FALSE)</f>
        <v/>
      </c>
    </row>
    <row r="23" spans="1:31" x14ac:dyDescent="0.25">
      <c r="A23">
        <v>22</v>
      </c>
      <c r="B23" s="35">
        <f>VLOOKUP(CONCATENATE('Évek összevetése megjelenítő'!B1,'UMD táblák megjelenítő'!$A23),'UMD táblák bázis'!$A$1:$AE$2024,B$1,FALSE)</f>
        <v>18</v>
      </c>
      <c r="C23" s="44" t="str">
        <f>VLOOKUP(CONCATENATE('Évek összevetése megjelenítő'!B1,'UMD táblák megjelenítő'!$A23),'UMD táblák bázis'!$A$1:$AE$2024,C$1,FALSE)</f>
        <v>Raktározás</v>
      </c>
      <c r="D23" s="45">
        <f>VLOOKUP(CONCATENATE('Évek összevetése megjelenítő'!B1,'UMD táblák megjelenítő'!$A23),'UMD táblák bázis'!$A$1:$AE$2024,D$1,FALSE)</f>
        <v>0.74307019903673666</v>
      </c>
      <c r="E23" s="46">
        <f>VLOOKUP(CONCATENATE('Évek összevetése megjelenítő'!B1,'UMD táblák megjelenítő'!$A23),'UMD táblák bázis'!$A$1:$AE$2024,E$1,FALSE)</f>
        <v>0.25692980096326345</v>
      </c>
      <c r="F23" s="45">
        <f>VLOOKUP(CONCATENATE('Évek összevetése megjelenítő'!B1,'UMD táblák megjelenítő'!$A23),'UMD táblák bázis'!$A$1:$AE$2024,F$1,FALSE)</f>
        <v>0.20737464006698397</v>
      </c>
      <c r="G23" s="279">
        <f>VLOOKUP(CONCATENATE('Évek összevetése megjelenítő'!B1,'UMD táblák megjelenítő'!$A23),'UMD táblák bázis'!$A$1:$AE$2024,G$1,FALSE)</f>
        <v>45201.58713383459</v>
      </c>
      <c r="H23" s="280">
        <f>VLOOKUP(CONCATENATE('Évek összevetése megjelenítő'!B1,'UMD táblák megjelenítő'!$A23),'UMD táblák bázis'!$A$1:$AE$2024,H$1,FALSE)</f>
        <v>26415.722704924268</v>
      </c>
      <c r="I23" s="49">
        <f>VLOOKUP(CONCATENATE('Évek összevetése megjelenítő'!B1,'UMD táblák megjelenítő'!$A23),'UMD táblák bázis'!$A$1:$AE$2024,I$1,FALSE)</f>
        <v>0.58439812360374832</v>
      </c>
      <c r="J23" s="35">
        <f>VLOOKUP(CONCATENATE('Évek összevetése megjelenítő'!B1,'UMD táblák megjelenítő'!$A23),'UMD táblák bázis'!$A$1:$AE$2024,J$1,FALSE)</f>
        <v>18</v>
      </c>
      <c r="K23" s="42" t="str">
        <f>VLOOKUP(CONCATENATE('Évek összevetése megjelenítő'!B1,'UMD táblák megjelenítő'!$A23),'UMD táblák bázis'!$A$1:$AE$2024,K$1,FALSE)</f>
        <v>Pénzügyi tev.</v>
      </c>
      <c r="L23" s="46">
        <f>VLOOKUP(CONCATENATE('Évek összevetése megjelenítő'!B1,'UMD táblák megjelenítő'!$A23),'UMD táblák bázis'!$A$1:$AE$2024,L$1,FALSE)</f>
        <v>0.5408294858684749</v>
      </c>
      <c r="M23" s="50" t="str">
        <f>VLOOKUP(CONCATENATE('Évek összevetése megjelenítő'!B1,'UMD táblák megjelenítő'!$A23),'UMD táblák bázis'!$A$1:$AE$2024,M$1,FALSE)</f>
        <v xml:space="preserve"> </v>
      </c>
      <c r="N23" s="50" t="str">
        <f>VLOOKUP(CONCATENATE('Évek összevetése megjelenítő'!B1,'UMD táblák megjelenítő'!$A23),'UMD táblák bázis'!$A$1:$AE$2024,N$1,FALSE)</f>
        <v xml:space="preserve"> </v>
      </c>
      <c r="O23" s="46">
        <f>VLOOKUP(CONCATENATE('Évek összevetése megjelenítő'!B1,'UMD táblák megjelenítő'!$A23),'UMD táblák bázis'!$A$1:$AE$2024,O$1,FALSE)</f>
        <v>0.45917051413152521</v>
      </c>
      <c r="P23" s="46" t="str">
        <f>VLOOKUP(CONCATENATE('Évek összevetése megjelenítő'!B1,'UMD táblák megjelenítő'!$A23),'UMD táblák bázis'!$A$1:$AE$2024,P$1,FALSE)</f>
        <v xml:space="preserve"> </v>
      </c>
      <c r="Q23" s="46" t="str">
        <f>VLOOKUP(CONCATENATE('Évek összevetése megjelenítő'!B1,'UMD táblák megjelenítő'!$A23),'UMD táblák bázis'!$A$1:$AE$2024,Q$1,FALSE)</f>
        <v xml:space="preserve"> </v>
      </c>
      <c r="R23" s="46">
        <f>VLOOKUP(CONCATENATE('Évek összevetése megjelenítő'!B1,'UMD táblák megjelenítő'!$A23),'UMD táblák bázis'!$A$1:$AE$2024,R$1,FALSE)</f>
        <v>0.4431667430314099</v>
      </c>
      <c r="S23" s="46" t="str">
        <f>VLOOKUP(CONCATENATE('Évek összevetése megjelenítő'!B1,'UMD táblák megjelenítő'!$A23),'UMD táblák bázis'!$A$1:$AE$2024,S$1,FALSE)</f>
        <v xml:space="preserve"> </v>
      </c>
      <c r="T23" s="46" t="str">
        <f>VLOOKUP(CONCATENATE('Évek összevetése megjelenítő'!B1,'UMD táblák megjelenítő'!$A23),'UMD táblák bázis'!$A$1:$AE$2024,T$1,FALSE)</f>
        <v xml:space="preserve"> </v>
      </c>
      <c r="U23" s="279">
        <f>VLOOKUP(CONCATENATE('Évek összevetése megjelenítő'!B1,'UMD táblák megjelenítő'!$A23),'UMD táblák bázis'!$A$1:$AE$2024,U$1,FALSE)</f>
        <v>225967.35133064442</v>
      </c>
      <c r="V23" s="279">
        <f>VLOOKUP(CONCATENATE('Évek összevetése megjelenítő'!B1,'UMD táblák megjelenítő'!$A23),'UMD táblák bázis'!$A$1:$AE$2024,V$1,FALSE)</f>
        <v>135508.46916199996</v>
      </c>
      <c r="W23" s="49">
        <f>VLOOKUP(CONCATENATE('Évek összevetése megjelenítő'!B1,'UMD táblák megjelenítő'!$A23),'UMD táblák bázis'!$A$1:$AE$2024,W$1,FALSE)</f>
        <v>0.5996816281822881</v>
      </c>
      <c r="X23" s="35" t="str">
        <f>VLOOKUP(CONCATENATE('Évek összevetése megjelenítő'!B1,'UMD táblák megjelenítő'!$A23),'UMD táblák bázis'!$A$1:$AE$2024,X$1,FALSE)</f>
        <v/>
      </c>
      <c r="Y23" s="44" t="str">
        <f>VLOOKUP(CONCATENATE('Évek összevetése megjelenítő'!B1,'UMD táblák megjelenítő'!$A23),'UMD táblák bázis'!$A$1:$AE$2024,Y$1,FALSE)</f>
        <v/>
      </c>
      <c r="Z23" s="46" t="str">
        <f>VLOOKUP(CONCATENATE('Évek összevetése megjelenítő'!B1,'UMD táblák megjelenítő'!$A23),'UMD táblák bázis'!$A$1:$AE$2024,Z$1,FALSE)</f>
        <v/>
      </c>
      <c r="AA23" s="46" t="str">
        <f>VLOOKUP(CONCATENATE('Évek összevetése megjelenítő'!B1,'UMD táblák megjelenítő'!$A23),'UMD táblák bázis'!$A$1:$AE$2024,AA$1,FALSE)</f>
        <v/>
      </c>
      <c r="AB23" s="46" t="str">
        <f>VLOOKUP(CONCATENATE('Évek összevetése megjelenítő'!B1,'UMD táblák megjelenítő'!$A23),'UMD táblák bázis'!$A$1:$AE$2024,AB$1,FALSE)</f>
        <v/>
      </c>
      <c r="AC23" s="279" t="str">
        <f>VLOOKUP(CONCATENATE('Évek összevetése megjelenítő'!B1,'UMD táblák megjelenítő'!$A23),'UMD táblák bázis'!$A$1:$AE$2024,AC$1,FALSE)</f>
        <v/>
      </c>
      <c r="AD23" s="280" t="str">
        <f>VLOOKUP(CONCATENATE('Évek összevetése megjelenítő'!B1,'UMD táblák megjelenítő'!$A23),'UMD táblák bázis'!$A$1:$AE$2024,AD$1,FALSE)</f>
        <v/>
      </c>
      <c r="AE23" s="49" t="str">
        <f>VLOOKUP(CONCATENATE('Évek összevetése megjelenítő'!B1,'UMD táblák megjelenítő'!$A23),'UMD táblák bázis'!$A$1:$AE$2024,AE$1,FALSE)</f>
        <v/>
      </c>
    </row>
    <row r="24" spans="1:31" x14ac:dyDescent="0.25">
      <c r="A24">
        <v>23</v>
      </c>
      <c r="B24" s="35">
        <f>VLOOKUP(CONCATENATE('Évek összevetése megjelenítő'!B1,'UMD táblák megjelenítő'!$A24),'UMD táblák bázis'!$A$1:$AE$2024,B$1,FALSE)</f>
        <v>19</v>
      </c>
      <c r="C24" s="44" t="str">
        <f>VLOOKUP(CONCATENATE('Évek összevetése megjelenítő'!B1,'UMD táblák megjelenítő'!$A24),'UMD táblák bázis'!$A$1:$AE$2024,C$1,FALSE)</f>
        <v>Postai tev.</v>
      </c>
      <c r="D24" s="45">
        <f>VLOOKUP(CONCATENATE('Évek összevetése megjelenítő'!B1,'UMD táblák megjelenítő'!$A24),'UMD táblák bázis'!$A$1:$AE$2024,D$1,FALSE)</f>
        <v>0.69158612832678867</v>
      </c>
      <c r="E24" s="46">
        <f>VLOOKUP(CONCATENATE('Évek összevetése megjelenítő'!B1,'UMD táblák megjelenítő'!$A24),'UMD táblák bázis'!$A$1:$AE$2024,E$1,FALSE)</f>
        <v>0.30841387167321133</v>
      </c>
      <c r="F24" s="45">
        <f>VLOOKUP(CONCATENATE('Évek összevetése megjelenítő'!B1,'UMD táblák megjelenítő'!$A24),'UMD táblák bázis'!$A$1:$AE$2024,F$1,FALSE)</f>
        <v>0.28904883265584497</v>
      </c>
      <c r="G24" s="279">
        <f>VLOOKUP(CONCATENATE('Évek összevetése megjelenítő'!B1,'UMD táblák megjelenítő'!$A24),'UMD táblák bázis'!$A$1:$AE$2024,G$1,FALSE)</f>
        <v>2</v>
      </c>
      <c r="H24" s="280">
        <f>VLOOKUP(CONCATENATE('Évek összevetése megjelenítő'!B1,'UMD táblák megjelenítő'!$A24),'UMD táblák bázis'!$A$1:$AE$2024,H$1,FALSE)</f>
        <v>0</v>
      </c>
      <c r="I24" s="49">
        <f>VLOOKUP(CONCATENATE('Évek összevetése megjelenítő'!B1,'UMD táblák megjelenítő'!$A24),'UMD táblák bázis'!$A$1:$AE$2024,I$1,FALSE)</f>
        <v>0</v>
      </c>
      <c r="J24" s="35">
        <f>VLOOKUP(CONCATENATE('Évek összevetése megjelenítő'!B1,'UMD táblák megjelenítő'!$A24),'UMD táblák bázis'!$A$1:$AE$2024,J$1,FALSE)</f>
        <v>19</v>
      </c>
      <c r="K24" s="42" t="str">
        <f>VLOOKUP(CONCATENATE('Évek összevetése megjelenítő'!B1,'UMD táblák megjelenítő'!$A24),'UMD táblák bázis'!$A$1:$AE$2024,K$1,FALSE)</f>
        <v>Mérnöki tev.</v>
      </c>
      <c r="L24" s="46">
        <f>VLOOKUP(CONCATENATE('Évek összevetése megjelenítő'!B1,'UMD táblák megjelenítő'!$A24),'UMD táblák bázis'!$A$1:$AE$2024,L$1,FALSE)</f>
        <v>0.51511088338436439</v>
      </c>
      <c r="M24" s="50" t="str">
        <f>VLOOKUP(CONCATENATE('Évek összevetése megjelenítő'!B1,'UMD táblák megjelenítő'!$A24),'UMD táblák bázis'!$A$1:$AE$2024,M$1,FALSE)</f>
        <v xml:space="preserve"> </v>
      </c>
      <c r="N24" s="50" t="str">
        <f>VLOOKUP(CONCATENATE('Évek összevetése megjelenítő'!B1,'UMD táblák megjelenítő'!$A24),'UMD táblák bázis'!$A$1:$AE$2024,N$1,FALSE)</f>
        <v xml:space="preserve"> </v>
      </c>
      <c r="O24" s="46">
        <f>VLOOKUP(CONCATENATE('Évek összevetése megjelenítő'!B1,'UMD táblák megjelenítő'!$A24),'UMD táblák bázis'!$A$1:$AE$2024,O$1,FALSE)</f>
        <v>0.4848891166156355</v>
      </c>
      <c r="P24" s="46" t="str">
        <f>VLOOKUP(CONCATENATE('Évek összevetése megjelenítő'!B1,'UMD táblák megjelenítő'!$A24),'UMD táblák bázis'!$A$1:$AE$2024,P$1,FALSE)</f>
        <v xml:space="preserve"> </v>
      </c>
      <c r="Q24" s="46" t="str">
        <f>VLOOKUP(CONCATENATE('Évek összevetése megjelenítő'!B1,'UMD táblák megjelenítő'!$A24),'UMD táblák bázis'!$A$1:$AE$2024,Q$1,FALSE)</f>
        <v xml:space="preserve"> </v>
      </c>
      <c r="R24" s="46">
        <f>VLOOKUP(CONCATENATE('Évek összevetése megjelenítő'!B1,'UMD táblák megjelenítő'!$A24),'UMD táblák bázis'!$A$1:$AE$2024,R$1,FALSE)</f>
        <v>1.4680694848554159E-2</v>
      </c>
      <c r="S24" s="46" t="str">
        <f>VLOOKUP(CONCATENATE('Évek összevetése megjelenítő'!B1,'UMD táblák megjelenítő'!$A24),'UMD táblák bázis'!$A$1:$AE$2024,S$1,FALSE)</f>
        <v>U</v>
      </c>
      <c r="T24" s="46" t="str">
        <f>VLOOKUP(CONCATENATE('Évek összevetése megjelenítő'!B1,'UMD táblák megjelenítő'!$A24),'UMD táblák bázis'!$A$1:$AE$2024,T$1,FALSE)</f>
        <v xml:space="preserve"> </v>
      </c>
      <c r="U24" s="279">
        <f>VLOOKUP(CONCATENATE('Évek összevetése megjelenítő'!B1,'UMD táblák megjelenítő'!$A24),'UMD táblák bázis'!$A$1:$AE$2024,U$1,FALSE)</f>
        <v>32345.918522012966</v>
      </c>
      <c r="V24" s="279">
        <f>VLOOKUP(CONCATENATE('Évek összevetése megjelenítő'!B1,'UMD táblák megjelenítő'!$A24),'UMD táblák bázis'!$A$1:$AE$2024,V$1,FALSE)</f>
        <v>20310.282074814477</v>
      </c>
      <c r="W24" s="49">
        <f>VLOOKUP(CONCATENATE('Évek összevetése megjelenítő'!B1,'UMD táblák megjelenítő'!$A24),'UMD táblák bázis'!$A$1:$AE$2024,W$1,FALSE)</f>
        <v>0.62790865131847606</v>
      </c>
      <c r="X24" s="35" t="str">
        <f>VLOOKUP(CONCATENATE('Évek összevetése megjelenítő'!B1,'UMD táblák megjelenítő'!$A24),'UMD táblák bázis'!$A$1:$AE$2024,X$1,FALSE)</f>
        <v/>
      </c>
      <c r="Y24" s="44" t="str">
        <f>VLOOKUP(CONCATENATE('Évek összevetése megjelenítő'!B1,'UMD táblák megjelenítő'!$A24),'UMD táblák bázis'!$A$1:$AE$2024,Y$1,FALSE)</f>
        <v/>
      </c>
      <c r="Z24" s="46" t="str">
        <f>VLOOKUP(CONCATENATE('Évek összevetése megjelenítő'!B1,'UMD táblák megjelenítő'!$A24),'UMD táblák bázis'!$A$1:$AE$2024,Z$1,FALSE)</f>
        <v/>
      </c>
      <c r="AA24" s="46" t="str">
        <f>VLOOKUP(CONCATENATE('Évek összevetése megjelenítő'!B1,'UMD táblák megjelenítő'!$A24),'UMD táblák bázis'!$A$1:$AE$2024,AA$1,FALSE)</f>
        <v/>
      </c>
      <c r="AB24" s="46" t="str">
        <f>VLOOKUP(CONCATENATE('Évek összevetése megjelenítő'!B1,'UMD táblák megjelenítő'!$A24),'UMD táblák bázis'!$A$1:$AE$2024,AB$1,FALSE)</f>
        <v/>
      </c>
      <c r="AC24" s="279" t="str">
        <f>VLOOKUP(CONCATENATE('Évek összevetése megjelenítő'!B1,'UMD táblák megjelenítő'!$A24),'UMD táblák bázis'!$A$1:$AE$2024,AC$1,FALSE)</f>
        <v/>
      </c>
      <c r="AD24" s="280" t="str">
        <f>VLOOKUP(CONCATENATE('Évek összevetése megjelenítő'!B1,'UMD táblák megjelenítő'!$A24),'UMD táblák bázis'!$A$1:$AE$2024,AD$1,FALSE)</f>
        <v/>
      </c>
      <c r="AE24" s="49" t="str">
        <f>VLOOKUP(CONCATENATE('Évek összevetése megjelenítő'!B1,'UMD táblák megjelenítő'!$A24),'UMD táblák bázis'!$A$1:$AE$2024,AE$1,FALSE)</f>
        <v/>
      </c>
    </row>
    <row r="25" spans="1:31" x14ac:dyDescent="0.25">
      <c r="A25">
        <v>24</v>
      </c>
      <c r="B25" s="35">
        <f>VLOOKUP(CONCATENATE('Évek összevetése megjelenítő'!B1,'UMD táblák megjelenítő'!$A25),'UMD táblák bázis'!$A$1:$AE$2024,B$1,FALSE)</f>
        <v>20</v>
      </c>
      <c r="C25" s="44" t="str">
        <f>VLOOKUP(CONCATENATE('Évek összevetése megjelenítő'!B1,'UMD táblák megjelenítő'!$A25),'UMD táblák bázis'!$A$1:$AE$2024,C$1,FALSE)</f>
        <v>Műsorszolgáltatás</v>
      </c>
      <c r="D25" s="45">
        <f>VLOOKUP(CONCATENATE('Évek összevetése megjelenítő'!B1,'UMD táblák megjelenítő'!$A25),'UMD táblák bázis'!$A$1:$AE$2024,D$1,FALSE)</f>
        <v>0.95792739683296224</v>
      </c>
      <c r="E25" s="46">
        <f>VLOOKUP(CONCATENATE('Évek összevetése megjelenítő'!B1,'UMD táblák megjelenítő'!$A25),'UMD táblák bázis'!$A$1:$AE$2024,E$1,FALSE)</f>
        <v>4.2072603167037786E-2</v>
      </c>
      <c r="F25" s="45">
        <f>VLOOKUP(CONCATENATE('Évek összevetése megjelenítő'!B1,'UMD táblák megjelenítő'!$A25),'UMD táblák bázis'!$A$1:$AE$2024,F$1,FALSE)</f>
        <v>4.0075893282377609E-2</v>
      </c>
      <c r="G25" s="279">
        <f>VLOOKUP(CONCATENATE('Évek összevetése megjelenítő'!B1,'UMD táblák megjelenítő'!$A25),'UMD táblák bázis'!$A$1:$AE$2024,G$1,FALSE)</f>
        <v>17265.515549608466</v>
      </c>
      <c r="H25" s="280">
        <f>VLOOKUP(CONCATENATE('Évek összevetése megjelenítő'!B1,'UMD táblák megjelenítő'!$A25),'UMD táblák bázis'!$A$1:$AE$2024,H$1,FALSE)</f>
        <v>7780.5605605434766</v>
      </c>
      <c r="I25" s="49">
        <f>VLOOKUP(CONCATENATE('Évek összevetése megjelenítő'!B1,'UMD táblák megjelenítő'!$A25),'UMD táblák bázis'!$A$1:$AE$2024,I$1,FALSE)</f>
        <v>0.45064165840793086</v>
      </c>
      <c r="J25" s="35">
        <f>VLOOKUP(CONCATENATE('Évek összevetése megjelenítő'!B1,'UMD táblák megjelenítő'!$A25),'UMD táblák bázis'!$A$1:$AE$2024,J$1,FALSE)</f>
        <v>20</v>
      </c>
      <c r="K25" s="42" t="str">
        <f>VLOOKUP(CONCATENATE('Évek összevetése megjelenítő'!B1,'UMD táblák megjelenítő'!$A25),'UMD táblák bázis'!$A$1:$AE$2024,K$1,FALSE)</f>
        <v>Marketing</v>
      </c>
      <c r="L25" s="46">
        <f>VLOOKUP(CONCATENATE('Évek összevetése megjelenítő'!B1,'UMD táblák megjelenítő'!$A25),'UMD táblák bázis'!$A$1:$AE$2024,L$1,FALSE)</f>
        <v>0.58596683795289706</v>
      </c>
      <c r="M25" s="50" t="str">
        <f>VLOOKUP(CONCATENATE('Évek összevetése megjelenítő'!B1,'UMD táblák megjelenítő'!$A25),'UMD táblák bázis'!$A$1:$AE$2024,M$1,FALSE)</f>
        <v xml:space="preserve"> </v>
      </c>
      <c r="N25" s="50" t="str">
        <f>VLOOKUP(CONCATENATE('Évek összevetése megjelenítő'!B1,'UMD táblák megjelenítő'!$A25),'UMD táblák bázis'!$A$1:$AE$2024,N$1,FALSE)</f>
        <v xml:space="preserve"> </v>
      </c>
      <c r="O25" s="46">
        <f>VLOOKUP(CONCATENATE('Évek összevetése megjelenítő'!B1,'UMD táblák megjelenítő'!$A25),'UMD táblák bázis'!$A$1:$AE$2024,O$1,FALSE)</f>
        <v>0.41403316204710305</v>
      </c>
      <c r="P25" s="46" t="str">
        <f>VLOOKUP(CONCATENATE('Évek összevetése megjelenítő'!B1,'UMD táblák megjelenítő'!$A25),'UMD táblák bázis'!$A$1:$AE$2024,P$1,FALSE)</f>
        <v xml:space="preserve"> </v>
      </c>
      <c r="Q25" s="46" t="str">
        <f>VLOOKUP(CONCATENATE('Évek összevetése megjelenítő'!B1,'UMD táblák megjelenítő'!$A25),'UMD táblák bázis'!$A$1:$AE$2024,Q$1,FALSE)</f>
        <v xml:space="preserve"> </v>
      </c>
      <c r="R25" s="46">
        <f>VLOOKUP(CONCATENATE('Évek összevetése megjelenítő'!B1,'UMD táblák megjelenítő'!$A25),'UMD táblák bázis'!$A$1:$AE$2024,R$1,FALSE)</f>
        <v>0.34048464213781732</v>
      </c>
      <c r="S25" s="46" t="str">
        <f>VLOOKUP(CONCATENATE('Évek összevetése megjelenítő'!B1,'UMD táblák megjelenítő'!$A25),'UMD táblák bázis'!$A$1:$AE$2024,S$1,FALSE)</f>
        <v>U</v>
      </c>
      <c r="T25" s="46" t="str">
        <f>VLOOKUP(CONCATENATE('Évek összevetése megjelenítő'!B1,'UMD táblák megjelenítő'!$A25),'UMD táblák bázis'!$A$1:$AE$2024,T$1,FALSE)</f>
        <v xml:space="preserve"> </v>
      </c>
      <c r="U25" s="279">
        <f>VLOOKUP(CONCATENATE('Évek összevetése megjelenítő'!B1,'UMD táblák megjelenítő'!$A25),'UMD táblák bázis'!$A$1:$AE$2024,U$1,FALSE)</f>
        <v>2</v>
      </c>
      <c r="V25" s="279">
        <f>VLOOKUP(CONCATENATE('Évek összevetése megjelenítő'!B1,'UMD táblák megjelenítő'!$A25),'UMD táblák bázis'!$A$1:$AE$2024,V$1,FALSE)</f>
        <v>0</v>
      </c>
      <c r="W25" s="49">
        <f>VLOOKUP(CONCATENATE('Évek összevetése megjelenítő'!B1,'UMD táblák megjelenítő'!$A25),'UMD táblák bázis'!$A$1:$AE$2024,W$1,FALSE)</f>
        <v>0</v>
      </c>
      <c r="X25" s="35" t="str">
        <f>VLOOKUP(CONCATENATE('Évek összevetése megjelenítő'!B1,'UMD táblák megjelenítő'!$A25),'UMD táblák bázis'!$A$1:$AE$2024,X$1,FALSE)</f>
        <v/>
      </c>
      <c r="Y25" s="44" t="str">
        <f>VLOOKUP(CONCATENATE('Évek összevetése megjelenítő'!B1,'UMD táblák megjelenítő'!$A25),'UMD táblák bázis'!$A$1:$AE$2024,Y$1,FALSE)</f>
        <v/>
      </c>
      <c r="Z25" s="46" t="str">
        <f>VLOOKUP(CONCATENATE('Évek összevetése megjelenítő'!B1,'UMD táblák megjelenítő'!$A25),'UMD táblák bázis'!$A$1:$AE$2024,Z$1,FALSE)</f>
        <v/>
      </c>
      <c r="AA25" s="46" t="str">
        <f>VLOOKUP(CONCATENATE('Évek összevetése megjelenítő'!B1,'UMD táblák megjelenítő'!$A25),'UMD táblák bázis'!$A$1:$AE$2024,AA$1,FALSE)</f>
        <v/>
      </c>
      <c r="AB25" s="46" t="str">
        <f>VLOOKUP(CONCATENATE('Évek összevetése megjelenítő'!B1,'UMD táblák megjelenítő'!$A25),'UMD táblák bázis'!$A$1:$AE$2024,AB$1,FALSE)</f>
        <v/>
      </c>
      <c r="AC25" s="279" t="str">
        <f>VLOOKUP(CONCATENATE('Évek összevetése megjelenítő'!B1,'UMD táblák megjelenítő'!$A25),'UMD táblák bázis'!$A$1:$AE$2024,AC$1,FALSE)</f>
        <v/>
      </c>
      <c r="AD25" s="280" t="str">
        <f>VLOOKUP(CONCATENATE('Évek összevetése megjelenítő'!B1,'UMD táblák megjelenítő'!$A25),'UMD táblák bázis'!$A$1:$AE$2024,AD$1,FALSE)</f>
        <v/>
      </c>
      <c r="AE25" s="49" t="str">
        <f>VLOOKUP(CONCATENATE('Évek összevetése megjelenítő'!B1,'UMD táblák megjelenítő'!$A25),'UMD táblák bázis'!$A$1:$AE$2024,AE$1,FALSE)</f>
        <v/>
      </c>
    </row>
    <row r="26" spans="1:31" x14ac:dyDescent="0.25">
      <c r="A26">
        <v>25</v>
      </c>
      <c r="B26" s="35">
        <f>VLOOKUP(CONCATENATE('Évek összevetése megjelenítő'!B1,'UMD táblák megjelenítő'!$A26),'UMD táblák bázis'!$A$1:$AE$2024,B$1,FALSE)</f>
        <v>21</v>
      </c>
      <c r="C26" s="44" t="str">
        <f>VLOOKUP(CONCATENATE('Évek összevetése megjelenítő'!B1,'UMD táblák megjelenítő'!$A26),'UMD táblák bázis'!$A$1:$AE$2024,C$1,FALSE)</f>
        <v>Biztosítás</v>
      </c>
      <c r="D26" s="45">
        <f>VLOOKUP(CONCATENATE('Évek összevetése megjelenítő'!B1,'UMD táblák megjelenítő'!$A26),'UMD táblák bázis'!$A$1:$AE$2024,D$1,FALSE)</f>
        <v>0.70802733780972482</v>
      </c>
      <c r="E26" s="46">
        <f>VLOOKUP(CONCATENATE('Évek összevetése megjelenítő'!B1,'UMD táblák megjelenítő'!$A26),'UMD táblák bázis'!$A$1:$AE$2024,E$1,FALSE)</f>
        <v>0.29197266219027518</v>
      </c>
      <c r="F26" s="45">
        <f>VLOOKUP(CONCATENATE('Évek összevetése megjelenítő'!B1,'UMD táblák megjelenítő'!$A26),'UMD táblák bázis'!$A$1:$AE$2024,F$1,FALSE)</f>
        <v>0.17667974572309875</v>
      </c>
      <c r="G26" s="279">
        <f>VLOOKUP(CONCATENATE('Évek összevetése megjelenítő'!B1,'UMD táblák megjelenítő'!$A26),'UMD táblák bázis'!$A$1:$AE$2024,G$1,FALSE)</f>
        <v>2</v>
      </c>
      <c r="H26" s="280">
        <f>VLOOKUP(CONCATENATE('Évek összevetése megjelenítő'!B1,'UMD táblák megjelenítő'!$A26),'UMD táblák bázis'!$A$1:$AE$2024,H$1,FALSE)</f>
        <v>0</v>
      </c>
      <c r="I26" s="49">
        <f>VLOOKUP(CONCATENATE('Évek összevetése megjelenítő'!B1,'UMD táblák megjelenítő'!$A26),'UMD táblák bázis'!$A$1:$AE$2024,I$1,FALSE)</f>
        <v>0</v>
      </c>
      <c r="J26" s="35" t="str">
        <f>VLOOKUP(CONCATENATE('Évek összevetése megjelenítő'!B1,'UMD táblák megjelenítő'!$A26),'UMD táblák bázis'!$A$1:$AE$2024,J$1,FALSE)</f>
        <v/>
      </c>
      <c r="K26" s="42" t="str">
        <f>VLOOKUP(CONCATENATE('Évek összevetése megjelenítő'!B1,'UMD táblák megjelenítő'!$A26),'UMD táblák bázis'!$A$1:$AE$2024,K$1,FALSE)</f>
        <v/>
      </c>
      <c r="L26" s="46" t="str">
        <f>VLOOKUP(CONCATENATE('Évek összevetése megjelenítő'!B1,'UMD táblák megjelenítő'!$A26),'UMD táblák bázis'!$A$1:$AE$2024,L$1,FALSE)</f>
        <v/>
      </c>
      <c r="M26" s="50" t="str">
        <f>VLOOKUP(CONCATENATE('Évek összevetése megjelenítő'!B1,'UMD táblák megjelenítő'!$A26),'UMD táblák bázis'!$A$1:$AE$2024,M$1,FALSE)</f>
        <v/>
      </c>
      <c r="N26" s="50" t="str">
        <f>VLOOKUP(CONCATENATE('Évek összevetése megjelenítő'!B1,'UMD táblák megjelenítő'!$A26),'UMD táblák bázis'!$A$1:$AE$2024,N$1,FALSE)</f>
        <v/>
      </c>
      <c r="O26" s="46" t="str">
        <f>VLOOKUP(CONCATENATE('Évek összevetése megjelenítő'!B1,'UMD táblák megjelenítő'!$A26),'UMD táblák bázis'!$A$1:$AE$2024,O$1,FALSE)</f>
        <v/>
      </c>
      <c r="P26" s="46" t="str">
        <f>VLOOKUP(CONCATENATE('Évek összevetése megjelenítő'!B1,'UMD táblák megjelenítő'!$A26),'UMD táblák bázis'!$A$1:$AE$2024,P$1,FALSE)</f>
        <v/>
      </c>
      <c r="Q26" s="46" t="str">
        <f>VLOOKUP(CONCATENATE('Évek összevetése megjelenítő'!B1,'UMD táblák megjelenítő'!$A26),'UMD táblák bázis'!$A$1:$AE$2024,Q$1,FALSE)</f>
        <v/>
      </c>
      <c r="R26" s="46" t="str">
        <f>VLOOKUP(CONCATENATE('Évek összevetése megjelenítő'!B1,'UMD táblák megjelenítő'!$A26),'UMD táblák bázis'!$A$1:$AE$2024,R$1,FALSE)</f>
        <v/>
      </c>
      <c r="S26" s="46" t="str">
        <f>VLOOKUP(CONCATENATE('Évek összevetése megjelenítő'!B1,'UMD táblák megjelenítő'!$A26),'UMD táblák bázis'!$A$1:$AE$2024,S$1,FALSE)</f>
        <v/>
      </c>
      <c r="T26" s="46" t="str">
        <f>VLOOKUP(CONCATENATE('Évek összevetése megjelenítő'!B1,'UMD táblák megjelenítő'!$A26),'UMD táblák bázis'!$A$1:$AE$2024,T$1,FALSE)</f>
        <v/>
      </c>
      <c r="U26" s="279" t="str">
        <f>VLOOKUP(CONCATENATE('Évek összevetése megjelenítő'!B1,'UMD táblák megjelenítő'!$A26),'UMD táblák bázis'!$A$1:$AE$2024,U$1,FALSE)</f>
        <v/>
      </c>
      <c r="V26" s="279" t="str">
        <f>VLOOKUP(CONCATENATE('Évek összevetése megjelenítő'!B1,'UMD táblák megjelenítő'!$A26),'UMD táblák bázis'!$A$1:$AE$2024,V$1,FALSE)</f>
        <v/>
      </c>
      <c r="W26" s="49" t="str">
        <f>VLOOKUP(CONCATENATE('Évek összevetése megjelenítő'!B1,'UMD táblák megjelenítő'!$A26),'UMD táblák bázis'!$A$1:$AE$2024,W$1,FALSE)</f>
        <v/>
      </c>
      <c r="X26" s="35" t="str">
        <f>VLOOKUP(CONCATENATE('Évek összevetése megjelenítő'!B1,'UMD táblák megjelenítő'!$A26),'UMD táblák bázis'!$A$1:$AE$2024,X$1,FALSE)</f>
        <v/>
      </c>
      <c r="Y26" s="44" t="str">
        <f>VLOOKUP(CONCATENATE('Évek összevetése megjelenítő'!B1,'UMD táblák megjelenítő'!$A26),'UMD táblák bázis'!$A$1:$AE$2024,Y$1,FALSE)</f>
        <v/>
      </c>
      <c r="Z26" s="46" t="str">
        <f>VLOOKUP(CONCATENATE('Évek összevetése megjelenítő'!B1,'UMD táblák megjelenítő'!$A26),'UMD táblák bázis'!$A$1:$AE$2024,Z$1,FALSE)</f>
        <v/>
      </c>
      <c r="AA26" s="46" t="str">
        <f>VLOOKUP(CONCATENATE('Évek összevetése megjelenítő'!B1,'UMD táblák megjelenítő'!$A26),'UMD táblák bázis'!$A$1:$AE$2024,AA$1,FALSE)</f>
        <v/>
      </c>
      <c r="AB26" s="46" t="str">
        <f>VLOOKUP(CONCATENATE('Évek összevetése megjelenítő'!B1,'UMD táblák megjelenítő'!$A26),'UMD táblák bázis'!$A$1:$AE$2024,AB$1,FALSE)</f>
        <v/>
      </c>
      <c r="AC26" s="279" t="str">
        <f>VLOOKUP(CONCATENATE('Évek összevetése megjelenítő'!B1,'UMD táblák megjelenítő'!$A26),'UMD táblák bázis'!$A$1:$AE$2024,AC$1,FALSE)</f>
        <v/>
      </c>
      <c r="AD26" s="280" t="str">
        <f>VLOOKUP(CONCATENATE('Évek összevetése megjelenítő'!B1,'UMD táblák megjelenítő'!$A26),'UMD táblák bázis'!$A$1:$AE$2024,AD$1,FALSE)</f>
        <v/>
      </c>
      <c r="AE26" s="49" t="str">
        <f>VLOOKUP(CONCATENATE('Évek összevetése megjelenítő'!B1,'UMD táblák megjelenítő'!$A26),'UMD táblák bázis'!$A$1:$AE$2024,AE$1,FALSE)</f>
        <v/>
      </c>
    </row>
    <row r="27" spans="1:31" x14ac:dyDescent="0.25">
      <c r="A27">
        <v>26</v>
      </c>
      <c r="B27" s="35">
        <f>VLOOKUP(CONCATENATE('Évek összevetése megjelenítő'!B1,'UMD táblák megjelenítő'!$A27),'UMD táblák bázis'!$A$1:$AE$2024,B$1,FALSE)</f>
        <v>22</v>
      </c>
      <c r="C27" s="44" t="str">
        <f>VLOOKUP(CONCATENATE('Évek összevetése megjelenítő'!B1,'UMD táblák megjelenítő'!$A27),'UMD táblák bázis'!$A$1:$AE$2024,C$1,FALSE)</f>
        <v>Egyéb pénzügy</v>
      </c>
      <c r="D27" s="45">
        <f>VLOOKUP(CONCATENATE('Évek összevetése megjelenítő'!B1,'UMD táblák megjelenítő'!$A27),'UMD táblák bázis'!$A$1:$AE$2024,D$1,FALSE)</f>
        <v>0.70404865161448249</v>
      </c>
      <c r="E27" s="46">
        <f>VLOOKUP(CONCATENATE('Évek összevetése megjelenítő'!B1,'UMD táblák megjelenítő'!$A27),'UMD táblák bázis'!$A$1:$AE$2024,E$1,FALSE)</f>
        <v>0.29595134838551751</v>
      </c>
      <c r="F27" s="45">
        <f>VLOOKUP(CONCATENATE('Évek összevetése megjelenítő'!B1,'UMD táblák megjelenítő'!$A27),'UMD táblák bázis'!$A$1:$AE$2024,F$1,FALSE)</f>
        <v>0.22493098387836843</v>
      </c>
      <c r="G27" s="279">
        <f>VLOOKUP(CONCATENATE('Évek összevetése megjelenítő'!B1,'UMD táblák megjelenítő'!$A27),'UMD táblák bázis'!$A$1:$AE$2024,G$1,FALSE)</f>
        <v>2</v>
      </c>
      <c r="H27" s="280">
        <f>VLOOKUP(CONCATENATE('Évek összevetése megjelenítő'!B1,'UMD táblák megjelenítő'!$A27),'UMD táblák bázis'!$A$1:$AE$2024,H$1,FALSE)</f>
        <v>0</v>
      </c>
      <c r="I27" s="49">
        <f>VLOOKUP(CONCATENATE('Évek összevetése megjelenítő'!B1,'UMD táblák megjelenítő'!$A27),'UMD táblák bázis'!$A$1:$AE$2024,I$1,FALSE)</f>
        <v>0</v>
      </c>
      <c r="J27" s="35" t="str">
        <f>VLOOKUP(CONCATENATE('Évek összevetése megjelenítő'!B1,'UMD táblák megjelenítő'!$A27),'UMD táblák bázis'!$A$1:$AE$2024,J$1,FALSE)</f>
        <v/>
      </c>
      <c r="K27" s="42" t="str">
        <f>VLOOKUP(CONCATENATE('Évek összevetése megjelenítő'!B1,'UMD táblák megjelenítő'!$A27),'UMD táblák bázis'!$A$1:$AE$2024,K$1,FALSE)</f>
        <v/>
      </c>
      <c r="L27" s="46" t="str">
        <f>VLOOKUP(CONCATENATE('Évek összevetése megjelenítő'!B1,'UMD táblák megjelenítő'!$A27),'UMD táblák bázis'!$A$1:$AE$2024,L$1,FALSE)</f>
        <v/>
      </c>
      <c r="M27" s="50" t="str">
        <f>VLOOKUP(CONCATENATE('Évek összevetése megjelenítő'!B1,'UMD táblák megjelenítő'!$A27),'UMD táblák bázis'!$A$1:$AE$2024,M$1,FALSE)</f>
        <v/>
      </c>
      <c r="N27" s="50" t="str">
        <f>VLOOKUP(CONCATENATE('Évek összevetése megjelenítő'!B1,'UMD táblák megjelenítő'!$A27),'UMD táblák bázis'!$A$1:$AE$2024,N$1,FALSE)</f>
        <v/>
      </c>
      <c r="O27" s="46" t="str">
        <f>VLOOKUP(CONCATENATE('Évek összevetése megjelenítő'!B1,'UMD táblák megjelenítő'!$A27),'UMD táblák bázis'!$A$1:$AE$2024,O$1,FALSE)</f>
        <v/>
      </c>
      <c r="P27" s="46" t="str">
        <f>VLOOKUP(CONCATENATE('Évek összevetése megjelenítő'!B1,'UMD táblák megjelenítő'!$A27),'UMD táblák bázis'!$A$1:$AE$2024,P$1,FALSE)</f>
        <v/>
      </c>
      <c r="Q27" s="46" t="str">
        <f>VLOOKUP(CONCATENATE('Évek összevetése megjelenítő'!B1,'UMD táblák megjelenítő'!$A27),'UMD táblák bázis'!$A$1:$AE$2024,Q$1,FALSE)</f>
        <v/>
      </c>
      <c r="R27" s="46" t="str">
        <f>VLOOKUP(CONCATENATE('Évek összevetése megjelenítő'!B1,'UMD táblák megjelenítő'!$A27),'UMD táblák bázis'!$A$1:$AE$2024,R$1,FALSE)</f>
        <v/>
      </c>
      <c r="S27" s="46" t="str">
        <f>VLOOKUP(CONCATENATE('Évek összevetése megjelenítő'!B1,'UMD táblák megjelenítő'!$A27),'UMD táblák bázis'!$A$1:$AE$2024,S$1,FALSE)</f>
        <v/>
      </c>
      <c r="T27" s="46" t="str">
        <f>VLOOKUP(CONCATENATE('Évek összevetése megjelenítő'!B1,'UMD táblák megjelenítő'!$A27),'UMD táblák bázis'!$A$1:$AE$2024,T$1,FALSE)</f>
        <v/>
      </c>
      <c r="U27" s="279" t="str">
        <f>VLOOKUP(CONCATENATE('Évek összevetése megjelenítő'!B1,'UMD táblák megjelenítő'!$A27),'UMD táblák bázis'!$A$1:$AE$2024,U$1,FALSE)</f>
        <v/>
      </c>
      <c r="V27" s="279" t="str">
        <f>VLOOKUP(CONCATENATE('Évek összevetése megjelenítő'!B1,'UMD táblák megjelenítő'!$A27),'UMD táblák bázis'!$A$1:$AE$2024,V$1,FALSE)</f>
        <v/>
      </c>
      <c r="W27" s="49" t="str">
        <f>VLOOKUP(CONCATENATE('Évek összevetése megjelenítő'!B1,'UMD táblák megjelenítő'!$A27),'UMD táblák bázis'!$A$1:$AE$2024,W$1,FALSE)</f>
        <v/>
      </c>
      <c r="X27" s="35" t="str">
        <f>VLOOKUP(CONCATENATE('Évek összevetése megjelenítő'!B1,'UMD táblák megjelenítő'!$A27),'UMD táblák bázis'!$A$1:$AE$2024,X$1,FALSE)</f>
        <v/>
      </c>
      <c r="Y27" s="44" t="str">
        <f>VLOOKUP(CONCATENATE('Évek összevetése megjelenítő'!B1,'UMD táblák megjelenítő'!$A27),'UMD táblák bázis'!$A$1:$AE$2024,Y$1,FALSE)</f>
        <v/>
      </c>
      <c r="Z27" s="46" t="str">
        <f>VLOOKUP(CONCATENATE('Évek összevetése megjelenítő'!B1,'UMD táblák megjelenítő'!$A27),'UMD táblák bázis'!$A$1:$AE$2024,Z$1,FALSE)</f>
        <v/>
      </c>
      <c r="AA27" s="46" t="str">
        <f>VLOOKUP(CONCATENATE('Évek összevetése megjelenítő'!B1,'UMD táblák megjelenítő'!$A27),'UMD táblák bázis'!$A$1:$AE$2024,AA$1,FALSE)</f>
        <v/>
      </c>
      <c r="AB27" s="46" t="str">
        <f>VLOOKUP(CONCATENATE('Évek összevetése megjelenítő'!B1,'UMD táblák megjelenítő'!$A27),'UMD táblák bázis'!$A$1:$AE$2024,AB$1,FALSE)</f>
        <v/>
      </c>
      <c r="AC27" s="279" t="str">
        <f>VLOOKUP(CONCATENATE('Évek összevetése megjelenítő'!B1,'UMD táblák megjelenítő'!$A27),'UMD táblák bázis'!$A$1:$AE$2024,AC$1,FALSE)</f>
        <v/>
      </c>
      <c r="AD27" s="280" t="str">
        <f>VLOOKUP(CONCATENATE('Évek összevetése megjelenítő'!B1,'UMD táblák megjelenítő'!$A27),'UMD táblák bázis'!$A$1:$AE$2024,AD$1,FALSE)</f>
        <v/>
      </c>
      <c r="AE27" s="49" t="str">
        <f>VLOOKUP(CONCATENATE('Évek összevetése megjelenítő'!B1,'UMD táblák megjelenítő'!$A27),'UMD táblák bázis'!$A$1:$AE$2024,AE$1,FALSE)</f>
        <v/>
      </c>
    </row>
    <row r="28" spans="1:31" x14ac:dyDescent="0.25">
      <c r="A28">
        <v>27</v>
      </c>
      <c r="B28" s="35">
        <f>VLOOKUP(CONCATENATE('Évek összevetése megjelenítő'!B1,'UMD táblák megjelenítő'!$A28),'UMD táblák bázis'!$A$1:$AE$2024,B$1,FALSE)</f>
        <v>23</v>
      </c>
      <c r="C28" s="44" t="str">
        <f>VLOOKUP(CONCATENATE('Évek összevetése megjelenítő'!B1,'UMD táblák megjelenítő'!$A28),'UMD táblák bázis'!$A$1:$AE$2024,C$1,FALSE)</f>
        <v>Jogi tev.</v>
      </c>
      <c r="D28" s="45">
        <f>VLOOKUP(CONCATENATE('Évek összevetése megjelenítő'!B1,'UMD táblák megjelenítő'!$A28),'UMD táblák bázis'!$A$1:$AE$2024,D$1,FALSE)</f>
        <v>0.87626194160302784</v>
      </c>
      <c r="E28" s="46">
        <f>VLOOKUP(CONCATENATE('Évek összevetése megjelenítő'!B1,'UMD táblák megjelenítő'!$A28),'UMD táblák bázis'!$A$1:$AE$2024,E$1,FALSE)</f>
        <v>0.1237380583969722</v>
      </c>
      <c r="F28" s="45">
        <f>VLOOKUP(CONCATENATE('Évek összevetése megjelenítő'!B1,'UMD táblák megjelenítő'!$A28),'UMD táblák bázis'!$A$1:$AE$2024,F$1,FALSE)</f>
        <v>7.1081873832197051E-2</v>
      </c>
      <c r="G28" s="279">
        <f>VLOOKUP(CONCATENATE('Évek összevetése megjelenítő'!B1,'UMD táblák megjelenítő'!$A28),'UMD táblák bázis'!$A$1:$AE$2024,G$1,FALSE)</f>
        <v>74850.711009295483</v>
      </c>
      <c r="H28" s="280">
        <f>VLOOKUP(CONCATENATE('Évek összevetése megjelenítő'!B1,'UMD táblák megjelenítő'!$A28),'UMD táblák bázis'!$A$1:$AE$2024,H$1,FALSE)</f>
        <v>51170.002580622058</v>
      </c>
      <c r="I28" s="49">
        <f>VLOOKUP(CONCATENATE('Évek összevetése megjelenítő'!B1,'UMD táblák megjelenítő'!$A28),'UMD táblák bázis'!$A$1:$AE$2024,I$1,FALSE)</f>
        <v>0.6836274751520719</v>
      </c>
      <c r="J28" s="35" t="str">
        <f>VLOOKUP(CONCATENATE('Évek összevetése megjelenítő'!B1,'UMD táblák megjelenítő'!$A28),'UMD táblák bázis'!$A$1:$AE$2024,J$1,FALSE)</f>
        <v/>
      </c>
      <c r="K28" s="42" t="str">
        <f>VLOOKUP(CONCATENATE('Évek összevetése megjelenítő'!B1,'UMD táblák megjelenítő'!$A28),'UMD táblák bázis'!$A$1:$AE$2024,K$1,FALSE)</f>
        <v/>
      </c>
      <c r="L28" s="46" t="str">
        <f>VLOOKUP(CONCATENATE('Évek összevetése megjelenítő'!B1,'UMD táblák megjelenítő'!$A28),'UMD táblák bázis'!$A$1:$AE$2024,L$1,FALSE)</f>
        <v/>
      </c>
      <c r="M28" s="50" t="str">
        <f>VLOOKUP(CONCATENATE('Évek összevetése megjelenítő'!B1,'UMD táblák megjelenítő'!$A28),'UMD táblák bázis'!$A$1:$AE$2024,M$1,FALSE)</f>
        <v/>
      </c>
      <c r="N28" s="50" t="str">
        <f>VLOOKUP(CONCATENATE('Évek összevetése megjelenítő'!B1,'UMD táblák megjelenítő'!$A28),'UMD táblák bázis'!$A$1:$AE$2024,N$1,FALSE)</f>
        <v/>
      </c>
      <c r="O28" s="46" t="str">
        <f>VLOOKUP(CONCATENATE('Évek összevetése megjelenítő'!B1,'UMD táblák megjelenítő'!$A28),'UMD táblák bázis'!$A$1:$AE$2024,O$1,FALSE)</f>
        <v/>
      </c>
      <c r="P28" s="46" t="str">
        <f>VLOOKUP(CONCATENATE('Évek összevetése megjelenítő'!B1,'UMD táblák megjelenítő'!$A28),'UMD táblák bázis'!$A$1:$AE$2024,P$1,FALSE)</f>
        <v/>
      </c>
      <c r="Q28" s="46" t="str">
        <f>VLOOKUP(CONCATENATE('Évek összevetése megjelenítő'!B1,'UMD táblák megjelenítő'!$A28),'UMD táblák bázis'!$A$1:$AE$2024,Q$1,FALSE)</f>
        <v/>
      </c>
      <c r="R28" s="46" t="str">
        <f>VLOOKUP(CONCATENATE('Évek összevetése megjelenítő'!B1,'UMD táblák megjelenítő'!$A28),'UMD táblák bázis'!$A$1:$AE$2024,R$1,FALSE)</f>
        <v/>
      </c>
      <c r="S28" s="46" t="str">
        <f>VLOOKUP(CONCATENATE('Évek összevetése megjelenítő'!B1,'UMD táblák megjelenítő'!$A28),'UMD táblák bázis'!$A$1:$AE$2024,S$1,FALSE)</f>
        <v/>
      </c>
      <c r="T28" s="46" t="str">
        <f>VLOOKUP(CONCATENATE('Évek összevetése megjelenítő'!B1,'UMD táblák megjelenítő'!$A28),'UMD táblák bázis'!$A$1:$AE$2024,T$1,FALSE)</f>
        <v/>
      </c>
      <c r="U28" s="279" t="str">
        <f>VLOOKUP(CONCATENATE('Évek összevetése megjelenítő'!B1,'UMD táblák megjelenítő'!$A28),'UMD táblák bázis'!$A$1:$AE$2024,U$1,FALSE)</f>
        <v/>
      </c>
      <c r="V28" s="279" t="str">
        <f>VLOOKUP(CONCATENATE('Évek összevetése megjelenítő'!B1,'UMD táblák megjelenítő'!$A28),'UMD táblák bázis'!$A$1:$AE$2024,V$1,FALSE)</f>
        <v/>
      </c>
      <c r="W28" s="49" t="str">
        <f>VLOOKUP(CONCATENATE('Évek összevetése megjelenítő'!B1,'UMD táblák megjelenítő'!$A28),'UMD táblák bázis'!$A$1:$AE$2024,W$1,FALSE)</f>
        <v/>
      </c>
      <c r="X28" s="35" t="str">
        <f>VLOOKUP(CONCATENATE('Évek összevetése megjelenítő'!B1,'UMD táblák megjelenítő'!$A28),'UMD táblák bázis'!$A$1:$AE$2024,X$1,FALSE)</f>
        <v/>
      </c>
      <c r="Y28" s="44" t="str">
        <f>VLOOKUP(CONCATENATE('Évek összevetése megjelenítő'!B1,'UMD táblák megjelenítő'!$A28),'UMD táblák bázis'!$A$1:$AE$2024,Y$1,FALSE)</f>
        <v/>
      </c>
      <c r="Z28" s="46" t="str">
        <f>VLOOKUP(CONCATENATE('Évek összevetése megjelenítő'!B1,'UMD táblák megjelenítő'!$A28),'UMD táblák bázis'!$A$1:$AE$2024,Z$1,FALSE)</f>
        <v/>
      </c>
      <c r="AA28" s="46" t="str">
        <f>VLOOKUP(CONCATENATE('Évek összevetése megjelenítő'!B1,'UMD táblák megjelenítő'!$A28),'UMD táblák bázis'!$A$1:$AE$2024,AA$1,FALSE)</f>
        <v/>
      </c>
      <c r="AB28" s="46" t="str">
        <f>VLOOKUP(CONCATENATE('Évek összevetése megjelenítő'!B1,'UMD táblák megjelenítő'!$A28),'UMD táblák bázis'!$A$1:$AE$2024,AB$1,FALSE)</f>
        <v/>
      </c>
      <c r="AC28" s="279" t="str">
        <f>VLOOKUP(CONCATENATE('Évek összevetése megjelenítő'!B1,'UMD táblák megjelenítő'!$A28),'UMD táblák bázis'!$A$1:$AE$2024,AC$1,FALSE)</f>
        <v/>
      </c>
      <c r="AD28" s="280" t="str">
        <f>VLOOKUP(CONCATENATE('Évek összevetése megjelenítő'!B1,'UMD táblák megjelenítő'!$A28),'UMD táblák bázis'!$A$1:$AE$2024,AD$1,FALSE)</f>
        <v/>
      </c>
      <c r="AE28" s="49" t="str">
        <f>VLOOKUP(CONCATENATE('Évek összevetése megjelenítő'!B1,'UMD táblák megjelenítő'!$A28),'UMD táblák bázis'!$A$1:$AE$2024,AE$1,FALSE)</f>
        <v/>
      </c>
    </row>
    <row r="29" spans="1:31" x14ac:dyDescent="0.25">
      <c r="A29">
        <v>28</v>
      </c>
      <c r="B29" s="35">
        <f>VLOOKUP(CONCATENATE('Évek összevetése megjelenítő'!B1,'UMD táblák megjelenítő'!$A29),'UMD táblák bázis'!$A$1:$AE$2024,B$1,FALSE)</f>
        <v>24</v>
      </c>
      <c r="C29" s="44" t="str">
        <f>VLOOKUP(CONCATENATE('Évek összevetése megjelenítő'!B1,'UMD táblák megjelenítő'!$A29),'UMD táblák bázis'!$A$1:$AE$2024,C$1,FALSE)</f>
        <v>K+F</v>
      </c>
      <c r="D29" s="45">
        <f>VLOOKUP(CONCATENATE('Évek összevetése megjelenítő'!B1,'UMD táblák megjelenítő'!$A29),'UMD táblák bázis'!$A$1:$AE$2024,D$1,FALSE)</f>
        <v>0.96894652895148892</v>
      </c>
      <c r="E29" s="46">
        <f>VLOOKUP(CONCATENATE('Évek összevetése megjelenítő'!B1,'UMD táblák megjelenítő'!$A29),'UMD táblák bázis'!$A$1:$AE$2024,E$1,FALSE)</f>
        <v>3.105347104851118E-2</v>
      </c>
      <c r="F29" s="45">
        <f>VLOOKUP(CONCATENATE('Évek összevetése megjelenítő'!B1,'UMD táblák megjelenítő'!$A29),'UMD táblák bázis'!$A$1:$AE$2024,F$1,FALSE)</f>
        <v>1.1490404526423583E-2</v>
      </c>
      <c r="G29" s="279">
        <f>VLOOKUP(CONCATENATE('Évek összevetése megjelenítő'!B1,'UMD táblák megjelenítő'!$A29),'UMD táblák bázis'!$A$1:$AE$2024,G$1,FALSE)</f>
        <v>37518.446500278347</v>
      </c>
      <c r="H29" s="280">
        <f>VLOOKUP(CONCATENATE('Évek összevetése megjelenítő'!B1,'UMD táblák megjelenítő'!$A29),'UMD táblák bázis'!$A$1:$AE$2024,H$1,FALSE)</f>
        <v>12021.170950957374</v>
      </c>
      <c r="I29" s="49">
        <f>VLOOKUP(CONCATENATE('Évek összevetése megjelenítő'!B1,'UMD táblák megjelenítő'!$A29),'UMD táblák bázis'!$A$1:$AE$2024,I$1,FALSE)</f>
        <v>0.32040694837586597</v>
      </c>
      <c r="J29" s="35" t="str">
        <f>VLOOKUP(CONCATENATE('Évek összevetése megjelenítő'!B1,'UMD táblák megjelenítő'!$A29),'UMD táblák bázis'!$A$1:$AE$2024,J$1,FALSE)</f>
        <v/>
      </c>
      <c r="K29" s="42" t="str">
        <f>VLOOKUP(CONCATENATE('Évek összevetése megjelenítő'!B1,'UMD táblák megjelenítő'!$A29),'UMD táblák bázis'!$A$1:$AE$2024,K$1,FALSE)</f>
        <v/>
      </c>
      <c r="L29" s="46" t="str">
        <f>VLOOKUP(CONCATENATE('Évek összevetése megjelenítő'!B1,'UMD táblák megjelenítő'!$A29),'UMD táblák bázis'!$A$1:$AE$2024,L$1,FALSE)</f>
        <v/>
      </c>
      <c r="M29" s="50" t="str">
        <f>VLOOKUP(CONCATENATE('Évek összevetése megjelenítő'!B1,'UMD táblák megjelenítő'!$A29),'UMD táblák bázis'!$A$1:$AE$2024,M$1,FALSE)</f>
        <v/>
      </c>
      <c r="N29" s="50" t="str">
        <f>VLOOKUP(CONCATENATE('Évek összevetése megjelenítő'!B1,'UMD táblák megjelenítő'!$A29),'UMD táblák bázis'!$A$1:$AE$2024,N$1,FALSE)</f>
        <v/>
      </c>
      <c r="O29" s="46" t="str">
        <f>VLOOKUP(CONCATENATE('Évek összevetése megjelenítő'!B1,'UMD táblák megjelenítő'!$A29),'UMD táblák bázis'!$A$1:$AE$2024,O$1,FALSE)</f>
        <v/>
      </c>
      <c r="P29" s="46" t="str">
        <f>VLOOKUP(CONCATENATE('Évek összevetése megjelenítő'!B1,'UMD táblák megjelenítő'!$A29),'UMD táblák bázis'!$A$1:$AE$2024,P$1,FALSE)</f>
        <v/>
      </c>
      <c r="Q29" s="46" t="str">
        <f>VLOOKUP(CONCATENATE('Évek összevetése megjelenítő'!B1,'UMD táblák megjelenítő'!$A29),'UMD táblák bázis'!$A$1:$AE$2024,Q$1,FALSE)</f>
        <v/>
      </c>
      <c r="R29" s="46" t="str">
        <f>VLOOKUP(CONCATENATE('Évek összevetése megjelenítő'!B1,'UMD táblák megjelenítő'!$A29),'UMD táblák bázis'!$A$1:$AE$2024,R$1,FALSE)</f>
        <v/>
      </c>
      <c r="S29" s="46" t="str">
        <f>VLOOKUP(CONCATENATE('Évek összevetése megjelenítő'!B1,'UMD táblák megjelenítő'!$A29),'UMD táblák bázis'!$A$1:$AE$2024,S$1,FALSE)</f>
        <v/>
      </c>
      <c r="T29" s="46" t="str">
        <f>VLOOKUP(CONCATENATE('Évek összevetése megjelenítő'!B1,'UMD táblák megjelenítő'!$A29),'UMD táblák bázis'!$A$1:$AE$2024,T$1,FALSE)</f>
        <v/>
      </c>
      <c r="U29" s="279" t="str">
        <f>VLOOKUP(CONCATENATE('Évek összevetése megjelenítő'!B1,'UMD táblák megjelenítő'!$A29),'UMD táblák bázis'!$A$1:$AE$2024,U$1,FALSE)</f>
        <v/>
      </c>
      <c r="V29" s="279" t="str">
        <f>VLOOKUP(CONCATENATE('Évek összevetése megjelenítő'!B1,'UMD táblák megjelenítő'!$A29),'UMD táblák bázis'!$A$1:$AE$2024,V$1,FALSE)</f>
        <v/>
      </c>
      <c r="W29" s="49" t="str">
        <f>VLOOKUP(CONCATENATE('Évek összevetése megjelenítő'!B1,'UMD táblák megjelenítő'!$A29),'UMD táblák bázis'!$A$1:$AE$2024,W$1,FALSE)</f>
        <v/>
      </c>
      <c r="X29" s="35" t="str">
        <f>VLOOKUP(CONCATENATE('Évek összevetése megjelenítő'!B1,'UMD táblák megjelenítő'!$A29),'UMD táblák bázis'!$A$1:$AE$2024,X$1,FALSE)</f>
        <v/>
      </c>
      <c r="Y29" s="44" t="str">
        <f>VLOOKUP(CONCATENATE('Évek összevetése megjelenítő'!B1,'UMD táblák megjelenítő'!$A29),'UMD táblák bázis'!$A$1:$AE$2024,Y$1,FALSE)</f>
        <v/>
      </c>
      <c r="Z29" s="46" t="str">
        <f>VLOOKUP(CONCATENATE('Évek összevetése megjelenítő'!B1,'UMD táblák megjelenítő'!$A29),'UMD táblák bázis'!$A$1:$AE$2024,Z$1,FALSE)</f>
        <v/>
      </c>
      <c r="AA29" s="46" t="str">
        <f>VLOOKUP(CONCATENATE('Évek összevetése megjelenítő'!B1,'UMD táblák megjelenítő'!$A29),'UMD táblák bázis'!$A$1:$AE$2024,AA$1,FALSE)</f>
        <v/>
      </c>
      <c r="AB29" s="46" t="str">
        <f>VLOOKUP(CONCATENATE('Évek összevetése megjelenítő'!B1,'UMD táblák megjelenítő'!$A29),'UMD táblák bázis'!$A$1:$AE$2024,AB$1,FALSE)</f>
        <v/>
      </c>
      <c r="AC29" s="279" t="str">
        <f>VLOOKUP(CONCATENATE('Évek összevetése megjelenítő'!B1,'UMD táblák megjelenítő'!$A29),'UMD táblák bázis'!$A$1:$AE$2024,AC$1,FALSE)</f>
        <v/>
      </c>
      <c r="AD29" s="280" t="str">
        <f>VLOOKUP(CONCATENATE('Évek összevetése megjelenítő'!B1,'UMD táblák megjelenítő'!$A29),'UMD táblák bázis'!$A$1:$AE$2024,AD$1,FALSE)</f>
        <v/>
      </c>
      <c r="AE29" s="49" t="str">
        <f>VLOOKUP(CONCATENATE('Évek összevetése megjelenítő'!B1,'UMD táblák megjelenítő'!$A29),'UMD táblák bázis'!$A$1:$AE$2024,AE$1,FALSE)</f>
        <v/>
      </c>
    </row>
    <row r="30" spans="1:31" x14ac:dyDescent="0.25">
      <c r="A30">
        <v>29</v>
      </c>
      <c r="B30" s="35">
        <f>VLOOKUP(CONCATENATE('Évek összevetése megjelenítő'!B1,'UMD táblák megjelenítő'!$A30),'UMD táblák bázis'!$A$1:$AE$2024,B$1,FALSE)</f>
        <v>25</v>
      </c>
      <c r="C30" s="44" t="str">
        <f>VLOOKUP(CONCATENATE('Évek összevetése megjelenítő'!B1,'UMD táblák megjelenítő'!$A30),'UMD táblák bázis'!$A$1:$AE$2024,C$1,FALSE)</f>
        <v>Egyéb tudományos</v>
      </c>
      <c r="D30" s="45">
        <f>VLOOKUP(CONCATENATE('Évek összevetése megjelenítő'!B1,'UMD táblák megjelenítő'!$A30),'UMD táblák bázis'!$A$1:$AE$2024,D$1,FALSE)</f>
        <v>0.72712461705963116</v>
      </c>
      <c r="E30" s="46">
        <f>VLOOKUP(CONCATENATE('Évek összevetése megjelenítő'!B1,'UMD táblák megjelenítő'!$A30),'UMD táblák bázis'!$A$1:$AE$2024,E$1,FALSE)</f>
        <v>0.27287538294036878</v>
      </c>
      <c r="F30" s="45">
        <f>VLOOKUP(CONCATENATE('Évek összevetése megjelenítő'!B1,'UMD táblák megjelenítő'!$A30),'UMD táblák bázis'!$A$1:$AE$2024,F$1,FALSE)</f>
        <v>0.14378795452537535</v>
      </c>
      <c r="G30" s="279">
        <f>VLOOKUP(CONCATENATE('Évek összevetése megjelenítő'!B1,'UMD táblák megjelenítő'!$A30),'UMD táblák bázis'!$A$1:$AE$2024,G$1,FALSE)</f>
        <v>2</v>
      </c>
      <c r="H30" s="280">
        <f>VLOOKUP(CONCATENATE('Évek összevetése megjelenítő'!B1,'UMD táblák megjelenítő'!$A30),'UMD táblák bázis'!$A$1:$AE$2024,H$1,FALSE)</f>
        <v>0</v>
      </c>
      <c r="I30" s="49">
        <f>VLOOKUP(CONCATENATE('Évek összevetése megjelenítő'!B1,'UMD táblák megjelenítő'!$A30),'UMD táblák bázis'!$A$1:$AE$2024,I$1,FALSE)</f>
        <v>0</v>
      </c>
      <c r="J30" s="35" t="str">
        <f>VLOOKUP(CONCATENATE('Évek összevetése megjelenítő'!B1,'UMD táblák megjelenítő'!$A30),'UMD táblák bázis'!$A$1:$AE$2024,J$1,FALSE)</f>
        <v/>
      </c>
      <c r="K30" s="42" t="str">
        <f>VLOOKUP(CONCATENATE('Évek összevetése megjelenítő'!B1,'UMD táblák megjelenítő'!$A30),'UMD táblák bázis'!$A$1:$AE$2024,K$1,FALSE)</f>
        <v/>
      </c>
      <c r="L30" s="46" t="str">
        <f>VLOOKUP(CONCATENATE('Évek összevetése megjelenítő'!B1,'UMD táblák megjelenítő'!$A30),'UMD táblák bázis'!$A$1:$AE$2024,L$1,FALSE)</f>
        <v/>
      </c>
      <c r="M30" s="50" t="str">
        <f>VLOOKUP(CONCATENATE('Évek összevetése megjelenítő'!B1,'UMD táblák megjelenítő'!$A30),'UMD táblák bázis'!$A$1:$AE$2024,M$1,FALSE)</f>
        <v/>
      </c>
      <c r="N30" s="50" t="str">
        <f>VLOOKUP(CONCATENATE('Évek összevetése megjelenítő'!B1,'UMD táblák megjelenítő'!$A30),'UMD táblák bázis'!$A$1:$AE$2024,N$1,FALSE)</f>
        <v/>
      </c>
      <c r="O30" s="46" t="str">
        <f>VLOOKUP(CONCATENATE('Évek összevetése megjelenítő'!B1,'UMD táblák megjelenítő'!$A30),'UMD táblák bázis'!$A$1:$AE$2024,O$1,FALSE)</f>
        <v/>
      </c>
      <c r="P30" s="46" t="str">
        <f>VLOOKUP(CONCATENATE('Évek összevetése megjelenítő'!B1,'UMD táblák megjelenítő'!$A30),'UMD táblák bázis'!$A$1:$AE$2024,P$1,FALSE)</f>
        <v/>
      </c>
      <c r="Q30" s="46" t="str">
        <f>VLOOKUP(CONCATENATE('Évek összevetése megjelenítő'!B1,'UMD táblák megjelenítő'!$A30),'UMD táblák bázis'!$A$1:$AE$2024,Q$1,FALSE)</f>
        <v/>
      </c>
      <c r="R30" s="46" t="str">
        <f>VLOOKUP(CONCATENATE('Évek összevetése megjelenítő'!B1,'UMD táblák megjelenítő'!$A30),'UMD táblák bázis'!$A$1:$AE$2024,R$1,FALSE)</f>
        <v/>
      </c>
      <c r="S30" s="46" t="str">
        <f>VLOOKUP(CONCATENATE('Évek összevetése megjelenítő'!B1,'UMD táblák megjelenítő'!$A30),'UMD táblák bázis'!$A$1:$AE$2024,S$1,FALSE)</f>
        <v/>
      </c>
      <c r="T30" s="46" t="str">
        <f>VLOOKUP(CONCATENATE('Évek összevetése megjelenítő'!B1,'UMD táblák megjelenítő'!$A30),'UMD táblák bázis'!$A$1:$AE$2024,T$1,FALSE)</f>
        <v/>
      </c>
      <c r="U30" s="279" t="str">
        <f>VLOOKUP(CONCATENATE('Évek összevetése megjelenítő'!B1,'UMD táblák megjelenítő'!$A30),'UMD táblák bázis'!$A$1:$AE$2024,U$1,FALSE)</f>
        <v/>
      </c>
      <c r="V30" s="279" t="str">
        <f>VLOOKUP(CONCATENATE('Évek összevetése megjelenítő'!B1,'UMD táblák megjelenítő'!$A30),'UMD táblák bázis'!$A$1:$AE$2024,V$1,FALSE)</f>
        <v/>
      </c>
      <c r="W30" s="49" t="str">
        <f>VLOOKUP(CONCATENATE('Évek összevetése megjelenítő'!B1,'UMD táblák megjelenítő'!$A30),'UMD táblák bázis'!$A$1:$AE$2024,W$1,FALSE)</f>
        <v/>
      </c>
      <c r="X30" s="35" t="str">
        <f>VLOOKUP(CONCATENATE('Évek összevetése megjelenítő'!B1,'UMD táblák megjelenítő'!$A30),'UMD táblák bázis'!$A$1:$AE$2024,X$1,FALSE)</f>
        <v/>
      </c>
      <c r="Y30" s="44" t="str">
        <f>VLOOKUP(CONCATENATE('Évek összevetése megjelenítő'!B1,'UMD táblák megjelenítő'!$A30),'UMD táblák bázis'!$A$1:$AE$2024,Y$1,FALSE)</f>
        <v/>
      </c>
      <c r="Z30" s="46" t="str">
        <f>VLOOKUP(CONCATENATE('Évek összevetése megjelenítő'!B1,'UMD táblák megjelenítő'!$A30),'UMD táblák bázis'!$A$1:$AE$2024,Z$1,FALSE)</f>
        <v/>
      </c>
      <c r="AA30" s="46" t="str">
        <f>VLOOKUP(CONCATENATE('Évek összevetése megjelenítő'!B1,'UMD táblák megjelenítő'!$A30),'UMD táblák bázis'!$A$1:$AE$2024,AA$1,FALSE)</f>
        <v/>
      </c>
      <c r="AB30" s="46" t="str">
        <f>VLOOKUP(CONCATENATE('Évek összevetése megjelenítő'!B1,'UMD táblák megjelenítő'!$A30),'UMD táblák bázis'!$A$1:$AE$2024,AB$1,FALSE)</f>
        <v/>
      </c>
      <c r="AC30" s="279" t="str">
        <f>VLOOKUP(CONCATENATE('Évek összevetése megjelenítő'!B1,'UMD táblák megjelenítő'!$A30),'UMD táblák bázis'!$A$1:$AE$2024,AC$1,FALSE)</f>
        <v/>
      </c>
      <c r="AD30" s="280" t="str">
        <f>VLOOKUP(CONCATENATE('Évek összevetése megjelenítő'!B1,'UMD táblák megjelenítő'!$A30),'UMD táblák bázis'!$A$1:$AE$2024,AD$1,FALSE)</f>
        <v/>
      </c>
      <c r="AE30" s="49" t="str">
        <f>VLOOKUP(CONCATENATE('Évek összevetése megjelenítő'!B1,'UMD táblák megjelenítő'!$A30),'UMD táblák bázis'!$A$1:$AE$2024,AE$1,FALSE)</f>
        <v/>
      </c>
    </row>
    <row r="31" spans="1:31" x14ac:dyDescent="0.25">
      <c r="A31">
        <v>30</v>
      </c>
      <c r="B31" s="35">
        <f>VLOOKUP(CONCATENATE('Évek összevetése megjelenítő'!B1,'UMD táblák megjelenítő'!$A31),'UMD táblák bázis'!$A$1:$AE$2024,B$1,FALSE)</f>
        <v>26</v>
      </c>
      <c r="C31" s="44" t="str">
        <f>VLOOKUP(CONCATENATE('Évek összevetése megjelenítő'!B1,'UMD táblák megjelenítő'!$A31),'UMD táblák bázis'!$A$1:$AE$2024,C$1,FALSE)</f>
        <v>Adminisztratív</v>
      </c>
      <c r="D31" s="45">
        <f>VLOOKUP(CONCATENATE('Évek összevetése megjelenítő'!B1,'UMD táblák megjelenítő'!$A31),'UMD táblák bázis'!$A$1:$AE$2024,D$1,FALSE)</f>
        <v>0.8428087487311684</v>
      </c>
      <c r="E31" s="46">
        <f>VLOOKUP(CONCATENATE('Évek összevetése megjelenítő'!B1,'UMD táblák megjelenítő'!$A31),'UMD táblák bázis'!$A$1:$AE$2024,E$1,FALSE)</f>
        <v>0.15719125126883168</v>
      </c>
      <c r="F31" s="45">
        <f>VLOOKUP(CONCATENATE('Évek összevetése megjelenítő'!B1,'UMD táblák megjelenítő'!$A31),'UMD táblák bázis'!$A$1:$AE$2024,F$1,FALSE)</f>
        <v>0.12473586516896173</v>
      </c>
      <c r="G31" s="279">
        <f>VLOOKUP(CONCATENATE('Évek összevetése megjelenítő'!B1,'UMD táblák megjelenítő'!$A31),'UMD táblák bázis'!$A$1:$AE$2024,G$1,FALSE)</f>
        <v>121577.51845373515</v>
      </c>
      <c r="H31" s="280">
        <f>VLOOKUP(CONCATENATE('Évek összevetése megjelenítő'!B1,'UMD táblák megjelenítő'!$A31),'UMD táblák bázis'!$A$1:$AE$2024,H$1,FALSE)</f>
        <v>86449.58688766665</v>
      </c>
      <c r="I31" s="49">
        <f>VLOOKUP(CONCATENATE('Évek összevetése megjelenítő'!B1,'UMD táblák megjelenítő'!$A31),'UMD táblák bázis'!$A$1:$AE$2024,I$1,FALSE)</f>
        <v>0.71106556530485521</v>
      </c>
      <c r="J31" s="35" t="str">
        <f>VLOOKUP(CONCATENATE('Évek összevetése megjelenítő'!B1,'UMD táblák megjelenítő'!$A31),'UMD táblák bázis'!$A$1:$AE$2024,J$1,FALSE)</f>
        <v/>
      </c>
      <c r="K31" s="42" t="str">
        <f>VLOOKUP(CONCATENATE('Évek összevetése megjelenítő'!B1,'UMD táblák megjelenítő'!$A31),'UMD táblák bázis'!$A$1:$AE$2024,K$1,FALSE)</f>
        <v/>
      </c>
      <c r="L31" s="46" t="str">
        <f>VLOOKUP(CONCATENATE('Évek összevetése megjelenítő'!B1,'UMD táblák megjelenítő'!$A31),'UMD táblák bázis'!$A$1:$AE$2024,L$1,FALSE)</f>
        <v/>
      </c>
      <c r="M31" s="50" t="str">
        <f>VLOOKUP(CONCATENATE('Évek összevetése megjelenítő'!B1,'UMD táblák megjelenítő'!$A31),'UMD táblák bázis'!$A$1:$AE$2024,M$1,FALSE)</f>
        <v/>
      </c>
      <c r="N31" s="50" t="str">
        <f>VLOOKUP(CONCATENATE('Évek összevetése megjelenítő'!B1,'UMD táblák megjelenítő'!$A31),'UMD táblák bázis'!$A$1:$AE$2024,N$1,FALSE)</f>
        <v/>
      </c>
      <c r="O31" s="46" t="str">
        <f>VLOOKUP(CONCATENATE('Évek összevetése megjelenítő'!B1,'UMD táblák megjelenítő'!$A31),'UMD táblák bázis'!$A$1:$AE$2024,O$1,FALSE)</f>
        <v/>
      </c>
      <c r="P31" s="46" t="str">
        <f>VLOOKUP(CONCATENATE('Évek összevetése megjelenítő'!B1,'UMD táblák megjelenítő'!$A31),'UMD táblák bázis'!$A$1:$AE$2024,P$1,FALSE)</f>
        <v/>
      </c>
      <c r="Q31" s="46" t="str">
        <f>VLOOKUP(CONCATENATE('Évek összevetése megjelenítő'!B1,'UMD táblák megjelenítő'!$A31),'UMD táblák bázis'!$A$1:$AE$2024,Q$1,FALSE)</f>
        <v/>
      </c>
      <c r="R31" s="46" t="str">
        <f>VLOOKUP(CONCATENATE('Évek összevetése megjelenítő'!B1,'UMD táblák megjelenítő'!$A31),'UMD táblák bázis'!$A$1:$AE$2024,R$1,FALSE)</f>
        <v/>
      </c>
      <c r="S31" s="46" t="str">
        <f>VLOOKUP(CONCATENATE('Évek összevetése megjelenítő'!B1,'UMD táblák megjelenítő'!$A31),'UMD táblák bázis'!$A$1:$AE$2024,S$1,FALSE)</f>
        <v/>
      </c>
      <c r="T31" s="46" t="str">
        <f>VLOOKUP(CONCATENATE('Évek összevetése megjelenítő'!B1,'UMD táblák megjelenítő'!$A31),'UMD táblák bázis'!$A$1:$AE$2024,T$1,FALSE)</f>
        <v/>
      </c>
      <c r="U31" s="279" t="str">
        <f>VLOOKUP(CONCATENATE('Évek összevetése megjelenítő'!B1,'UMD táblák megjelenítő'!$A31),'UMD táblák bázis'!$A$1:$AE$2024,U$1,FALSE)</f>
        <v/>
      </c>
      <c r="V31" s="279" t="str">
        <f>VLOOKUP(CONCATENATE('Évek összevetése megjelenítő'!B1,'UMD táblák megjelenítő'!$A31),'UMD táblák bázis'!$A$1:$AE$2024,V$1,FALSE)</f>
        <v/>
      </c>
      <c r="W31" s="49" t="str">
        <f>VLOOKUP(CONCATENATE('Évek összevetése megjelenítő'!B1,'UMD táblák megjelenítő'!$A31),'UMD táblák bázis'!$A$1:$AE$2024,W$1,FALSE)</f>
        <v/>
      </c>
      <c r="X31" s="35" t="str">
        <f>VLOOKUP(CONCATENATE('Évek összevetése megjelenítő'!B1,'UMD táblák megjelenítő'!$A31),'UMD táblák bázis'!$A$1:$AE$2024,X$1,FALSE)</f>
        <v/>
      </c>
      <c r="Y31" s="44" t="str">
        <f>VLOOKUP(CONCATENATE('Évek összevetése megjelenítő'!B1,'UMD táblák megjelenítő'!$A31),'UMD táblák bázis'!$A$1:$AE$2024,Y$1,FALSE)</f>
        <v/>
      </c>
      <c r="Z31" s="46" t="str">
        <f>VLOOKUP(CONCATENATE('Évek összevetése megjelenítő'!B1,'UMD táblák megjelenítő'!$A31),'UMD táblák bázis'!$A$1:$AE$2024,Z$1,FALSE)</f>
        <v/>
      </c>
      <c r="AA31" s="46" t="str">
        <f>VLOOKUP(CONCATENATE('Évek összevetése megjelenítő'!B1,'UMD táblák megjelenítő'!$A31),'UMD táblák bázis'!$A$1:$AE$2024,AA$1,FALSE)</f>
        <v/>
      </c>
      <c r="AB31" s="46" t="str">
        <f>VLOOKUP(CONCATENATE('Évek összevetése megjelenítő'!B1,'UMD táblák megjelenítő'!$A31),'UMD táblák bázis'!$A$1:$AE$2024,AB$1,FALSE)</f>
        <v/>
      </c>
      <c r="AC31" s="279" t="str">
        <f>VLOOKUP(CONCATENATE('Évek összevetése megjelenítő'!B1,'UMD táblák megjelenítő'!$A31),'UMD táblák bázis'!$A$1:$AE$2024,AC$1,FALSE)</f>
        <v/>
      </c>
      <c r="AD31" s="280" t="str">
        <f>VLOOKUP(CONCATENATE('Évek összevetése megjelenítő'!B1,'UMD táblák megjelenítő'!$A31),'UMD táblák bázis'!$A$1:$AE$2024,AD$1,FALSE)</f>
        <v/>
      </c>
      <c r="AE31" s="49" t="str">
        <f>VLOOKUP(CONCATENATE('Évek összevetése megjelenítő'!B1,'UMD táblák megjelenítő'!$A31),'UMD táblák bázis'!$A$1:$AE$2024,AE$1,FALSE)</f>
        <v/>
      </c>
    </row>
    <row r="32" spans="1:31" x14ac:dyDescent="0.25">
      <c r="A32">
        <v>31</v>
      </c>
      <c r="B32" s="35" t="str">
        <f>VLOOKUP(CONCATENATE('Évek összevetése megjelenítő'!B1,'UMD táblák megjelenítő'!$A32),'UMD táblák bázis'!$A$1:$AE$2024,B$1,FALSE)</f>
        <v/>
      </c>
      <c r="C32" s="44" t="str">
        <f>VLOOKUP(CONCATENATE('Évek összevetése megjelenítő'!B1,'UMD táblák megjelenítő'!$A32),'UMD táblák bázis'!$A$1:$AE$2024,C$1,FALSE)</f>
        <v/>
      </c>
      <c r="D32" s="45" t="str">
        <f>VLOOKUP(CONCATENATE('Évek összevetése megjelenítő'!B1,'UMD táblák megjelenítő'!$A32),'UMD táblák bázis'!$A$1:$AE$2024,D$1,FALSE)</f>
        <v/>
      </c>
      <c r="E32" s="46" t="str">
        <f>VLOOKUP(CONCATENATE('Évek összevetése megjelenítő'!B1,'UMD táblák megjelenítő'!$A32),'UMD táblák bázis'!$A$1:$AE$2024,E$1,FALSE)</f>
        <v/>
      </c>
      <c r="F32" s="45" t="str">
        <f>VLOOKUP(CONCATENATE('Évek összevetése megjelenítő'!B1,'UMD táblák megjelenítő'!$A32),'UMD táblák bázis'!$A$1:$AE$2024,F$1,FALSE)</f>
        <v/>
      </c>
      <c r="G32" s="279" t="str">
        <f>VLOOKUP(CONCATENATE('Évek összevetése megjelenítő'!B1,'UMD táblák megjelenítő'!$A32),'UMD táblák bázis'!$A$1:$AE$2024,G$1,FALSE)</f>
        <v/>
      </c>
      <c r="H32" s="280" t="str">
        <f>VLOOKUP(CONCATENATE('Évek összevetése megjelenítő'!B1,'UMD táblák megjelenítő'!$A32),'UMD táblák bázis'!$A$1:$AE$2024,H$1,FALSE)</f>
        <v/>
      </c>
      <c r="I32" s="49" t="str">
        <f>VLOOKUP(CONCATENATE('Évek összevetése megjelenítő'!B1,'UMD táblák megjelenítő'!$A32),'UMD táblák bázis'!$A$1:$AE$2024,I$1,FALSE)</f>
        <v/>
      </c>
      <c r="J32" s="35" t="str">
        <f>VLOOKUP(CONCATENATE('Évek összevetése megjelenítő'!B1,'UMD táblák megjelenítő'!$A32),'UMD táblák bázis'!$A$1:$AE$2024,J$1,FALSE)</f>
        <v/>
      </c>
      <c r="K32" s="42" t="str">
        <f>VLOOKUP(CONCATENATE('Évek összevetése megjelenítő'!B1,'UMD táblák megjelenítő'!$A32),'UMD táblák bázis'!$A$1:$AE$2024,K$1,FALSE)</f>
        <v/>
      </c>
      <c r="L32" s="46" t="str">
        <f>VLOOKUP(CONCATENATE('Évek összevetése megjelenítő'!B1,'UMD táblák megjelenítő'!$A32),'UMD táblák bázis'!$A$1:$AE$2024,L$1,FALSE)</f>
        <v/>
      </c>
      <c r="M32" s="50" t="str">
        <f>VLOOKUP(CONCATENATE('Évek összevetése megjelenítő'!B1,'UMD táblák megjelenítő'!$A32),'UMD táblák bázis'!$A$1:$AE$2024,M$1,FALSE)</f>
        <v/>
      </c>
      <c r="N32" s="50" t="str">
        <f>VLOOKUP(CONCATENATE('Évek összevetése megjelenítő'!B1,'UMD táblák megjelenítő'!$A32),'UMD táblák bázis'!$A$1:$AE$2024,N$1,FALSE)</f>
        <v/>
      </c>
      <c r="O32" s="46" t="str">
        <f>VLOOKUP(CONCATENATE('Évek összevetése megjelenítő'!B1,'UMD táblák megjelenítő'!$A32),'UMD táblák bázis'!$A$1:$AE$2024,O$1,FALSE)</f>
        <v/>
      </c>
      <c r="P32" s="46" t="str">
        <f>VLOOKUP(CONCATENATE('Évek összevetése megjelenítő'!B1,'UMD táblák megjelenítő'!$A32),'UMD táblák bázis'!$A$1:$AE$2024,P$1,FALSE)</f>
        <v/>
      </c>
      <c r="Q32" s="46" t="str">
        <f>VLOOKUP(CONCATENATE('Évek összevetése megjelenítő'!B1,'UMD táblák megjelenítő'!$A32),'UMD táblák bázis'!$A$1:$AE$2024,Q$1,FALSE)</f>
        <v/>
      </c>
      <c r="R32" s="46" t="str">
        <f>VLOOKUP(CONCATENATE('Évek összevetése megjelenítő'!B1,'UMD táblák megjelenítő'!$A32),'UMD táblák bázis'!$A$1:$AE$2024,R$1,FALSE)</f>
        <v/>
      </c>
      <c r="S32" s="46" t="str">
        <f>VLOOKUP(CONCATENATE('Évek összevetése megjelenítő'!B1,'UMD táblák megjelenítő'!$A32),'UMD táblák bázis'!$A$1:$AE$2024,S$1,FALSE)</f>
        <v/>
      </c>
      <c r="T32" s="46" t="str">
        <f>VLOOKUP(CONCATENATE('Évek összevetése megjelenítő'!B1,'UMD táblák megjelenítő'!$A32),'UMD táblák bázis'!$A$1:$AE$2024,T$1,FALSE)</f>
        <v/>
      </c>
      <c r="U32" s="279" t="str">
        <f>VLOOKUP(CONCATENATE('Évek összevetése megjelenítő'!B1,'UMD táblák megjelenítő'!$A32),'UMD táblák bázis'!$A$1:$AE$2024,U$1,FALSE)</f>
        <v/>
      </c>
      <c r="V32" s="279" t="str">
        <f>VLOOKUP(CONCATENATE('Évek összevetése megjelenítő'!B1,'UMD táblák megjelenítő'!$A32),'UMD táblák bázis'!$A$1:$AE$2024,V$1,FALSE)</f>
        <v/>
      </c>
      <c r="W32" s="49" t="str">
        <f>VLOOKUP(CONCATENATE('Évek összevetése megjelenítő'!B1,'UMD táblák megjelenítő'!$A32),'UMD táblák bázis'!$A$1:$AE$2024,W$1,FALSE)</f>
        <v/>
      </c>
      <c r="X32" s="35" t="str">
        <f>VLOOKUP(CONCATENATE('Évek összevetése megjelenítő'!B1,'UMD táblák megjelenítő'!$A32),'UMD táblák bázis'!$A$1:$AE$2024,X$1,FALSE)</f>
        <v/>
      </c>
      <c r="Y32" s="44" t="str">
        <f>VLOOKUP(CONCATENATE('Évek összevetése megjelenítő'!B1,'UMD táblák megjelenítő'!$A32),'UMD táblák bázis'!$A$1:$AE$2024,Y$1,FALSE)</f>
        <v/>
      </c>
      <c r="Z32" s="46" t="str">
        <f>VLOOKUP(CONCATENATE('Évek összevetése megjelenítő'!B1,'UMD táblák megjelenítő'!$A32),'UMD táblák bázis'!$A$1:$AE$2024,Z$1,FALSE)</f>
        <v/>
      </c>
      <c r="AA32" s="46" t="str">
        <f>VLOOKUP(CONCATENATE('Évek összevetése megjelenítő'!B1,'UMD táblák megjelenítő'!$A32),'UMD táblák bázis'!$A$1:$AE$2024,AA$1,FALSE)</f>
        <v/>
      </c>
      <c r="AB32" s="46" t="str">
        <f>VLOOKUP(CONCATENATE('Évek összevetése megjelenítő'!B1,'UMD táblák megjelenítő'!$A32),'UMD táblák bázis'!$A$1:$AE$2024,AB$1,FALSE)</f>
        <v/>
      </c>
      <c r="AC32" s="279" t="str">
        <f>VLOOKUP(CONCATENATE('Évek összevetése megjelenítő'!B1,'UMD táblák megjelenítő'!$A32),'UMD táblák bázis'!$A$1:$AE$2024,AC$1,FALSE)</f>
        <v/>
      </c>
      <c r="AD32" s="280" t="str">
        <f>VLOOKUP(CONCATENATE('Évek összevetése megjelenítő'!B1,'UMD táblák megjelenítő'!$A32),'UMD táblák bázis'!$A$1:$AE$2024,AD$1,FALSE)</f>
        <v/>
      </c>
      <c r="AE32" s="49" t="str">
        <f>VLOOKUP(CONCATENATE('Évek összevetése megjelenítő'!B1,'UMD táblák megjelenítő'!$A32),'UMD táblák bázis'!$A$1:$AE$2024,AE$1,FALSE)</f>
        <v/>
      </c>
    </row>
    <row r="33" spans="1:31" x14ac:dyDescent="0.25">
      <c r="A33">
        <v>32</v>
      </c>
      <c r="B33" s="35" t="str">
        <f>VLOOKUP(CONCATENATE('Évek összevetése megjelenítő'!B1,'UMD táblák megjelenítő'!$A33),'UMD táblák bázis'!$A$1:$AE$2024,B$1,FALSE)</f>
        <v/>
      </c>
      <c r="C33" s="44" t="str">
        <f>VLOOKUP(CONCATENATE('Évek összevetése megjelenítő'!B1,'UMD táblák megjelenítő'!$A33),'UMD táblák bázis'!$A$1:$AE$2024,C$1,FALSE)</f>
        <v/>
      </c>
      <c r="D33" s="45" t="str">
        <f>VLOOKUP(CONCATENATE('Évek összevetése megjelenítő'!B1,'UMD táblák megjelenítő'!$A33),'UMD táblák bázis'!$A$1:$AE$2024,D$1,FALSE)</f>
        <v/>
      </c>
      <c r="E33" s="46" t="str">
        <f>VLOOKUP(CONCATENATE('Évek összevetése megjelenítő'!B1,'UMD táblák megjelenítő'!$A33),'UMD táblák bázis'!$A$1:$AE$2024,E$1,FALSE)</f>
        <v/>
      </c>
      <c r="F33" s="45" t="str">
        <f>VLOOKUP(CONCATENATE('Évek összevetése megjelenítő'!B1,'UMD táblák megjelenítő'!$A33),'UMD táblák bázis'!$A$1:$AE$2024,F$1,FALSE)</f>
        <v/>
      </c>
      <c r="G33" s="279" t="str">
        <f>VLOOKUP(CONCATENATE('Évek összevetése megjelenítő'!B1,'UMD táblák megjelenítő'!$A33),'UMD táblák bázis'!$A$1:$AE$2024,G$1,FALSE)</f>
        <v/>
      </c>
      <c r="H33" s="280" t="str">
        <f>VLOOKUP(CONCATENATE('Évek összevetése megjelenítő'!B1,'UMD táblák megjelenítő'!$A33),'UMD táblák bázis'!$A$1:$AE$2024,H$1,FALSE)</f>
        <v/>
      </c>
      <c r="I33" s="49" t="str">
        <f>VLOOKUP(CONCATENATE('Évek összevetése megjelenítő'!B1,'UMD táblák megjelenítő'!$A33),'UMD táblák bázis'!$A$1:$AE$2024,I$1,FALSE)</f>
        <v/>
      </c>
      <c r="J33" s="35" t="str">
        <f>VLOOKUP(CONCATENATE('Évek összevetése megjelenítő'!B1,'UMD táblák megjelenítő'!$A33),'UMD táblák bázis'!$A$1:$AE$2024,J$1,FALSE)</f>
        <v/>
      </c>
      <c r="K33" s="42" t="str">
        <f>VLOOKUP(CONCATENATE('Évek összevetése megjelenítő'!B1,'UMD táblák megjelenítő'!$A33),'UMD táblák bázis'!$A$1:$AE$2024,K$1,FALSE)</f>
        <v/>
      </c>
      <c r="L33" s="46" t="str">
        <f>VLOOKUP(CONCATENATE('Évek összevetése megjelenítő'!B1,'UMD táblák megjelenítő'!$A33),'UMD táblák bázis'!$A$1:$AE$2024,L$1,FALSE)</f>
        <v/>
      </c>
      <c r="M33" s="50" t="str">
        <f>VLOOKUP(CONCATENATE('Évek összevetése megjelenítő'!B1,'UMD táblák megjelenítő'!$A33),'UMD táblák bázis'!$A$1:$AE$2024,M$1,FALSE)</f>
        <v/>
      </c>
      <c r="N33" s="50" t="str">
        <f>VLOOKUP(CONCATENATE('Évek összevetése megjelenítő'!B1,'UMD táblák megjelenítő'!$A33),'UMD táblák bázis'!$A$1:$AE$2024,N$1,FALSE)</f>
        <v/>
      </c>
      <c r="O33" s="46" t="str">
        <f>VLOOKUP(CONCATENATE('Évek összevetése megjelenítő'!B1,'UMD táblák megjelenítő'!$A33),'UMD táblák bázis'!$A$1:$AE$2024,O$1,FALSE)</f>
        <v/>
      </c>
      <c r="P33" s="46" t="str">
        <f>VLOOKUP(CONCATENATE('Évek összevetése megjelenítő'!B1,'UMD táblák megjelenítő'!$A33),'UMD táblák bázis'!$A$1:$AE$2024,P$1,FALSE)</f>
        <v/>
      </c>
      <c r="Q33" s="46" t="str">
        <f>VLOOKUP(CONCATENATE('Évek összevetése megjelenítő'!B1,'UMD táblák megjelenítő'!$A33),'UMD táblák bázis'!$A$1:$AE$2024,Q$1,FALSE)</f>
        <v/>
      </c>
      <c r="R33" s="46" t="str">
        <f>VLOOKUP(CONCATENATE('Évek összevetése megjelenítő'!B1,'UMD táblák megjelenítő'!$A33),'UMD táblák bázis'!$A$1:$AE$2024,R$1,FALSE)</f>
        <v/>
      </c>
      <c r="S33" s="46" t="str">
        <f>VLOOKUP(CONCATENATE('Évek összevetése megjelenítő'!B1,'UMD táblák megjelenítő'!$A33),'UMD táblák bázis'!$A$1:$AE$2024,S$1,FALSE)</f>
        <v/>
      </c>
      <c r="T33" s="46" t="str">
        <f>VLOOKUP(CONCATENATE('Évek összevetése megjelenítő'!B1,'UMD táblák megjelenítő'!$A33),'UMD táblák bázis'!$A$1:$AE$2024,T$1,FALSE)</f>
        <v/>
      </c>
      <c r="U33" s="279" t="str">
        <f>VLOOKUP(CONCATENATE('Évek összevetése megjelenítő'!B1,'UMD táblák megjelenítő'!$A33),'UMD táblák bázis'!$A$1:$AE$2024,U$1,FALSE)</f>
        <v/>
      </c>
      <c r="V33" s="279" t="str">
        <f>VLOOKUP(CONCATENATE('Évek összevetése megjelenítő'!B1,'UMD táblák megjelenítő'!$A33),'UMD táblák bázis'!$A$1:$AE$2024,V$1,FALSE)</f>
        <v/>
      </c>
      <c r="W33" s="49" t="str">
        <f>VLOOKUP(CONCATENATE('Évek összevetése megjelenítő'!B1,'UMD táblák megjelenítő'!$A33),'UMD táblák bázis'!$A$1:$AE$2024,W$1,FALSE)</f>
        <v/>
      </c>
      <c r="X33" s="35" t="str">
        <f>VLOOKUP(CONCATENATE('Évek összevetése megjelenítő'!B1,'UMD táblák megjelenítő'!$A33),'UMD táblák bázis'!$A$1:$AE$2024,X$1,FALSE)</f>
        <v/>
      </c>
      <c r="Y33" s="44" t="str">
        <f>VLOOKUP(CONCATENATE('Évek összevetése megjelenítő'!B1,'UMD táblák megjelenítő'!$A33),'UMD táblák bázis'!$A$1:$AE$2024,Y$1,FALSE)</f>
        <v/>
      </c>
      <c r="Z33" s="46" t="str">
        <f>VLOOKUP(CONCATENATE('Évek összevetése megjelenítő'!B1,'UMD táblák megjelenítő'!$A33),'UMD táblák bázis'!$A$1:$AE$2024,Z$1,FALSE)</f>
        <v/>
      </c>
      <c r="AA33" s="46" t="str">
        <f>VLOOKUP(CONCATENATE('Évek összevetése megjelenítő'!B1,'UMD táblák megjelenítő'!$A33),'UMD táblák bázis'!$A$1:$AE$2024,AA$1,FALSE)</f>
        <v/>
      </c>
      <c r="AB33" s="46" t="str">
        <f>VLOOKUP(CONCATENATE('Évek összevetése megjelenítő'!B1,'UMD táblák megjelenítő'!$A33),'UMD táblák bázis'!$A$1:$AE$2024,AB$1,FALSE)</f>
        <v/>
      </c>
      <c r="AC33" s="279" t="str">
        <f>VLOOKUP(CONCATENATE('Évek összevetése megjelenítő'!B1,'UMD táblák megjelenítő'!$A33),'UMD táblák bázis'!$A$1:$AE$2024,AC$1,FALSE)</f>
        <v/>
      </c>
      <c r="AD33" s="280" t="str">
        <f>VLOOKUP(CONCATENATE('Évek összevetése megjelenítő'!B1,'UMD táblák megjelenítő'!$A33),'UMD táblák bázis'!$A$1:$AE$2024,AD$1,FALSE)</f>
        <v/>
      </c>
      <c r="AE33" s="49" t="str">
        <f>VLOOKUP(CONCATENATE('Évek összevetése megjelenítő'!B1,'UMD táblák megjelenítő'!$A33),'UMD táblák bázis'!$A$1:$AE$2024,AE$1,FALSE)</f>
        <v/>
      </c>
    </row>
    <row r="34" spans="1:31" x14ac:dyDescent="0.25">
      <c r="A34">
        <v>33</v>
      </c>
      <c r="B34" s="35" t="str">
        <f>VLOOKUP(CONCATENATE('Évek összevetése megjelenítő'!B1,'UMD táblák megjelenítő'!$A34),'UMD táblák bázis'!$A$1:$AE$2024,B$1,FALSE)</f>
        <v/>
      </c>
      <c r="C34" s="44" t="str">
        <f>VLOOKUP(CONCATENATE('Évek összevetése megjelenítő'!B1,'UMD táblák megjelenítő'!$A34),'UMD táblák bázis'!$A$1:$AE$2024,C$1,FALSE)</f>
        <v/>
      </c>
      <c r="D34" s="45" t="str">
        <f>VLOOKUP(CONCATENATE('Évek összevetése megjelenítő'!B1,'UMD táblák megjelenítő'!$A34),'UMD táblák bázis'!$A$1:$AE$2024,D$1,FALSE)</f>
        <v/>
      </c>
      <c r="E34" s="46" t="str">
        <f>VLOOKUP(CONCATENATE('Évek összevetése megjelenítő'!B1,'UMD táblák megjelenítő'!$A34),'UMD táblák bázis'!$A$1:$AE$2024,E$1,FALSE)</f>
        <v/>
      </c>
      <c r="F34" s="45" t="str">
        <f>VLOOKUP(CONCATENATE('Évek összevetése megjelenítő'!B1,'UMD táblák megjelenítő'!$A34),'UMD táblák bázis'!$A$1:$AE$2024,F$1,FALSE)</f>
        <v/>
      </c>
      <c r="G34" s="279" t="str">
        <f>VLOOKUP(CONCATENATE('Évek összevetése megjelenítő'!B1,'UMD táblák megjelenítő'!$A34),'UMD táblák bázis'!$A$1:$AE$2024,G$1,FALSE)</f>
        <v/>
      </c>
      <c r="H34" s="280" t="str">
        <f>VLOOKUP(CONCATENATE('Évek összevetése megjelenítő'!B1,'UMD táblák megjelenítő'!$A34),'UMD táblák bázis'!$A$1:$AE$2024,H$1,FALSE)</f>
        <v/>
      </c>
      <c r="I34" s="49" t="str">
        <f>VLOOKUP(CONCATENATE('Évek összevetése megjelenítő'!B1,'UMD táblák megjelenítő'!$A34),'UMD táblák bázis'!$A$1:$AE$2024,I$1,FALSE)</f>
        <v/>
      </c>
      <c r="J34" s="35" t="str">
        <f>VLOOKUP(CONCATENATE('Évek összevetése megjelenítő'!B1,'UMD táblák megjelenítő'!$A34),'UMD táblák bázis'!$A$1:$AE$2024,J$1,FALSE)</f>
        <v/>
      </c>
      <c r="K34" s="42" t="str">
        <f>VLOOKUP(CONCATENATE('Évek összevetése megjelenítő'!B1,'UMD táblák megjelenítő'!$A34),'UMD táblák bázis'!$A$1:$AE$2024,K$1,FALSE)</f>
        <v/>
      </c>
      <c r="L34" s="46" t="str">
        <f>VLOOKUP(CONCATENATE('Évek összevetése megjelenítő'!B1,'UMD táblák megjelenítő'!$A34),'UMD táblák bázis'!$A$1:$AE$2024,L$1,FALSE)</f>
        <v/>
      </c>
      <c r="M34" s="50" t="str">
        <f>VLOOKUP(CONCATENATE('Évek összevetése megjelenítő'!B1,'UMD táblák megjelenítő'!$A34),'UMD táblák bázis'!$A$1:$AE$2024,M$1,FALSE)</f>
        <v/>
      </c>
      <c r="N34" s="50" t="str">
        <f>VLOOKUP(CONCATENATE('Évek összevetése megjelenítő'!B1,'UMD táblák megjelenítő'!$A34),'UMD táblák bázis'!$A$1:$AE$2024,N$1,FALSE)</f>
        <v/>
      </c>
      <c r="O34" s="46" t="str">
        <f>VLOOKUP(CONCATENATE('Évek összevetése megjelenítő'!B1,'UMD táblák megjelenítő'!$A34),'UMD táblák bázis'!$A$1:$AE$2024,O$1,FALSE)</f>
        <v/>
      </c>
      <c r="P34" s="46" t="str">
        <f>VLOOKUP(CONCATENATE('Évek összevetése megjelenítő'!B1,'UMD táblák megjelenítő'!$A34),'UMD táblák bázis'!$A$1:$AE$2024,P$1,FALSE)</f>
        <v/>
      </c>
      <c r="Q34" s="46" t="str">
        <f>VLOOKUP(CONCATENATE('Évek összevetése megjelenítő'!B1,'UMD táblák megjelenítő'!$A34),'UMD táblák bázis'!$A$1:$AE$2024,Q$1,FALSE)</f>
        <v/>
      </c>
      <c r="R34" s="46" t="str">
        <f>VLOOKUP(CONCATENATE('Évek összevetése megjelenítő'!B1,'UMD táblák megjelenítő'!$A34),'UMD táblák bázis'!$A$1:$AE$2024,R$1,FALSE)</f>
        <v/>
      </c>
      <c r="S34" s="46" t="str">
        <f>VLOOKUP(CONCATENATE('Évek összevetése megjelenítő'!B1,'UMD táblák megjelenítő'!$A34),'UMD táblák bázis'!$A$1:$AE$2024,S$1,FALSE)</f>
        <v/>
      </c>
      <c r="T34" s="46" t="str">
        <f>VLOOKUP(CONCATENATE('Évek összevetése megjelenítő'!B1,'UMD táblák megjelenítő'!$A34),'UMD táblák bázis'!$A$1:$AE$2024,T$1,FALSE)</f>
        <v/>
      </c>
      <c r="U34" s="279" t="str">
        <f>VLOOKUP(CONCATENATE('Évek összevetése megjelenítő'!B1,'UMD táblák megjelenítő'!$A34),'UMD táblák bázis'!$A$1:$AE$2024,U$1,FALSE)</f>
        <v/>
      </c>
      <c r="V34" s="279" t="str">
        <f>VLOOKUP(CONCATENATE('Évek összevetése megjelenítő'!B1,'UMD táblák megjelenítő'!$A34),'UMD táblák bázis'!$A$1:$AE$2024,V$1,FALSE)</f>
        <v/>
      </c>
      <c r="W34" s="49" t="str">
        <f>VLOOKUP(CONCATENATE('Évek összevetése megjelenítő'!B1,'UMD táblák megjelenítő'!$A34),'UMD táblák bázis'!$A$1:$AE$2024,W$1,FALSE)</f>
        <v/>
      </c>
      <c r="X34" s="35" t="str">
        <f>VLOOKUP(CONCATENATE('Évek összevetése megjelenítő'!B1,'UMD táblák megjelenítő'!$A34),'UMD táblák bázis'!$A$1:$AE$2024,X$1,FALSE)</f>
        <v/>
      </c>
      <c r="Y34" s="44" t="str">
        <f>VLOOKUP(CONCATENATE('Évek összevetése megjelenítő'!B1,'UMD táblák megjelenítő'!$A34),'UMD táblák bázis'!$A$1:$AE$2024,Y$1,FALSE)</f>
        <v/>
      </c>
      <c r="Z34" s="46" t="str">
        <f>VLOOKUP(CONCATENATE('Évek összevetése megjelenítő'!B1,'UMD táblák megjelenítő'!$A34),'UMD táblák bázis'!$A$1:$AE$2024,Z$1,FALSE)</f>
        <v/>
      </c>
      <c r="AA34" s="46" t="str">
        <f>VLOOKUP(CONCATENATE('Évek összevetése megjelenítő'!B1,'UMD táblák megjelenítő'!$A34),'UMD táblák bázis'!$A$1:$AE$2024,AA$1,FALSE)</f>
        <v/>
      </c>
      <c r="AB34" s="46" t="str">
        <f>VLOOKUP(CONCATENATE('Évek összevetése megjelenítő'!B1,'UMD táblák megjelenítő'!$A34),'UMD táblák bázis'!$A$1:$AE$2024,AB$1,FALSE)</f>
        <v/>
      </c>
      <c r="AC34" s="279" t="str">
        <f>VLOOKUP(CONCATENATE('Évek összevetése megjelenítő'!B1,'UMD táblák megjelenítő'!$A34),'UMD táblák bázis'!$A$1:$AE$2024,AC$1,FALSE)</f>
        <v/>
      </c>
      <c r="AD34" s="280" t="str">
        <f>VLOOKUP(CONCATENATE('Évek összevetése megjelenítő'!B1,'UMD táblák megjelenítő'!$A34),'UMD táblák bázis'!$A$1:$AE$2024,AD$1,FALSE)</f>
        <v/>
      </c>
      <c r="AE34" s="49" t="str">
        <f>VLOOKUP(CONCATENATE('Évek összevetése megjelenítő'!B1,'UMD táblák megjelenítő'!$A34),'UMD táblák bázis'!$A$1:$AE$2024,AE$1,FALSE)</f>
        <v/>
      </c>
    </row>
    <row r="35" spans="1:31" x14ac:dyDescent="0.25">
      <c r="A35">
        <v>34</v>
      </c>
      <c r="B35" s="35" t="str">
        <f>VLOOKUP(CONCATENATE('Évek összevetése megjelenítő'!B1,'UMD táblák megjelenítő'!$A35),'UMD táblák bázis'!$A$1:$AE$2024,B$1,FALSE)</f>
        <v/>
      </c>
      <c r="C35" s="44" t="str">
        <f>VLOOKUP(CONCATENATE('Évek összevetése megjelenítő'!B1,'UMD táblák megjelenítő'!$A35),'UMD táblák bázis'!$A$1:$AE$2024,C$1,FALSE)</f>
        <v/>
      </c>
      <c r="D35" s="45" t="str">
        <f>VLOOKUP(CONCATENATE('Évek összevetése megjelenítő'!B1,'UMD táblák megjelenítő'!$A35),'UMD táblák bázis'!$A$1:$AE$2024,D$1,FALSE)</f>
        <v/>
      </c>
      <c r="E35" s="46" t="str">
        <f>VLOOKUP(CONCATENATE('Évek összevetése megjelenítő'!B1,'UMD táblák megjelenítő'!$A35),'UMD táblák bázis'!$A$1:$AE$2024,E$1,FALSE)</f>
        <v/>
      </c>
      <c r="F35" s="45" t="str">
        <f>VLOOKUP(CONCATENATE('Évek összevetése megjelenítő'!B1,'UMD táblák megjelenítő'!$A35),'UMD táblák bázis'!$A$1:$AE$2024,F$1,FALSE)</f>
        <v/>
      </c>
      <c r="G35" s="279" t="str">
        <f>VLOOKUP(CONCATENATE('Évek összevetése megjelenítő'!B1,'UMD táblák megjelenítő'!$A35),'UMD táblák bázis'!$A$1:$AE$2024,G$1,FALSE)</f>
        <v/>
      </c>
      <c r="H35" s="280" t="str">
        <f>VLOOKUP(CONCATENATE('Évek összevetése megjelenítő'!B1,'UMD táblák megjelenítő'!$A35),'UMD táblák bázis'!$A$1:$AE$2024,H$1,FALSE)</f>
        <v/>
      </c>
      <c r="I35" s="49" t="str">
        <f>VLOOKUP(CONCATENATE('Évek összevetése megjelenítő'!B1,'UMD táblák megjelenítő'!$A35),'UMD táblák bázis'!$A$1:$AE$2024,I$1,FALSE)</f>
        <v/>
      </c>
      <c r="J35" s="35" t="str">
        <f>VLOOKUP(CONCATENATE('Évek összevetése megjelenítő'!B1,'UMD táblák megjelenítő'!$A35),'UMD táblák bázis'!$A$1:$AE$2024,J$1,FALSE)</f>
        <v/>
      </c>
      <c r="K35" s="42" t="str">
        <f>VLOOKUP(CONCATENATE('Évek összevetése megjelenítő'!B1,'UMD táblák megjelenítő'!$A35),'UMD táblák bázis'!$A$1:$AE$2024,K$1,FALSE)</f>
        <v/>
      </c>
      <c r="L35" s="46" t="str">
        <f>VLOOKUP(CONCATENATE('Évek összevetése megjelenítő'!B1,'UMD táblák megjelenítő'!$A35),'UMD táblák bázis'!$A$1:$AE$2024,L$1,FALSE)</f>
        <v/>
      </c>
      <c r="M35" s="50" t="str">
        <f>VLOOKUP(CONCATENATE('Évek összevetése megjelenítő'!B1,'UMD táblák megjelenítő'!$A35),'UMD táblák bázis'!$A$1:$AE$2024,M$1,FALSE)</f>
        <v/>
      </c>
      <c r="N35" s="50" t="str">
        <f>VLOOKUP(CONCATENATE('Évek összevetése megjelenítő'!B1,'UMD táblák megjelenítő'!$A35),'UMD táblák bázis'!$A$1:$AE$2024,N$1,FALSE)</f>
        <v/>
      </c>
      <c r="O35" s="46" t="str">
        <f>VLOOKUP(CONCATENATE('Évek összevetése megjelenítő'!B1,'UMD táblák megjelenítő'!$A35),'UMD táblák bázis'!$A$1:$AE$2024,O$1,FALSE)</f>
        <v/>
      </c>
      <c r="P35" s="46" t="str">
        <f>VLOOKUP(CONCATENATE('Évek összevetése megjelenítő'!B1,'UMD táblák megjelenítő'!$A35),'UMD táblák bázis'!$A$1:$AE$2024,P$1,FALSE)</f>
        <v/>
      </c>
      <c r="Q35" s="46" t="str">
        <f>VLOOKUP(CONCATENATE('Évek összevetése megjelenítő'!B1,'UMD táblák megjelenítő'!$A35),'UMD táblák bázis'!$A$1:$AE$2024,Q$1,FALSE)</f>
        <v/>
      </c>
      <c r="R35" s="46" t="str">
        <f>VLOOKUP(CONCATENATE('Évek összevetése megjelenítő'!B1,'UMD táblák megjelenítő'!$A35),'UMD táblák bázis'!$A$1:$AE$2024,R$1,FALSE)</f>
        <v/>
      </c>
      <c r="S35" s="46" t="str">
        <f>VLOOKUP(CONCATENATE('Évek összevetése megjelenítő'!B1,'UMD táblák megjelenítő'!$A35),'UMD táblák bázis'!$A$1:$AE$2024,S$1,FALSE)</f>
        <v/>
      </c>
      <c r="T35" s="46" t="str">
        <f>VLOOKUP(CONCATENATE('Évek összevetése megjelenítő'!B1,'UMD táblák megjelenítő'!$A35),'UMD táblák bázis'!$A$1:$AE$2024,T$1,FALSE)</f>
        <v/>
      </c>
      <c r="U35" s="279" t="str">
        <f>VLOOKUP(CONCATENATE('Évek összevetése megjelenítő'!B1,'UMD táblák megjelenítő'!$A35),'UMD táblák bázis'!$A$1:$AE$2024,U$1,FALSE)</f>
        <v/>
      </c>
      <c r="V35" s="279" t="str">
        <f>VLOOKUP(CONCATENATE('Évek összevetése megjelenítő'!B1,'UMD táblák megjelenítő'!$A35),'UMD táblák bázis'!$A$1:$AE$2024,V$1,FALSE)</f>
        <v/>
      </c>
      <c r="W35" s="49" t="str">
        <f>VLOOKUP(CONCATENATE('Évek összevetése megjelenítő'!B1,'UMD táblák megjelenítő'!$A35),'UMD táblák bázis'!$A$1:$AE$2024,W$1,FALSE)</f>
        <v/>
      </c>
      <c r="X35" s="35" t="str">
        <f>VLOOKUP(CONCATENATE('Évek összevetése megjelenítő'!B1,'UMD táblák megjelenítő'!$A35),'UMD táblák bázis'!$A$1:$AE$2024,X$1,FALSE)</f>
        <v/>
      </c>
      <c r="Y35" s="44" t="str">
        <f>VLOOKUP(CONCATENATE('Évek összevetése megjelenítő'!B1,'UMD táblák megjelenítő'!$A35),'UMD táblák bázis'!$A$1:$AE$2024,Y$1,FALSE)</f>
        <v/>
      </c>
      <c r="Z35" s="46" t="str">
        <f>VLOOKUP(CONCATENATE('Évek összevetése megjelenítő'!B1,'UMD táblák megjelenítő'!$A35),'UMD táblák bázis'!$A$1:$AE$2024,Z$1,FALSE)</f>
        <v/>
      </c>
      <c r="AA35" s="46" t="str">
        <f>VLOOKUP(CONCATENATE('Évek összevetése megjelenítő'!B1,'UMD táblák megjelenítő'!$A35),'UMD táblák bázis'!$A$1:$AE$2024,AA$1,FALSE)</f>
        <v/>
      </c>
      <c r="AB35" s="46" t="str">
        <f>VLOOKUP(CONCATENATE('Évek összevetése megjelenítő'!B1,'UMD táblák megjelenítő'!$A35),'UMD táblák bázis'!$A$1:$AE$2024,AB$1,FALSE)</f>
        <v/>
      </c>
      <c r="AC35" s="279" t="str">
        <f>VLOOKUP(CONCATENATE('Évek összevetése megjelenítő'!B1,'UMD táblák megjelenítő'!$A35),'UMD táblák bázis'!$A$1:$AE$2024,AC$1,FALSE)</f>
        <v/>
      </c>
      <c r="AD35" s="280" t="str">
        <f>VLOOKUP(CONCATENATE('Évek összevetése megjelenítő'!B1,'UMD táblák megjelenítő'!$A35),'UMD táblák bázis'!$A$1:$AE$2024,AD$1,FALSE)</f>
        <v/>
      </c>
      <c r="AE35" s="49" t="str">
        <f>VLOOKUP(CONCATENATE('Évek összevetése megjelenítő'!B1,'UMD táblák megjelenítő'!$A35),'UMD táblák bázis'!$A$1:$AE$2024,AE$1,FALSE)</f>
        <v/>
      </c>
    </row>
    <row r="36" spans="1:31" x14ac:dyDescent="0.25">
      <c r="A36">
        <v>35</v>
      </c>
      <c r="B36" s="35" t="str">
        <f>VLOOKUP(CONCATENATE('Évek összevetése megjelenítő'!B1,'UMD táblák megjelenítő'!$A36),'UMD táblák bázis'!$A$1:$AE$2024,B$1,FALSE)</f>
        <v/>
      </c>
      <c r="C36" s="44" t="str">
        <f>VLOOKUP(CONCATENATE('Évek összevetése megjelenítő'!B1,'UMD táblák megjelenítő'!$A36),'UMD táblák bázis'!$A$1:$AE$2024,C$1,FALSE)</f>
        <v/>
      </c>
      <c r="D36" s="45" t="str">
        <f>VLOOKUP(CONCATENATE('Évek összevetése megjelenítő'!B1,'UMD táblák megjelenítő'!$A36),'UMD táblák bázis'!$A$1:$AE$2024,D$1,FALSE)</f>
        <v/>
      </c>
      <c r="E36" s="46" t="str">
        <f>VLOOKUP(CONCATENATE('Évek összevetése megjelenítő'!B1,'UMD táblák megjelenítő'!$A36),'UMD táblák bázis'!$A$1:$AE$2024,E$1,FALSE)</f>
        <v/>
      </c>
      <c r="F36" s="45" t="str">
        <f>VLOOKUP(CONCATENATE('Évek összevetése megjelenítő'!B1,'UMD táblák megjelenítő'!$A36),'UMD táblák bázis'!$A$1:$AE$2024,F$1,FALSE)</f>
        <v/>
      </c>
      <c r="G36" s="279" t="str">
        <f>VLOOKUP(CONCATENATE('Évek összevetése megjelenítő'!B1,'UMD táblák megjelenítő'!$A36),'UMD táblák bázis'!$A$1:$AE$2024,G$1,FALSE)</f>
        <v/>
      </c>
      <c r="H36" s="280" t="str">
        <f>VLOOKUP(CONCATENATE('Évek összevetése megjelenítő'!B1,'UMD táblák megjelenítő'!$A36),'UMD táblák bázis'!$A$1:$AE$2024,H$1,FALSE)</f>
        <v/>
      </c>
      <c r="I36" s="49" t="str">
        <f>VLOOKUP(CONCATENATE('Évek összevetése megjelenítő'!B1,'UMD táblák megjelenítő'!$A36),'UMD táblák bázis'!$A$1:$AE$2024,I$1,FALSE)</f>
        <v/>
      </c>
      <c r="J36" s="35" t="str">
        <f>VLOOKUP(CONCATENATE('Évek összevetése megjelenítő'!B1,'UMD táblák megjelenítő'!$A36),'UMD táblák bázis'!$A$1:$AE$2024,J$1,FALSE)</f>
        <v/>
      </c>
      <c r="K36" s="42" t="str">
        <f>VLOOKUP(CONCATENATE('Évek összevetése megjelenítő'!B1,'UMD táblák megjelenítő'!$A36),'UMD táblák bázis'!$A$1:$AE$2024,K$1,FALSE)</f>
        <v/>
      </c>
      <c r="L36" s="46" t="str">
        <f>VLOOKUP(CONCATENATE('Évek összevetése megjelenítő'!B1,'UMD táblák megjelenítő'!$A36),'UMD táblák bázis'!$A$1:$AE$2024,L$1,FALSE)</f>
        <v/>
      </c>
      <c r="M36" s="50" t="str">
        <f>VLOOKUP(CONCATENATE('Évek összevetése megjelenítő'!B1,'UMD táblák megjelenítő'!$A36),'UMD táblák bázis'!$A$1:$AE$2024,M$1,FALSE)</f>
        <v/>
      </c>
      <c r="N36" s="50" t="str">
        <f>VLOOKUP(CONCATENATE('Évek összevetése megjelenítő'!B1,'UMD táblák megjelenítő'!$A36),'UMD táblák bázis'!$A$1:$AE$2024,N$1,FALSE)</f>
        <v/>
      </c>
      <c r="O36" s="46" t="str">
        <f>VLOOKUP(CONCATENATE('Évek összevetése megjelenítő'!B1,'UMD táblák megjelenítő'!$A36),'UMD táblák bázis'!$A$1:$AE$2024,O$1,FALSE)</f>
        <v/>
      </c>
      <c r="P36" s="46" t="str">
        <f>VLOOKUP(CONCATENATE('Évek összevetése megjelenítő'!B1,'UMD táblák megjelenítő'!$A36),'UMD táblák bázis'!$A$1:$AE$2024,P$1,FALSE)</f>
        <v/>
      </c>
      <c r="Q36" s="46" t="str">
        <f>VLOOKUP(CONCATENATE('Évek összevetése megjelenítő'!B1,'UMD táblák megjelenítő'!$A36),'UMD táblák bázis'!$A$1:$AE$2024,Q$1,FALSE)</f>
        <v/>
      </c>
      <c r="R36" s="46" t="str">
        <f>VLOOKUP(CONCATENATE('Évek összevetése megjelenítő'!B1,'UMD táblák megjelenítő'!$A36),'UMD táblák bázis'!$A$1:$AE$2024,R$1,FALSE)</f>
        <v/>
      </c>
      <c r="S36" s="46" t="str">
        <f>VLOOKUP(CONCATENATE('Évek összevetése megjelenítő'!B1,'UMD táblák megjelenítő'!$A36),'UMD táblák bázis'!$A$1:$AE$2024,S$1,FALSE)</f>
        <v/>
      </c>
      <c r="T36" s="46" t="str">
        <f>VLOOKUP(CONCATENATE('Évek összevetése megjelenítő'!B1,'UMD táblák megjelenítő'!$A36),'UMD táblák bázis'!$A$1:$AE$2024,T$1,FALSE)</f>
        <v/>
      </c>
      <c r="U36" s="279" t="str">
        <f>VLOOKUP(CONCATENATE('Évek összevetése megjelenítő'!B1,'UMD táblák megjelenítő'!$A36),'UMD táblák bázis'!$A$1:$AE$2024,U$1,FALSE)</f>
        <v/>
      </c>
      <c r="V36" s="279" t="str">
        <f>VLOOKUP(CONCATENATE('Évek összevetése megjelenítő'!B1,'UMD táblák megjelenítő'!$A36),'UMD táblák bázis'!$A$1:$AE$2024,V$1,FALSE)</f>
        <v/>
      </c>
      <c r="W36" s="49" t="str">
        <f>VLOOKUP(CONCATENATE('Évek összevetése megjelenítő'!B1,'UMD táblák megjelenítő'!$A36),'UMD táblák bázis'!$A$1:$AE$2024,W$1,FALSE)</f>
        <v/>
      </c>
      <c r="X36" s="35" t="str">
        <f>VLOOKUP(CONCATENATE('Évek összevetése megjelenítő'!B1,'UMD táblák megjelenítő'!$A36),'UMD táblák bázis'!$A$1:$AE$2024,X$1,FALSE)</f>
        <v/>
      </c>
      <c r="Y36" s="44" t="str">
        <f>VLOOKUP(CONCATENATE('Évek összevetése megjelenítő'!B1,'UMD táblák megjelenítő'!$A36),'UMD táblák bázis'!$A$1:$AE$2024,Y$1,FALSE)</f>
        <v/>
      </c>
      <c r="Z36" s="46" t="str">
        <f>VLOOKUP(CONCATENATE('Évek összevetése megjelenítő'!B1,'UMD táblák megjelenítő'!$A36),'UMD táblák bázis'!$A$1:$AE$2024,Z$1,FALSE)</f>
        <v/>
      </c>
      <c r="AA36" s="46" t="str">
        <f>VLOOKUP(CONCATENATE('Évek összevetése megjelenítő'!B1,'UMD táblák megjelenítő'!$A36),'UMD táblák bázis'!$A$1:$AE$2024,AA$1,FALSE)</f>
        <v/>
      </c>
      <c r="AB36" s="46" t="str">
        <f>VLOOKUP(CONCATENATE('Évek összevetése megjelenítő'!B1,'UMD táblák megjelenítő'!$A36),'UMD táblák bázis'!$A$1:$AE$2024,AB$1,FALSE)</f>
        <v/>
      </c>
      <c r="AC36" s="279" t="str">
        <f>VLOOKUP(CONCATENATE('Évek összevetése megjelenítő'!B1,'UMD táblák megjelenítő'!$A36),'UMD táblák bázis'!$A$1:$AE$2024,AC$1,FALSE)</f>
        <v/>
      </c>
      <c r="AD36" s="280" t="str">
        <f>VLOOKUP(CONCATENATE('Évek összevetése megjelenítő'!B1,'UMD táblák megjelenítő'!$A36),'UMD táblák bázis'!$A$1:$AE$2024,AD$1,FALSE)</f>
        <v/>
      </c>
      <c r="AE36" s="49" t="str">
        <f>VLOOKUP(CONCATENATE('Évek összevetése megjelenítő'!B1,'UMD táblák megjelenítő'!$A36),'UMD táblák bázis'!$A$1:$AE$2024,AE$1,FALSE)</f>
        <v/>
      </c>
    </row>
    <row r="37" spans="1:31" x14ac:dyDescent="0.25">
      <c r="A37">
        <v>36</v>
      </c>
      <c r="B37" s="35" t="str">
        <f>VLOOKUP(CONCATENATE('Évek összevetése megjelenítő'!B1,'UMD táblák megjelenítő'!$A37),'UMD táblák bázis'!$A$1:$AE$2024,B$1,FALSE)</f>
        <v/>
      </c>
      <c r="C37" s="44" t="str">
        <f>VLOOKUP(CONCATENATE('Évek összevetése megjelenítő'!B1,'UMD táblák megjelenítő'!$A37),'UMD táblák bázis'!$A$1:$AE$2024,C$1,FALSE)</f>
        <v/>
      </c>
      <c r="D37" s="45" t="str">
        <f>VLOOKUP(CONCATENATE('Évek összevetése megjelenítő'!B1,'UMD táblák megjelenítő'!$A37),'UMD táblák bázis'!$A$1:$AE$2024,D$1,FALSE)</f>
        <v/>
      </c>
      <c r="E37" s="46" t="str">
        <f>VLOOKUP(CONCATENATE('Évek összevetése megjelenítő'!B1,'UMD táblák megjelenítő'!$A37),'UMD táblák bázis'!$A$1:$AE$2024,E$1,FALSE)</f>
        <v/>
      </c>
      <c r="F37" s="45" t="str">
        <f>VLOOKUP(CONCATENATE('Évek összevetése megjelenítő'!B1,'UMD táblák megjelenítő'!$A37),'UMD táblák bázis'!$A$1:$AE$2024,F$1,FALSE)</f>
        <v/>
      </c>
      <c r="G37" s="279" t="str">
        <f>VLOOKUP(CONCATENATE('Évek összevetése megjelenítő'!B1,'UMD táblák megjelenítő'!$A37),'UMD táblák bázis'!$A$1:$AE$2024,G$1,FALSE)</f>
        <v/>
      </c>
      <c r="H37" s="280" t="str">
        <f>VLOOKUP(CONCATENATE('Évek összevetése megjelenítő'!B1,'UMD táblák megjelenítő'!$A37),'UMD táblák bázis'!$A$1:$AE$2024,H$1,FALSE)</f>
        <v/>
      </c>
      <c r="I37" s="49" t="str">
        <f>VLOOKUP(CONCATENATE('Évek összevetése megjelenítő'!B1,'UMD táblák megjelenítő'!$A37),'UMD táblák bázis'!$A$1:$AE$2024,I$1,FALSE)</f>
        <v/>
      </c>
      <c r="J37" s="35" t="str">
        <f>VLOOKUP(CONCATENATE('Évek összevetése megjelenítő'!B1,'UMD táblák megjelenítő'!$A37),'UMD táblák bázis'!$A$1:$AE$2024,J$1,FALSE)</f>
        <v/>
      </c>
      <c r="K37" s="42" t="str">
        <f>VLOOKUP(CONCATENATE('Évek összevetése megjelenítő'!B1,'UMD táblák megjelenítő'!$A37),'UMD táblák bázis'!$A$1:$AE$2024,K$1,FALSE)</f>
        <v/>
      </c>
      <c r="L37" s="46" t="str">
        <f>VLOOKUP(CONCATENATE('Évek összevetése megjelenítő'!B1,'UMD táblák megjelenítő'!$A37),'UMD táblák bázis'!$A$1:$AE$2024,L$1,FALSE)</f>
        <v/>
      </c>
      <c r="M37" s="50" t="str">
        <f>VLOOKUP(CONCATENATE('Évek összevetése megjelenítő'!B1,'UMD táblák megjelenítő'!$A37),'UMD táblák bázis'!$A$1:$AE$2024,M$1,FALSE)</f>
        <v/>
      </c>
      <c r="N37" s="50" t="str">
        <f>VLOOKUP(CONCATENATE('Évek összevetése megjelenítő'!B1,'UMD táblák megjelenítő'!$A37),'UMD táblák bázis'!$A$1:$AE$2024,N$1,FALSE)</f>
        <v/>
      </c>
      <c r="O37" s="46" t="str">
        <f>VLOOKUP(CONCATENATE('Évek összevetése megjelenítő'!B1,'UMD táblák megjelenítő'!$A37),'UMD táblák bázis'!$A$1:$AE$2024,O$1,FALSE)</f>
        <v/>
      </c>
      <c r="P37" s="46" t="str">
        <f>VLOOKUP(CONCATENATE('Évek összevetése megjelenítő'!B1,'UMD táblák megjelenítő'!$A37),'UMD táblák bázis'!$A$1:$AE$2024,P$1,FALSE)</f>
        <v/>
      </c>
      <c r="Q37" s="46" t="str">
        <f>VLOOKUP(CONCATENATE('Évek összevetése megjelenítő'!B1,'UMD táblák megjelenítő'!$A37),'UMD táblák bázis'!$A$1:$AE$2024,Q$1,FALSE)</f>
        <v/>
      </c>
      <c r="R37" s="46" t="str">
        <f>VLOOKUP(CONCATENATE('Évek összevetése megjelenítő'!B1,'UMD táblák megjelenítő'!$A37),'UMD táblák bázis'!$A$1:$AE$2024,R$1,FALSE)</f>
        <v/>
      </c>
      <c r="S37" s="46" t="str">
        <f>VLOOKUP(CONCATENATE('Évek összevetése megjelenítő'!B1,'UMD táblák megjelenítő'!$A37),'UMD táblák bázis'!$A$1:$AE$2024,S$1,FALSE)</f>
        <v/>
      </c>
      <c r="T37" s="46" t="str">
        <f>VLOOKUP(CONCATENATE('Évek összevetése megjelenítő'!B1,'UMD táblák megjelenítő'!$A37),'UMD táblák bázis'!$A$1:$AE$2024,T$1,FALSE)</f>
        <v/>
      </c>
      <c r="U37" s="279" t="str">
        <f>VLOOKUP(CONCATENATE('Évek összevetése megjelenítő'!B1,'UMD táblák megjelenítő'!$A37),'UMD táblák bázis'!$A$1:$AE$2024,U$1,FALSE)</f>
        <v/>
      </c>
      <c r="V37" s="279" t="str">
        <f>VLOOKUP(CONCATENATE('Évek összevetése megjelenítő'!B1,'UMD táblák megjelenítő'!$A37),'UMD táblák bázis'!$A$1:$AE$2024,V$1,FALSE)</f>
        <v/>
      </c>
      <c r="W37" s="49" t="str">
        <f>VLOOKUP(CONCATENATE('Évek összevetése megjelenítő'!B1,'UMD táblák megjelenítő'!$A37),'UMD táblák bázis'!$A$1:$AE$2024,W$1,FALSE)</f>
        <v/>
      </c>
      <c r="X37" s="35" t="str">
        <f>VLOOKUP(CONCATENATE('Évek összevetése megjelenítő'!B1,'UMD táblák megjelenítő'!$A37),'UMD táblák bázis'!$A$1:$AE$2024,X$1,FALSE)</f>
        <v/>
      </c>
      <c r="Y37" s="44" t="str">
        <f>VLOOKUP(CONCATENATE('Évek összevetése megjelenítő'!B1,'UMD táblák megjelenítő'!$A37),'UMD táblák bázis'!$A$1:$AE$2024,Y$1,FALSE)</f>
        <v/>
      </c>
      <c r="Z37" s="46" t="str">
        <f>VLOOKUP(CONCATENATE('Évek összevetése megjelenítő'!B1,'UMD táblák megjelenítő'!$A37),'UMD táblák bázis'!$A$1:$AE$2024,Z$1,FALSE)</f>
        <v/>
      </c>
      <c r="AA37" s="46" t="str">
        <f>VLOOKUP(CONCATENATE('Évek összevetése megjelenítő'!B1,'UMD táblák megjelenítő'!$A37),'UMD táblák bázis'!$A$1:$AE$2024,AA$1,FALSE)</f>
        <v/>
      </c>
      <c r="AB37" s="46" t="str">
        <f>VLOOKUP(CONCATENATE('Évek összevetése megjelenítő'!B1,'UMD táblák megjelenítő'!$A37),'UMD táblák bázis'!$A$1:$AE$2024,AB$1,FALSE)</f>
        <v/>
      </c>
      <c r="AC37" s="279" t="str">
        <f>VLOOKUP(CONCATENATE('Évek összevetése megjelenítő'!B1,'UMD táblák megjelenítő'!$A37),'UMD táblák bázis'!$A$1:$AE$2024,AC$1,FALSE)</f>
        <v/>
      </c>
      <c r="AD37" s="280" t="str">
        <f>VLOOKUP(CONCATENATE('Évek összevetése megjelenítő'!B1,'UMD táblák megjelenítő'!$A37),'UMD táblák bázis'!$A$1:$AE$2024,AD$1,FALSE)</f>
        <v/>
      </c>
      <c r="AE37" s="49" t="str">
        <f>VLOOKUP(CONCATENATE('Évek összevetése megjelenítő'!B1,'UMD táblák megjelenítő'!$A37),'UMD táblák bázis'!$A$1:$AE$2024,AE$1,FALSE)</f>
        <v/>
      </c>
    </row>
    <row r="38" spans="1:31" x14ac:dyDescent="0.25">
      <c r="A38">
        <v>37</v>
      </c>
      <c r="B38" s="35" t="str">
        <f>VLOOKUP(CONCATENATE('Évek összevetése megjelenítő'!B1,'UMD táblák megjelenítő'!$A38),'UMD táblák bázis'!$A$1:$AE$2024,B$1,FALSE)</f>
        <v/>
      </c>
      <c r="C38" s="44" t="str">
        <f>VLOOKUP(CONCATENATE('Évek összevetése megjelenítő'!B1,'UMD táblák megjelenítő'!$A38),'UMD táblák bázis'!$A$1:$AE$2024,C$1,FALSE)</f>
        <v/>
      </c>
      <c r="D38" s="45" t="str">
        <f>VLOOKUP(CONCATENATE('Évek összevetése megjelenítő'!B1,'UMD táblák megjelenítő'!$A38),'UMD táblák bázis'!$A$1:$AE$2024,D$1,FALSE)</f>
        <v/>
      </c>
      <c r="E38" s="46" t="str">
        <f>VLOOKUP(CONCATENATE('Évek összevetése megjelenítő'!B1,'UMD táblák megjelenítő'!$A38),'UMD táblák bázis'!$A$1:$AE$2024,E$1,FALSE)</f>
        <v/>
      </c>
      <c r="F38" s="45" t="str">
        <f>VLOOKUP(CONCATENATE('Évek összevetése megjelenítő'!B1,'UMD táblák megjelenítő'!$A38),'UMD táblák bázis'!$A$1:$AE$2024,F$1,FALSE)</f>
        <v/>
      </c>
      <c r="G38" s="279" t="str">
        <f>VLOOKUP(CONCATENATE('Évek összevetése megjelenítő'!B1,'UMD táblák megjelenítő'!$A38),'UMD táblák bázis'!$A$1:$AE$2024,G$1,FALSE)</f>
        <v/>
      </c>
      <c r="H38" s="280" t="str">
        <f>VLOOKUP(CONCATENATE('Évek összevetése megjelenítő'!B1,'UMD táblák megjelenítő'!$A38),'UMD táblák bázis'!$A$1:$AE$2024,H$1,FALSE)</f>
        <v/>
      </c>
      <c r="I38" s="49" t="str">
        <f>VLOOKUP(CONCATENATE('Évek összevetése megjelenítő'!B1,'UMD táblák megjelenítő'!$A38),'UMD táblák bázis'!$A$1:$AE$2024,I$1,FALSE)</f>
        <v/>
      </c>
      <c r="J38" s="35" t="str">
        <f>VLOOKUP(CONCATENATE('Évek összevetése megjelenítő'!B1,'UMD táblák megjelenítő'!$A38),'UMD táblák bázis'!$A$1:$AE$2024,J$1,FALSE)</f>
        <v/>
      </c>
      <c r="K38" s="42" t="str">
        <f>VLOOKUP(CONCATENATE('Évek összevetése megjelenítő'!B1,'UMD táblák megjelenítő'!$A38),'UMD táblák bázis'!$A$1:$AE$2024,K$1,FALSE)</f>
        <v/>
      </c>
      <c r="L38" s="46" t="str">
        <f>VLOOKUP(CONCATENATE('Évek összevetése megjelenítő'!B1,'UMD táblák megjelenítő'!$A38),'UMD táblák bázis'!$A$1:$AE$2024,L$1,FALSE)</f>
        <v/>
      </c>
      <c r="M38" s="50" t="str">
        <f>VLOOKUP(CONCATENATE('Évek összevetése megjelenítő'!B1,'UMD táblák megjelenítő'!$A38),'UMD táblák bázis'!$A$1:$AE$2024,M$1,FALSE)</f>
        <v/>
      </c>
      <c r="N38" s="50" t="str">
        <f>VLOOKUP(CONCATENATE('Évek összevetése megjelenítő'!B1,'UMD táblák megjelenítő'!$A38),'UMD táblák bázis'!$A$1:$AE$2024,N$1,FALSE)</f>
        <v/>
      </c>
      <c r="O38" s="46" t="str">
        <f>VLOOKUP(CONCATENATE('Évek összevetése megjelenítő'!B1,'UMD táblák megjelenítő'!$A38),'UMD táblák bázis'!$A$1:$AE$2024,O$1,FALSE)</f>
        <v/>
      </c>
      <c r="P38" s="46" t="str">
        <f>VLOOKUP(CONCATENATE('Évek összevetése megjelenítő'!B1,'UMD táblák megjelenítő'!$A38),'UMD táblák bázis'!$A$1:$AE$2024,P$1,FALSE)</f>
        <v/>
      </c>
      <c r="Q38" s="46" t="str">
        <f>VLOOKUP(CONCATENATE('Évek összevetése megjelenítő'!B1,'UMD táblák megjelenítő'!$A38),'UMD táblák bázis'!$A$1:$AE$2024,Q$1,FALSE)</f>
        <v/>
      </c>
      <c r="R38" s="46" t="str">
        <f>VLOOKUP(CONCATENATE('Évek összevetése megjelenítő'!B1,'UMD táblák megjelenítő'!$A38),'UMD táblák bázis'!$A$1:$AE$2024,R$1,FALSE)</f>
        <v/>
      </c>
      <c r="S38" s="46" t="str">
        <f>VLOOKUP(CONCATENATE('Évek összevetése megjelenítő'!B1,'UMD táblák megjelenítő'!$A38),'UMD táblák bázis'!$A$1:$AE$2024,S$1,FALSE)</f>
        <v/>
      </c>
      <c r="T38" s="46" t="str">
        <f>VLOOKUP(CONCATENATE('Évek összevetése megjelenítő'!B1,'UMD táblák megjelenítő'!$A38),'UMD táblák bázis'!$A$1:$AE$2024,T$1,FALSE)</f>
        <v/>
      </c>
      <c r="U38" s="279" t="str">
        <f>VLOOKUP(CONCATENATE('Évek összevetése megjelenítő'!B1,'UMD táblák megjelenítő'!$A38),'UMD táblák bázis'!$A$1:$AE$2024,U$1,FALSE)</f>
        <v/>
      </c>
      <c r="V38" s="279" t="str">
        <f>VLOOKUP(CONCATENATE('Évek összevetése megjelenítő'!B1,'UMD táblák megjelenítő'!$A38),'UMD táblák bázis'!$A$1:$AE$2024,V$1,FALSE)</f>
        <v/>
      </c>
      <c r="W38" s="49" t="str">
        <f>VLOOKUP(CONCATENATE('Évek összevetése megjelenítő'!B1,'UMD táblák megjelenítő'!$A38),'UMD táblák bázis'!$A$1:$AE$2024,W$1,FALSE)</f>
        <v/>
      </c>
      <c r="X38" s="35" t="str">
        <f>VLOOKUP(CONCATENATE('Évek összevetése megjelenítő'!B1,'UMD táblák megjelenítő'!$A38),'UMD táblák bázis'!$A$1:$AE$2024,X$1,FALSE)</f>
        <v/>
      </c>
      <c r="Y38" s="44" t="str">
        <f>VLOOKUP(CONCATENATE('Évek összevetése megjelenítő'!B1,'UMD táblák megjelenítő'!$A38),'UMD táblák bázis'!$A$1:$AE$2024,Y$1,FALSE)</f>
        <v/>
      </c>
      <c r="Z38" s="46" t="str">
        <f>VLOOKUP(CONCATENATE('Évek összevetése megjelenítő'!B1,'UMD táblák megjelenítő'!$A38),'UMD táblák bázis'!$A$1:$AE$2024,Z$1,FALSE)</f>
        <v/>
      </c>
      <c r="AA38" s="46" t="str">
        <f>VLOOKUP(CONCATENATE('Évek összevetése megjelenítő'!B1,'UMD táblák megjelenítő'!$A38),'UMD táblák bázis'!$A$1:$AE$2024,AA$1,FALSE)</f>
        <v/>
      </c>
      <c r="AB38" s="46" t="str">
        <f>VLOOKUP(CONCATENATE('Évek összevetése megjelenítő'!B1,'UMD táblák megjelenítő'!$A38),'UMD táblák bázis'!$A$1:$AE$2024,AB$1,FALSE)</f>
        <v/>
      </c>
      <c r="AC38" s="279" t="str">
        <f>VLOOKUP(CONCATENATE('Évek összevetése megjelenítő'!B1,'UMD táblák megjelenítő'!$A38),'UMD táblák bázis'!$A$1:$AE$2024,AC$1,FALSE)</f>
        <v/>
      </c>
      <c r="AD38" s="280" t="str">
        <f>VLOOKUP(CONCATENATE('Évek összevetése megjelenítő'!B1,'UMD táblák megjelenítő'!$A38),'UMD táblák bázis'!$A$1:$AE$2024,AD$1,FALSE)</f>
        <v/>
      </c>
      <c r="AE38" s="49" t="str">
        <f>VLOOKUP(CONCATENATE('Évek összevetése megjelenítő'!B1,'UMD táblák megjelenítő'!$A38),'UMD táblák bázis'!$A$1:$AE$2024,AE$1,FALSE)</f>
        <v/>
      </c>
    </row>
    <row r="39" spans="1:31" x14ac:dyDescent="0.25">
      <c r="A39">
        <v>38</v>
      </c>
      <c r="B39" s="35" t="str">
        <f>VLOOKUP(CONCATENATE('Évek összevetése megjelenítő'!B1,'UMD táblák megjelenítő'!$A39),'UMD táblák bázis'!$A$1:$AE$2024,B$1,FALSE)</f>
        <v/>
      </c>
      <c r="C39" s="44" t="str">
        <f>VLOOKUP(CONCATENATE('Évek összevetése megjelenítő'!B1,'UMD táblák megjelenítő'!$A39),'UMD táblák bázis'!$A$1:$AE$2024,C$1,FALSE)</f>
        <v/>
      </c>
      <c r="D39" s="45" t="str">
        <f>VLOOKUP(CONCATENATE('Évek összevetése megjelenítő'!B1,'UMD táblák megjelenítő'!$A39),'UMD táblák bázis'!$A$1:$AE$2024,D$1,FALSE)</f>
        <v/>
      </c>
      <c r="E39" s="46" t="str">
        <f>VLOOKUP(CONCATENATE('Évek összevetése megjelenítő'!B1,'UMD táblák megjelenítő'!$A39),'UMD táblák bázis'!$A$1:$AE$2024,E$1,FALSE)</f>
        <v/>
      </c>
      <c r="F39" s="45" t="str">
        <f>VLOOKUP(CONCATENATE('Évek összevetése megjelenítő'!B1,'UMD táblák megjelenítő'!$A39),'UMD táblák bázis'!$A$1:$AE$2024,F$1,FALSE)</f>
        <v/>
      </c>
      <c r="G39" s="279" t="str">
        <f>VLOOKUP(CONCATENATE('Évek összevetése megjelenítő'!B1,'UMD táblák megjelenítő'!$A39),'UMD táblák bázis'!$A$1:$AE$2024,G$1,FALSE)</f>
        <v/>
      </c>
      <c r="H39" s="280" t="str">
        <f>VLOOKUP(CONCATENATE('Évek összevetése megjelenítő'!B1,'UMD táblák megjelenítő'!$A39),'UMD táblák bázis'!$A$1:$AE$2024,H$1,FALSE)</f>
        <v/>
      </c>
      <c r="I39" s="49" t="str">
        <f>VLOOKUP(CONCATENATE('Évek összevetése megjelenítő'!B1,'UMD táblák megjelenítő'!$A39),'UMD táblák bázis'!$A$1:$AE$2024,I$1,FALSE)</f>
        <v/>
      </c>
      <c r="J39" s="35" t="str">
        <f>VLOOKUP(CONCATENATE('Évek összevetése megjelenítő'!B1,'UMD táblák megjelenítő'!$A39),'UMD táblák bázis'!$A$1:$AE$2024,J$1,FALSE)</f>
        <v/>
      </c>
      <c r="K39" s="42" t="str">
        <f>VLOOKUP(CONCATENATE('Évek összevetése megjelenítő'!B1,'UMD táblák megjelenítő'!$A39),'UMD táblák bázis'!$A$1:$AE$2024,K$1,FALSE)</f>
        <v/>
      </c>
      <c r="L39" s="46" t="str">
        <f>VLOOKUP(CONCATENATE('Évek összevetése megjelenítő'!B1,'UMD táblák megjelenítő'!$A39),'UMD táblák bázis'!$A$1:$AE$2024,L$1,FALSE)</f>
        <v/>
      </c>
      <c r="M39" s="50" t="str">
        <f>VLOOKUP(CONCATENATE('Évek összevetése megjelenítő'!B1,'UMD táblák megjelenítő'!$A39),'UMD táblák bázis'!$A$1:$AE$2024,M$1,FALSE)</f>
        <v/>
      </c>
      <c r="N39" s="50" t="str">
        <f>VLOOKUP(CONCATENATE('Évek összevetése megjelenítő'!B1,'UMD táblák megjelenítő'!$A39),'UMD táblák bázis'!$A$1:$AE$2024,N$1,FALSE)</f>
        <v/>
      </c>
      <c r="O39" s="46" t="str">
        <f>VLOOKUP(CONCATENATE('Évek összevetése megjelenítő'!B1,'UMD táblák megjelenítő'!$A39),'UMD táblák bázis'!$A$1:$AE$2024,O$1,FALSE)</f>
        <v/>
      </c>
      <c r="P39" s="46" t="str">
        <f>VLOOKUP(CONCATENATE('Évek összevetése megjelenítő'!B1,'UMD táblák megjelenítő'!$A39),'UMD táblák bázis'!$A$1:$AE$2024,P$1,FALSE)</f>
        <v/>
      </c>
      <c r="Q39" s="46" t="str">
        <f>VLOOKUP(CONCATENATE('Évek összevetése megjelenítő'!B1,'UMD táblák megjelenítő'!$A39),'UMD táblák bázis'!$A$1:$AE$2024,Q$1,FALSE)</f>
        <v/>
      </c>
      <c r="R39" s="46" t="str">
        <f>VLOOKUP(CONCATENATE('Évek összevetése megjelenítő'!B1,'UMD táblák megjelenítő'!$A39),'UMD táblák bázis'!$A$1:$AE$2024,R$1,FALSE)</f>
        <v/>
      </c>
      <c r="S39" s="46" t="str">
        <f>VLOOKUP(CONCATENATE('Évek összevetése megjelenítő'!B1,'UMD táblák megjelenítő'!$A39),'UMD táblák bázis'!$A$1:$AE$2024,S$1,FALSE)</f>
        <v/>
      </c>
      <c r="T39" s="46" t="str">
        <f>VLOOKUP(CONCATENATE('Évek összevetése megjelenítő'!B1,'UMD táblák megjelenítő'!$A39),'UMD táblák bázis'!$A$1:$AE$2024,T$1,FALSE)</f>
        <v/>
      </c>
      <c r="U39" s="279" t="str">
        <f>VLOOKUP(CONCATENATE('Évek összevetése megjelenítő'!B1,'UMD táblák megjelenítő'!$A39),'UMD táblák bázis'!$A$1:$AE$2024,U$1,FALSE)</f>
        <v/>
      </c>
      <c r="V39" s="279" t="str">
        <f>VLOOKUP(CONCATENATE('Évek összevetése megjelenítő'!B1,'UMD táblák megjelenítő'!$A39),'UMD táblák bázis'!$A$1:$AE$2024,V$1,FALSE)</f>
        <v/>
      </c>
      <c r="W39" s="49" t="str">
        <f>VLOOKUP(CONCATENATE('Évek összevetése megjelenítő'!B1,'UMD táblák megjelenítő'!$A39),'UMD táblák bázis'!$A$1:$AE$2024,W$1,FALSE)</f>
        <v/>
      </c>
      <c r="X39" s="35" t="str">
        <f>VLOOKUP(CONCATENATE('Évek összevetése megjelenítő'!B1,'UMD táblák megjelenítő'!$A39),'UMD táblák bázis'!$A$1:$AE$2024,X$1,FALSE)</f>
        <v/>
      </c>
      <c r="Y39" s="44" t="str">
        <f>VLOOKUP(CONCATENATE('Évek összevetése megjelenítő'!B1,'UMD táblák megjelenítő'!$A39),'UMD táblák bázis'!$A$1:$AE$2024,Y$1,FALSE)</f>
        <v/>
      </c>
      <c r="Z39" s="46" t="str">
        <f>VLOOKUP(CONCATENATE('Évek összevetése megjelenítő'!B1,'UMD táblák megjelenítő'!$A39),'UMD táblák bázis'!$A$1:$AE$2024,Z$1,FALSE)</f>
        <v/>
      </c>
      <c r="AA39" s="46" t="str">
        <f>VLOOKUP(CONCATENATE('Évek összevetése megjelenítő'!B1,'UMD táblák megjelenítő'!$A39),'UMD táblák bázis'!$A$1:$AE$2024,AA$1,FALSE)</f>
        <v/>
      </c>
      <c r="AB39" s="46" t="str">
        <f>VLOOKUP(CONCATENATE('Évek összevetése megjelenítő'!B1,'UMD táblák megjelenítő'!$A39),'UMD táblák bázis'!$A$1:$AE$2024,AB$1,FALSE)</f>
        <v/>
      </c>
      <c r="AC39" s="279" t="str">
        <f>VLOOKUP(CONCATENATE('Évek összevetése megjelenítő'!B1,'UMD táblák megjelenítő'!$A39),'UMD táblák bázis'!$A$1:$AE$2024,AC$1,FALSE)</f>
        <v/>
      </c>
      <c r="AD39" s="280" t="str">
        <f>VLOOKUP(CONCATENATE('Évek összevetése megjelenítő'!B1,'UMD táblák megjelenítő'!$A39),'UMD táblák bázis'!$A$1:$AE$2024,AD$1,FALSE)</f>
        <v/>
      </c>
      <c r="AE39" s="49" t="str">
        <f>VLOOKUP(CONCATENATE('Évek összevetése megjelenítő'!B1,'UMD táblák megjelenítő'!$A39),'UMD táblák bázis'!$A$1:$AE$2024,AE$1,FALSE)</f>
        <v/>
      </c>
    </row>
    <row r="40" spans="1:31" x14ac:dyDescent="0.25">
      <c r="A40">
        <v>39</v>
      </c>
      <c r="B40" s="35" t="str">
        <f>VLOOKUP(CONCATENATE('Évek összevetése megjelenítő'!B1,'UMD táblák megjelenítő'!$A40),'UMD táblák bázis'!$A$1:$AE$2024,B$1,FALSE)</f>
        <v/>
      </c>
      <c r="C40" s="44" t="str">
        <f>VLOOKUP(CONCATENATE('Évek összevetése megjelenítő'!B1,'UMD táblák megjelenítő'!$A40),'UMD táblák bázis'!$A$1:$AE$2024,C$1,FALSE)</f>
        <v/>
      </c>
      <c r="D40" s="45" t="str">
        <f>VLOOKUP(CONCATENATE('Évek összevetése megjelenítő'!B1,'UMD táblák megjelenítő'!$A40),'UMD táblák bázis'!$A$1:$AE$2024,D$1,FALSE)</f>
        <v/>
      </c>
      <c r="E40" s="46" t="str">
        <f>VLOOKUP(CONCATENATE('Évek összevetése megjelenítő'!B1,'UMD táblák megjelenítő'!$A40),'UMD táblák bázis'!$A$1:$AE$2024,E$1,FALSE)</f>
        <v/>
      </c>
      <c r="F40" s="45" t="str">
        <f>VLOOKUP(CONCATENATE('Évek összevetése megjelenítő'!B1,'UMD táblák megjelenítő'!$A40),'UMD táblák bázis'!$A$1:$AE$2024,F$1,FALSE)</f>
        <v/>
      </c>
      <c r="G40" s="279" t="str">
        <f>VLOOKUP(CONCATENATE('Évek összevetése megjelenítő'!B1,'UMD táblák megjelenítő'!$A40),'UMD táblák bázis'!$A$1:$AE$2024,G$1,FALSE)</f>
        <v/>
      </c>
      <c r="H40" s="280" t="str">
        <f>VLOOKUP(CONCATENATE('Évek összevetése megjelenítő'!B1,'UMD táblák megjelenítő'!$A40),'UMD táblák bázis'!$A$1:$AE$2024,H$1,FALSE)</f>
        <v/>
      </c>
      <c r="I40" s="49" t="str">
        <f>VLOOKUP(CONCATENATE('Évek összevetése megjelenítő'!B1,'UMD táblák megjelenítő'!$A40),'UMD táblák bázis'!$A$1:$AE$2024,I$1,FALSE)</f>
        <v/>
      </c>
      <c r="J40" s="35" t="str">
        <f>VLOOKUP(CONCATENATE('Évek összevetése megjelenítő'!B1,'UMD táblák megjelenítő'!$A40),'UMD táblák bázis'!$A$1:$AE$2024,J$1,FALSE)</f>
        <v/>
      </c>
      <c r="K40" s="42" t="str">
        <f>VLOOKUP(CONCATENATE('Évek összevetése megjelenítő'!B1,'UMD táblák megjelenítő'!$A40),'UMD táblák bázis'!$A$1:$AE$2024,K$1,FALSE)</f>
        <v/>
      </c>
      <c r="L40" s="46" t="str">
        <f>VLOOKUP(CONCATENATE('Évek összevetése megjelenítő'!B1,'UMD táblák megjelenítő'!$A40),'UMD táblák bázis'!$A$1:$AE$2024,L$1,FALSE)</f>
        <v/>
      </c>
      <c r="M40" s="50" t="str">
        <f>VLOOKUP(CONCATENATE('Évek összevetése megjelenítő'!B1,'UMD táblák megjelenítő'!$A40),'UMD táblák bázis'!$A$1:$AE$2024,M$1,FALSE)</f>
        <v/>
      </c>
      <c r="N40" s="50" t="str">
        <f>VLOOKUP(CONCATENATE('Évek összevetése megjelenítő'!B1,'UMD táblák megjelenítő'!$A40),'UMD táblák bázis'!$A$1:$AE$2024,N$1,FALSE)</f>
        <v/>
      </c>
      <c r="O40" s="46" t="str">
        <f>VLOOKUP(CONCATENATE('Évek összevetése megjelenítő'!B1,'UMD táblák megjelenítő'!$A40),'UMD táblák bázis'!$A$1:$AE$2024,O$1,FALSE)</f>
        <v/>
      </c>
      <c r="P40" s="46" t="str">
        <f>VLOOKUP(CONCATENATE('Évek összevetése megjelenítő'!B1,'UMD táblák megjelenítő'!$A40),'UMD táblák bázis'!$A$1:$AE$2024,P$1,FALSE)</f>
        <v/>
      </c>
      <c r="Q40" s="46" t="str">
        <f>VLOOKUP(CONCATENATE('Évek összevetése megjelenítő'!B1,'UMD táblák megjelenítő'!$A40),'UMD táblák bázis'!$A$1:$AE$2024,Q$1,FALSE)</f>
        <v/>
      </c>
      <c r="R40" s="46" t="str">
        <f>VLOOKUP(CONCATENATE('Évek összevetése megjelenítő'!B1,'UMD táblák megjelenítő'!$A40),'UMD táblák bázis'!$A$1:$AE$2024,R$1,FALSE)</f>
        <v/>
      </c>
      <c r="S40" s="46" t="str">
        <f>VLOOKUP(CONCATENATE('Évek összevetése megjelenítő'!B1,'UMD táblák megjelenítő'!$A40),'UMD táblák bázis'!$A$1:$AE$2024,S$1,FALSE)</f>
        <v/>
      </c>
      <c r="T40" s="46" t="str">
        <f>VLOOKUP(CONCATENATE('Évek összevetése megjelenítő'!B1,'UMD táblák megjelenítő'!$A40),'UMD táblák bázis'!$A$1:$AE$2024,T$1,FALSE)</f>
        <v/>
      </c>
      <c r="U40" s="279" t="str">
        <f>VLOOKUP(CONCATENATE('Évek összevetése megjelenítő'!B1,'UMD táblák megjelenítő'!$A40),'UMD táblák bázis'!$A$1:$AE$2024,U$1,FALSE)</f>
        <v/>
      </c>
      <c r="V40" s="279" t="str">
        <f>VLOOKUP(CONCATENATE('Évek összevetése megjelenítő'!B1,'UMD táblák megjelenítő'!$A40),'UMD táblák bázis'!$A$1:$AE$2024,V$1,FALSE)</f>
        <v/>
      </c>
      <c r="W40" s="49" t="str">
        <f>VLOOKUP(CONCATENATE('Évek összevetése megjelenítő'!B1,'UMD táblák megjelenítő'!$A40),'UMD táblák bázis'!$A$1:$AE$2024,W$1,FALSE)</f>
        <v/>
      </c>
      <c r="X40" s="35" t="str">
        <f>VLOOKUP(CONCATENATE('Évek összevetése megjelenítő'!B1,'UMD táblák megjelenítő'!$A40),'UMD táblák bázis'!$A$1:$AE$2024,X$1,FALSE)</f>
        <v/>
      </c>
      <c r="Y40" s="44" t="str">
        <f>VLOOKUP(CONCATENATE('Évek összevetése megjelenítő'!B1,'UMD táblák megjelenítő'!$A40),'UMD táblák bázis'!$A$1:$AE$2024,Y$1,FALSE)</f>
        <v/>
      </c>
      <c r="Z40" s="46" t="str">
        <f>VLOOKUP(CONCATENATE('Évek összevetése megjelenítő'!B1,'UMD táblák megjelenítő'!$A40),'UMD táblák bázis'!$A$1:$AE$2024,Z$1,FALSE)</f>
        <v/>
      </c>
      <c r="AA40" s="46" t="str">
        <f>VLOOKUP(CONCATENATE('Évek összevetése megjelenítő'!B1,'UMD táblák megjelenítő'!$A40),'UMD táblák bázis'!$A$1:$AE$2024,AA$1,FALSE)</f>
        <v/>
      </c>
      <c r="AB40" s="46" t="str">
        <f>VLOOKUP(CONCATENATE('Évek összevetése megjelenítő'!B1,'UMD táblák megjelenítő'!$A40),'UMD táblák bázis'!$A$1:$AE$2024,AB$1,FALSE)</f>
        <v/>
      </c>
      <c r="AC40" s="279" t="str">
        <f>VLOOKUP(CONCATENATE('Évek összevetése megjelenítő'!B1,'UMD táblák megjelenítő'!$A40),'UMD táblák bázis'!$A$1:$AE$2024,AC$1,FALSE)</f>
        <v/>
      </c>
      <c r="AD40" s="280" t="str">
        <f>VLOOKUP(CONCATENATE('Évek összevetése megjelenítő'!B1,'UMD táblák megjelenítő'!$A40),'UMD táblák bázis'!$A$1:$AE$2024,AD$1,FALSE)</f>
        <v/>
      </c>
      <c r="AE40" s="49" t="str">
        <f>VLOOKUP(CONCATENATE('Évek összevetése megjelenítő'!B1,'UMD táblák megjelenítő'!$A40),'UMD táblák bázis'!$A$1:$AE$2024,AE$1,FALSE)</f>
        <v/>
      </c>
    </row>
    <row r="41" spans="1:31" x14ac:dyDescent="0.25">
      <c r="A41">
        <v>40</v>
      </c>
      <c r="B41" s="35" t="str">
        <f>VLOOKUP(CONCATENATE('Évek összevetése megjelenítő'!B1,'UMD táblák megjelenítő'!$A41),'UMD táblák bázis'!$A$1:$AE$2024,B$1,FALSE)</f>
        <v/>
      </c>
      <c r="C41" s="44" t="str">
        <f>VLOOKUP(CONCATENATE('Évek összevetése megjelenítő'!B1,'UMD táblák megjelenítő'!$A41),'UMD táblák bázis'!$A$1:$AE$2024,C$1,FALSE)</f>
        <v/>
      </c>
      <c r="D41" s="45" t="str">
        <f>VLOOKUP(CONCATENATE('Évek összevetése megjelenítő'!B1,'UMD táblák megjelenítő'!$A41),'UMD táblák bázis'!$A$1:$AE$2024,D$1,FALSE)</f>
        <v/>
      </c>
      <c r="E41" s="46" t="str">
        <f>VLOOKUP(CONCATENATE('Évek összevetése megjelenítő'!B1,'UMD táblák megjelenítő'!$A41),'UMD táblák bázis'!$A$1:$AE$2024,E$1,FALSE)</f>
        <v/>
      </c>
      <c r="F41" s="45" t="str">
        <f>VLOOKUP(CONCATENATE('Évek összevetése megjelenítő'!B1,'UMD táblák megjelenítő'!$A41),'UMD táblák bázis'!$A$1:$AE$2024,F$1,FALSE)</f>
        <v/>
      </c>
      <c r="G41" s="279" t="str">
        <f>VLOOKUP(CONCATENATE('Évek összevetése megjelenítő'!B1,'UMD táblák megjelenítő'!$A41),'UMD táblák bázis'!$A$1:$AE$2024,G$1,FALSE)</f>
        <v/>
      </c>
      <c r="H41" s="280" t="str">
        <f>VLOOKUP(CONCATENATE('Évek összevetése megjelenítő'!B1,'UMD táblák megjelenítő'!$A41),'UMD táblák bázis'!$A$1:$AE$2024,H$1,FALSE)</f>
        <v/>
      </c>
      <c r="I41" s="49" t="str">
        <f>VLOOKUP(CONCATENATE('Évek összevetése megjelenítő'!B1,'UMD táblák megjelenítő'!$A41),'UMD táblák bázis'!$A$1:$AE$2024,I$1,FALSE)</f>
        <v/>
      </c>
      <c r="J41" s="35" t="str">
        <f>VLOOKUP(CONCATENATE('Évek összevetése megjelenítő'!B1,'UMD táblák megjelenítő'!$A41),'UMD táblák bázis'!$A$1:$AE$2024,J$1,FALSE)</f>
        <v/>
      </c>
      <c r="K41" s="42" t="str">
        <f>VLOOKUP(CONCATENATE('Évek összevetése megjelenítő'!B1,'UMD táblák megjelenítő'!$A41),'UMD táblák bázis'!$A$1:$AE$2024,K$1,FALSE)</f>
        <v/>
      </c>
      <c r="L41" s="46" t="str">
        <f>VLOOKUP(CONCATENATE('Évek összevetése megjelenítő'!B1,'UMD táblák megjelenítő'!$A41),'UMD táblák bázis'!$A$1:$AE$2024,L$1,FALSE)</f>
        <v/>
      </c>
      <c r="M41" s="50" t="str">
        <f>VLOOKUP(CONCATENATE('Évek összevetése megjelenítő'!B1,'UMD táblák megjelenítő'!$A41),'UMD táblák bázis'!$A$1:$AE$2024,M$1,FALSE)</f>
        <v/>
      </c>
      <c r="N41" s="50" t="str">
        <f>VLOOKUP(CONCATENATE('Évek összevetése megjelenítő'!B1,'UMD táblák megjelenítő'!$A41),'UMD táblák bázis'!$A$1:$AE$2024,N$1,FALSE)</f>
        <v/>
      </c>
      <c r="O41" s="46" t="str">
        <f>VLOOKUP(CONCATENATE('Évek összevetése megjelenítő'!B1,'UMD táblák megjelenítő'!$A41),'UMD táblák bázis'!$A$1:$AE$2024,O$1,FALSE)</f>
        <v/>
      </c>
      <c r="P41" s="46" t="str">
        <f>VLOOKUP(CONCATENATE('Évek összevetése megjelenítő'!B1,'UMD táblák megjelenítő'!$A41),'UMD táblák bázis'!$A$1:$AE$2024,P$1,FALSE)</f>
        <v/>
      </c>
      <c r="Q41" s="46" t="str">
        <f>VLOOKUP(CONCATENATE('Évek összevetése megjelenítő'!B1,'UMD táblák megjelenítő'!$A41),'UMD táblák bázis'!$A$1:$AE$2024,Q$1,FALSE)</f>
        <v/>
      </c>
      <c r="R41" s="46" t="str">
        <f>VLOOKUP(CONCATENATE('Évek összevetése megjelenítő'!B1,'UMD táblák megjelenítő'!$A41),'UMD táblák bázis'!$A$1:$AE$2024,R$1,FALSE)</f>
        <v/>
      </c>
      <c r="S41" s="46" t="str">
        <f>VLOOKUP(CONCATENATE('Évek összevetése megjelenítő'!B1,'UMD táblák megjelenítő'!$A41),'UMD táblák bázis'!$A$1:$AE$2024,S$1,FALSE)</f>
        <v/>
      </c>
      <c r="T41" s="46" t="str">
        <f>VLOOKUP(CONCATENATE('Évek összevetése megjelenítő'!B1,'UMD táblák megjelenítő'!$A41),'UMD táblák bázis'!$A$1:$AE$2024,T$1,FALSE)</f>
        <v/>
      </c>
      <c r="U41" s="279" t="str">
        <f>VLOOKUP(CONCATENATE('Évek összevetése megjelenítő'!B1,'UMD táblák megjelenítő'!$A41),'UMD táblák bázis'!$A$1:$AE$2024,U$1,FALSE)</f>
        <v/>
      </c>
      <c r="V41" s="279" t="str">
        <f>VLOOKUP(CONCATENATE('Évek összevetése megjelenítő'!B1,'UMD táblák megjelenítő'!$A41),'UMD táblák bázis'!$A$1:$AE$2024,V$1,FALSE)</f>
        <v/>
      </c>
      <c r="W41" s="49" t="str">
        <f>VLOOKUP(CONCATENATE('Évek összevetése megjelenítő'!B1,'UMD táblák megjelenítő'!$A41),'UMD táblák bázis'!$A$1:$AE$2024,W$1,FALSE)</f>
        <v/>
      </c>
      <c r="X41" s="35" t="str">
        <f>VLOOKUP(CONCATENATE('Évek összevetése megjelenítő'!B1,'UMD táblák megjelenítő'!$A41),'UMD táblák bázis'!$A$1:$AE$2024,X$1,FALSE)</f>
        <v/>
      </c>
      <c r="Y41" s="44" t="str">
        <f>VLOOKUP(CONCATENATE('Évek összevetése megjelenítő'!B1,'UMD táblák megjelenítő'!$A41),'UMD táblák bázis'!$A$1:$AE$2024,Y$1,FALSE)</f>
        <v/>
      </c>
      <c r="Z41" s="46" t="str">
        <f>VLOOKUP(CONCATENATE('Évek összevetése megjelenítő'!B1,'UMD táblák megjelenítő'!$A41),'UMD táblák bázis'!$A$1:$AE$2024,Z$1,FALSE)</f>
        <v/>
      </c>
      <c r="AA41" s="46" t="str">
        <f>VLOOKUP(CONCATENATE('Évek összevetése megjelenítő'!B1,'UMD táblák megjelenítő'!$A41),'UMD táblák bázis'!$A$1:$AE$2024,AA$1,FALSE)</f>
        <v/>
      </c>
      <c r="AB41" s="46" t="str">
        <f>VLOOKUP(CONCATENATE('Évek összevetése megjelenítő'!B1,'UMD táblák megjelenítő'!$A41),'UMD táblák bázis'!$A$1:$AE$2024,AB$1,FALSE)</f>
        <v/>
      </c>
      <c r="AC41" s="279" t="str">
        <f>VLOOKUP(CONCATENATE('Évek összevetése megjelenítő'!B1,'UMD táblák megjelenítő'!$A41),'UMD táblák bázis'!$A$1:$AE$2024,AC$1,FALSE)</f>
        <v/>
      </c>
      <c r="AD41" s="280" t="str">
        <f>VLOOKUP(CONCATENATE('Évek összevetése megjelenítő'!B1,'UMD táblák megjelenítő'!$A41),'UMD táblák bázis'!$A$1:$AE$2024,AD$1,FALSE)</f>
        <v/>
      </c>
      <c r="AE41" s="49" t="str">
        <f>VLOOKUP(CONCATENATE('Évek összevetése megjelenítő'!B1,'UMD táblák megjelenítő'!$A41),'UMD táblák bázis'!$A$1:$AE$2024,AE$1,FALSE)</f>
        <v/>
      </c>
    </row>
    <row r="42" spans="1:31" x14ac:dyDescent="0.25">
      <c r="A42">
        <v>41</v>
      </c>
      <c r="B42" s="35" t="str">
        <f>VLOOKUP(CONCATENATE('Évek összevetése megjelenítő'!B1,'UMD táblák megjelenítő'!$A42),'UMD táblák bázis'!$A$1:$AE$2024,B$1,FALSE)</f>
        <v/>
      </c>
      <c r="C42" s="44" t="str">
        <f>VLOOKUP(CONCATENATE('Évek összevetése megjelenítő'!B1,'UMD táblák megjelenítő'!$A42),'UMD táblák bázis'!$A$1:$AE$2024,C$1,FALSE)</f>
        <v/>
      </c>
      <c r="D42" s="45" t="str">
        <f>VLOOKUP(CONCATENATE('Évek összevetése megjelenítő'!B1,'UMD táblák megjelenítő'!$A42),'UMD táblák bázis'!$A$1:$AE$2024,D$1,FALSE)</f>
        <v/>
      </c>
      <c r="E42" s="46" t="str">
        <f>VLOOKUP(CONCATENATE('Évek összevetése megjelenítő'!B1,'UMD táblák megjelenítő'!$A42),'UMD táblák bázis'!$A$1:$AE$2024,E$1,FALSE)</f>
        <v/>
      </c>
      <c r="F42" s="45" t="str">
        <f>VLOOKUP(CONCATENATE('Évek összevetése megjelenítő'!B1,'UMD táblák megjelenítő'!$A42),'UMD táblák bázis'!$A$1:$AE$2024,F$1,FALSE)</f>
        <v/>
      </c>
      <c r="G42" s="279" t="str">
        <f>VLOOKUP(CONCATENATE('Évek összevetése megjelenítő'!B1,'UMD táblák megjelenítő'!$A42),'UMD táblák bázis'!$A$1:$AE$2024,G$1,FALSE)</f>
        <v/>
      </c>
      <c r="H42" s="280" t="str">
        <f>VLOOKUP(CONCATENATE('Évek összevetése megjelenítő'!B1,'UMD táblák megjelenítő'!$A42),'UMD táblák bázis'!$A$1:$AE$2024,H$1,FALSE)</f>
        <v/>
      </c>
      <c r="I42" s="49" t="str">
        <f>VLOOKUP(CONCATENATE('Évek összevetése megjelenítő'!B1,'UMD táblák megjelenítő'!$A42),'UMD táblák bázis'!$A$1:$AE$2024,I$1,FALSE)</f>
        <v/>
      </c>
      <c r="J42" s="35" t="str">
        <f>VLOOKUP(CONCATENATE('Évek összevetése megjelenítő'!B1,'UMD táblák megjelenítő'!$A42),'UMD táblák bázis'!$A$1:$AE$2024,J$1,FALSE)</f>
        <v/>
      </c>
      <c r="K42" s="42" t="str">
        <f>VLOOKUP(CONCATENATE('Évek összevetése megjelenítő'!B1,'UMD táblák megjelenítő'!$A42),'UMD táblák bázis'!$A$1:$AE$2024,K$1,FALSE)</f>
        <v/>
      </c>
      <c r="L42" s="46" t="str">
        <f>VLOOKUP(CONCATENATE('Évek összevetése megjelenítő'!B1,'UMD táblák megjelenítő'!$A42),'UMD táblák bázis'!$A$1:$AE$2024,L$1,FALSE)</f>
        <v/>
      </c>
      <c r="M42" s="50" t="str">
        <f>VLOOKUP(CONCATENATE('Évek összevetése megjelenítő'!B1,'UMD táblák megjelenítő'!$A42),'UMD táblák bázis'!$A$1:$AE$2024,M$1,FALSE)</f>
        <v/>
      </c>
      <c r="N42" s="50" t="str">
        <f>VLOOKUP(CONCATENATE('Évek összevetése megjelenítő'!B1,'UMD táblák megjelenítő'!$A42),'UMD táblák bázis'!$A$1:$AE$2024,N$1,FALSE)</f>
        <v/>
      </c>
      <c r="O42" s="46" t="str">
        <f>VLOOKUP(CONCATENATE('Évek összevetése megjelenítő'!B1,'UMD táblák megjelenítő'!$A42),'UMD táblák bázis'!$A$1:$AE$2024,O$1,FALSE)</f>
        <v/>
      </c>
      <c r="P42" s="46" t="str">
        <f>VLOOKUP(CONCATENATE('Évek összevetése megjelenítő'!B1,'UMD táblák megjelenítő'!$A42),'UMD táblák bázis'!$A$1:$AE$2024,P$1,FALSE)</f>
        <v/>
      </c>
      <c r="Q42" s="46" t="str">
        <f>VLOOKUP(CONCATENATE('Évek összevetése megjelenítő'!B1,'UMD táblák megjelenítő'!$A42),'UMD táblák bázis'!$A$1:$AE$2024,Q$1,FALSE)</f>
        <v/>
      </c>
      <c r="R42" s="46" t="str">
        <f>VLOOKUP(CONCATENATE('Évek összevetése megjelenítő'!B1,'UMD táblák megjelenítő'!$A42),'UMD táblák bázis'!$A$1:$AE$2024,R$1,FALSE)</f>
        <v/>
      </c>
      <c r="S42" s="46" t="str">
        <f>VLOOKUP(CONCATENATE('Évek összevetése megjelenítő'!B1,'UMD táblák megjelenítő'!$A42),'UMD táblák bázis'!$A$1:$AE$2024,S$1,FALSE)</f>
        <v/>
      </c>
      <c r="T42" s="46" t="str">
        <f>VLOOKUP(CONCATENATE('Évek összevetése megjelenítő'!B1,'UMD táblák megjelenítő'!$A42),'UMD táblák bázis'!$A$1:$AE$2024,T$1,FALSE)</f>
        <v/>
      </c>
      <c r="U42" s="279" t="str">
        <f>VLOOKUP(CONCATENATE('Évek összevetése megjelenítő'!B1,'UMD táblák megjelenítő'!$A42),'UMD táblák bázis'!$A$1:$AE$2024,U$1,FALSE)</f>
        <v/>
      </c>
      <c r="V42" s="279" t="str">
        <f>VLOOKUP(CONCATENATE('Évek összevetése megjelenítő'!B1,'UMD táblák megjelenítő'!$A42),'UMD táblák bázis'!$A$1:$AE$2024,V$1,FALSE)</f>
        <v/>
      </c>
      <c r="W42" s="49" t="str">
        <f>VLOOKUP(CONCATENATE('Évek összevetése megjelenítő'!B1,'UMD táblák megjelenítő'!$A42),'UMD táblák bázis'!$A$1:$AE$2024,W$1,FALSE)</f>
        <v/>
      </c>
      <c r="X42" s="35" t="str">
        <f>VLOOKUP(CONCATENATE('Évek összevetése megjelenítő'!B1,'UMD táblák megjelenítő'!$A42),'UMD táblák bázis'!$A$1:$AE$2024,X$1,FALSE)</f>
        <v/>
      </c>
      <c r="Y42" s="44" t="str">
        <f>VLOOKUP(CONCATENATE('Évek összevetése megjelenítő'!B1,'UMD táblák megjelenítő'!$A42),'UMD táblák bázis'!$A$1:$AE$2024,Y$1,FALSE)</f>
        <v/>
      </c>
      <c r="Z42" s="46" t="str">
        <f>VLOOKUP(CONCATENATE('Évek összevetése megjelenítő'!B1,'UMD táblák megjelenítő'!$A42),'UMD táblák bázis'!$A$1:$AE$2024,Z$1,FALSE)</f>
        <v/>
      </c>
      <c r="AA42" s="46" t="str">
        <f>VLOOKUP(CONCATENATE('Évek összevetése megjelenítő'!B1,'UMD táblák megjelenítő'!$A42),'UMD táblák bázis'!$A$1:$AE$2024,AA$1,FALSE)</f>
        <v/>
      </c>
      <c r="AB42" s="46" t="str">
        <f>VLOOKUP(CONCATENATE('Évek összevetése megjelenítő'!B1,'UMD táblák megjelenítő'!$A42),'UMD táblák bázis'!$A$1:$AE$2024,AB$1,FALSE)</f>
        <v/>
      </c>
      <c r="AC42" s="279" t="str">
        <f>VLOOKUP(CONCATENATE('Évek összevetése megjelenítő'!B1,'UMD táblák megjelenítő'!$A42),'UMD táblák bázis'!$A$1:$AE$2024,AC$1,FALSE)</f>
        <v/>
      </c>
      <c r="AD42" s="280" t="str">
        <f>VLOOKUP(CONCATENATE('Évek összevetése megjelenítő'!B1,'UMD táblák megjelenítő'!$A42),'UMD táblák bázis'!$A$1:$AE$2024,AD$1,FALSE)</f>
        <v/>
      </c>
      <c r="AE42" s="49" t="str">
        <f>VLOOKUP(CONCATENATE('Évek összevetése megjelenítő'!B1,'UMD táblák megjelenítő'!$A42),'UMD táblák bázis'!$A$1:$AE$2024,AE$1,FALSE)</f>
        <v/>
      </c>
    </row>
    <row r="43" spans="1:31" x14ac:dyDescent="0.25">
      <c r="A43">
        <v>42</v>
      </c>
      <c r="B43" s="35" t="str">
        <f>VLOOKUP(CONCATENATE('Évek összevetése megjelenítő'!B1,'UMD táblák megjelenítő'!$A43),'UMD táblák bázis'!$A$1:$AE$2024,B$1,FALSE)</f>
        <v/>
      </c>
      <c r="C43" s="44" t="str">
        <f>VLOOKUP(CONCATENATE('Évek összevetése megjelenítő'!B1,'UMD táblák megjelenítő'!$A43),'UMD táblák bázis'!$A$1:$AE$2024,C$1,FALSE)</f>
        <v/>
      </c>
      <c r="D43" s="45" t="str">
        <f>VLOOKUP(CONCATENATE('Évek összevetése megjelenítő'!B1,'UMD táblák megjelenítő'!$A43),'UMD táblák bázis'!$A$1:$AE$2024,D$1,FALSE)</f>
        <v/>
      </c>
      <c r="E43" s="46" t="str">
        <f>VLOOKUP(CONCATENATE('Évek összevetése megjelenítő'!B1,'UMD táblák megjelenítő'!$A43),'UMD táblák bázis'!$A$1:$AE$2024,E$1,FALSE)</f>
        <v/>
      </c>
      <c r="F43" s="45" t="str">
        <f>VLOOKUP(CONCATENATE('Évek összevetése megjelenítő'!B1,'UMD táblák megjelenítő'!$A43),'UMD táblák bázis'!$A$1:$AE$2024,F$1,FALSE)</f>
        <v/>
      </c>
      <c r="G43" s="279" t="str">
        <f>VLOOKUP(CONCATENATE('Évek összevetése megjelenítő'!B1,'UMD táblák megjelenítő'!$A43),'UMD táblák bázis'!$A$1:$AE$2024,G$1,FALSE)</f>
        <v/>
      </c>
      <c r="H43" s="280" t="str">
        <f>VLOOKUP(CONCATENATE('Évek összevetése megjelenítő'!B1,'UMD táblák megjelenítő'!$A43),'UMD táblák bázis'!$A$1:$AE$2024,H$1,FALSE)</f>
        <v/>
      </c>
      <c r="I43" s="49" t="str">
        <f>VLOOKUP(CONCATENATE('Évek összevetése megjelenítő'!B1,'UMD táblák megjelenítő'!$A43),'UMD táblák bázis'!$A$1:$AE$2024,I$1,FALSE)</f>
        <v/>
      </c>
      <c r="J43" s="35" t="str">
        <f>VLOOKUP(CONCATENATE('Évek összevetése megjelenítő'!B1,'UMD táblák megjelenítő'!$A43),'UMD táblák bázis'!$A$1:$AE$2024,J$1,FALSE)</f>
        <v/>
      </c>
      <c r="K43" s="42" t="str">
        <f>VLOOKUP(CONCATENATE('Évek összevetése megjelenítő'!B1,'UMD táblák megjelenítő'!$A43),'UMD táblák bázis'!$A$1:$AE$2024,K$1,FALSE)</f>
        <v/>
      </c>
      <c r="L43" s="46" t="str">
        <f>VLOOKUP(CONCATENATE('Évek összevetése megjelenítő'!B1,'UMD táblák megjelenítő'!$A43),'UMD táblák bázis'!$A$1:$AE$2024,L$1,FALSE)</f>
        <v/>
      </c>
      <c r="M43" s="50" t="str">
        <f>VLOOKUP(CONCATENATE('Évek összevetése megjelenítő'!B1,'UMD táblák megjelenítő'!$A43),'UMD táblák bázis'!$A$1:$AE$2024,M$1,FALSE)</f>
        <v/>
      </c>
      <c r="N43" s="50" t="str">
        <f>VLOOKUP(CONCATENATE('Évek összevetése megjelenítő'!B1,'UMD táblák megjelenítő'!$A43),'UMD táblák bázis'!$A$1:$AE$2024,N$1,FALSE)</f>
        <v/>
      </c>
      <c r="O43" s="46" t="str">
        <f>VLOOKUP(CONCATENATE('Évek összevetése megjelenítő'!B1,'UMD táblák megjelenítő'!$A43),'UMD táblák bázis'!$A$1:$AE$2024,O$1,FALSE)</f>
        <v/>
      </c>
      <c r="P43" s="46" t="str">
        <f>VLOOKUP(CONCATENATE('Évek összevetése megjelenítő'!B1,'UMD táblák megjelenítő'!$A43),'UMD táblák bázis'!$A$1:$AE$2024,P$1,FALSE)</f>
        <v/>
      </c>
      <c r="Q43" s="46" t="str">
        <f>VLOOKUP(CONCATENATE('Évek összevetése megjelenítő'!B1,'UMD táblák megjelenítő'!$A43),'UMD táblák bázis'!$A$1:$AE$2024,Q$1,FALSE)</f>
        <v/>
      </c>
      <c r="R43" s="46" t="str">
        <f>VLOOKUP(CONCATENATE('Évek összevetése megjelenítő'!B1,'UMD táblák megjelenítő'!$A43),'UMD táblák bázis'!$A$1:$AE$2024,R$1,FALSE)</f>
        <v/>
      </c>
      <c r="S43" s="46" t="str">
        <f>VLOOKUP(CONCATENATE('Évek összevetése megjelenítő'!B1,'UMD táblák megjelenítő'!$A43),'UMD táblák bázis'!$A$1:$AE$2024,S$1,FALSE)</f>
        <v/>
      </c>
      <c r="T43" s="46" t="str">
        <f>VLOOKUP(CONCATENATE('Évek összevetése megjelenítő'!B1,'UMD táblák megjelenítő'!$A43),'UMD táblák bázis'!$A$1:$AE$2024,T$1,FALSE)</f>
        <v/>
      </c>
      <c r="U43" s="279" t="str">
        <f>VLOOKUP(CONCATENATE('Évek összevetése megjelenítő'!B1,'UMD táblák megjelenítő'!$A43),'UMD táblák bázis'!$A$1:$AE$2024,U$1,FALSE)</f>
        <v/>
      </c>
      <c r="V43" s="279" t="str">
        <f>VLOOKUP(CONCATENATE('Évek összevetése megjelenítő'!B1,'UMD táblák megjelenítő'!$A43),'UMD táblák bázis'!$A$1:$AE$2024,V$1,FALSE)</f>
        <v/>
      </c>
      <c r="W43" s="49" t="str">
        <f>VLOOKUP(CONCATENATE('Évek összevetése megjelenítő'!B1,'UMD táblák megjelenítő'!$A43),'UMD táblák bázis'!$A$1:$AE$2024,W$1,FALSE)</f>
        <v/>
      </c>
      <c r="X43" s="35" t="str">
        <f>VLOOKUP(CONCATENATE('Évek összevetése megjelenítő'!B1,'UMD táblák megjelenítő'!$A43),'UMD táblák bázis'!$A$1:$AE$2024,X$1,FALSE)</f>
        <v/>
      </c>
      <c r="Y43" s="44" t="str">
        <f>VLOOKUP(CONCATENATE('Évek összevetése megjelenítő'!B1,'UMD táblák megjelenítő'!$A43),'UMD táblák bázis'!$A$1:$AE$2024,Y$1,FALSE)</f>
        <v/>
      </c>
      <c r="Z43" s="46" t="str">
        <f>VLOOKUP(CONCATENATE('Évek összevetése megjelenítő'!B1,'UMD táblák megjelenítő'!$A43),'UMD táblák bázis'!$A$1:$AE$2024,Z$1,FALSE)</f>
        <v/>
      </c>
      <c r="AA43" s="46" t="str">
        <f>VLOOKUP(CONCATENATE('Évek összevetése megjelenítő'!B1,'UMD táblák megjelenítő'!$A43),'UMD táblák bázis'!$A$1:$AE$2024,AA$1,FALSE)</f>
        <v/>
      </c>
      <c r="AB43" s="46" t="str">
        <f>VLOOKUP(CONCATENATE('Évek összevetése megjelenítő'!B1,'UMD táblák megjelenítő'!$A43),'UMD táblák bázis'!$A$1:$AE$2024,AB$1,FALSE)</f>
        <v/>
      </c>
      <c r="AC43" s="279" t="str">
        <f>VLOOKUP(CONCATENATE('Évek összevetése megjelenítő'!B1,'UMD táblák megjelenítő'!$A43),'UMD táblák bázis'!$A$1:$AE$2024,AC$1,FALSE)</f>
        <v/>
      </c>
      <c r="AD43" s="280" t="str">
        <f>VLOOKUP(CONCATENATE('Évek összevetése megjelenítő'!B1,'UMD táblák megjelenítő'!$A43),'UMD táblák bázis'!$A$1:$AE$2024,AD$1,FALSE)</f>
        <v/>
      </c>
      <c r="AE43" s="49" t="str">
        <f>VLOOKUP(CONCATENATE('Évek összevetése megjelenítő'!B1,'UMD táblák megjelenítő'!$A43),'UMD táblák bázis'!$A$1:$AE$2024,AE$1,FALSE)</f>
        <v/>
      </c>
    </row>
    <row r="44" spans="1:31" ht="15.75" thickBot="1" x14ac:dyDescent="0.3">
      <c r="A44">
        <v>43</v>
      </c>
      <c r="B44" s="35" t="str">
        <f>VLOOKUP(CONCATENATE('Évek összevetése megjelenítő'!B1,'UMD táblák megjelenítő'!$A44),'UMD táblák bázis'!$A$1:$AE$2024,B$1,FALSE)</f>
        <v/>
      </c>
      <c r="C44" s="51" t="str">
        <f>VLOOKUP(CONCATENATE('Évek összevetése megjelenítő'!B1,'UMD táblák megjelenítő'!$A44),'UMD táblák bázis'!$A$1:$AE$2024,C$1,FALSE)</f>
        <v/>
      </c>
      <c r="D44" s="52" t="str">
        <f>VLOOKUP(CONCATENATE('Évek összevetése megjelenítő'!B1,'UMD táblák megjelenítő'!$A44),'UMD táblák bázis'!$A$1:$AE$2024,D$1,FALSE)</f>
        <v/>
      </c>
      <c r="E44" s="53" t="str">
        <f>VLOOKUP(CONCATENATE('Évek összevetése megjelenítő'!B1,'UMD táblák megjelenítő'!$A44),'UMD táblák bázis'!$A$1:$AE$2024,E$1,FALSE)</f>
        <v/>
      </c>
      <c r="F44" s="52" t="str">
        <f>VLOOKUP(CONCATENATE('Évek összevetése megjelenítő'!B1,'UMD táblák megjelenítő'!$A44),'UMD táblák bázis'!$A$1:$AE$2024,F$1,FALSE)</f>
        <v/>
      </c>
      <c r="G44" s="281" t="str">
        <f>VLOOKUP(CONCATENATE('Évek összevetése megjelenítő'!B1,'UMD táblák megjelenítő'!$A44),'UMD táblák bázis'!$A$1:$AE$2024,G$1,FALSE)</f>
        <v/>
      </c>
      <c r="H44" s="282" t="str">
        <f>VLOOKUP(CONCATENATE('Évek összevetése megjelenítő'!B1,'UMD táblák megjelenítő'!$A44),'UMD táblák bázis'!$A$1:$AE$2024,H$1,FALSE)</f>
        <v/>
      </c>
      <c r="I44" s="56" t="str">
        <f>VLOOKUP(CONCATENATE('Évek összevetése megjelenítő'!B1,'UMD táblák megjelenítő'!$A44),'UMD táblák bázis'!$A$1:$AE$2024,I$1,FALSE)</f>
        <v/>
      </c>
      <c r="J44" s="35" t="str">
        <f>VLOOKUP(CONCATENATE('Évek összevetése megjelenítő'!B1,'UMD táblák megjelenítő'!$A44),'UMD táblák bázis'!$A$1:$AE$2024,J$1,FALSE)</f>
        <v/>
      </c>
      <c r="K44" s="42" t="str">
        <f>VLOOKUP(CONCATENATE('Évek összevetése megjelenítő'!B1,'UMD táblák megjelenítő'!$A44),'UMD táblák bázis'!$A$1:$AE$2024,K$1,FALSE)</f>
        <v/>
      </c>
      <c r="L44" s="25" t="str">
        <f>VLOOKUP(CONCATENATE('Évek összevetése megjelenítő'!B1,'UMD táblák megjelenítő'!$A44),'UMD táblák bázis'!$A$1:$AE$2024,L$1,FALSE)</f>
        <v/>
      </c>
      <c r="M44" s="57" t="str">
        <f>VLOOKUP(CONCATENATE('Évek összevetése megjelenítő'!B1,'UMD táblák megjelenítő'!$A44),'UMD táblák bázis'!$A$1:$AE$2024,M$1,FALSE)</f>
        <v/>
      </c>
      <c r="N44" s="57" t="str">
        <f>VLOOKUP(CONCATENATE('Évek összevetése megjelenítő'!B1,'UMD táblák megjelenítő'!$A44),'UMD táblák bázis'!$A$1:$AE$2024,N$1,FALSE)</f>
        <v/>
      </c>
      <c r="O44" s="53" t="str">
        <f>VLOOKUP(CONCATENATE('Évek összevetése megjelenítő'!B1,'UMD táblák megjelenítő'!$A44),'UMD táblák bázis'!$A$1:$AE$2024,O$1,FALSE)</f>
        <v/>
      </c>
      <c r="P44" s="25" t="str">
        <f>VLOOKUP(CONCATENATE('Évek összevetése megjelenítő'!B1,'UMD táblák megjelenítő'!$A44),'UMD táblák bázis'!$A$1:$AE$2024,P$1,FALSE)</f>
        <v/>
      </c>
      <c r="Q44" s="25" t="str">
        <f>VLOOKUP(CONCATENATE('Évek összevetése megjelenítő'!B1,'UMD táblák megjelenítő'!$A44),'UMD táblák bázis'!$A$1:$AE$2024,Q$1,FALSE)</f>
        <v/>
      </c>
      <c r="R44" s="53" t="str">
        <f>VLOOKUP(CONCATENATE('Évek összevetése megjelenítő'!B1,'UMD táblák megjelenítő'!$A44),'UMD táblák bázis'!$A$1:$AE$2024,R$1,FALSE)</f>
        <v/>
      </c>
      <c r="S44" s="46" t="str">
        <f>VLOOKUP(CONCATENATE('Évek összevetése megjelenítő'!B1,'UMD táblák megjelenítő'!$A44),'UMD táblák bázis'!$A$1:$AE$2024,S$1,FALSE)</f>
        <v/>
      </c>
      <c r="T44" s="25" t="str">
        <f>VLOOKUP(CONCATENATE('Évek összevetése megjelenítő'!B1,'UMD táblák megjelenítő'!$A44),'UMD táblák bázis'!$A$1:$AE$2024,T$1,FALSE)</f>
        <v/>
      </c>
      <c r="U44" s="281" t="str">
        <f>VLOOKUP(CONCATENATE('Évek összevetése megjelenítő'!B1,'UMD táblák megjelenítő'!$A44),'UMD táblák bázis'!$A$1:$AE$2024,U$1,FALSE)</f>
        <v/>
      </c>
      <c r="V44" s="281" t="str">
        <f>VLOOKUP(CONCATENATE('Évek összevetése megjelenítő'!B1,'UMD táblák megjelenítő'!$A44),'UMD táblák bázis'!$A$1:$AE$2024,V$1,FALSE)</f>
        <v/>
      </c>
      <c r="W44" s="56" t="str">
        <f>VLOOKUP(CONCATENATE('Évek összevetése megjelenítő'!B1,'UMD táblák megjelenítő'!$A44),'UMD táblák bázis'!$A$1:$AE$2024,W$1,FALSE)</f>
        <v/>
      </c>
      <c r="X44" s="35" t="str">
        <f>VLOOKUP(CONCATENATE('Évek összevetése megjelenítő'!B1,'UMD táblák megjelenítő'!$A44),'UMD táblák bázis'!$A$1:$AE$2024,X$1,FALSE)</f>
        <v/>
      </c>
      <c r="Y44" s="51" t="str">
        <f>VLOOKUP(CONCATENATE('Évek összevetése megjelenítő'!B1,'UMD táblák megjelenítő'!$A44),'UMD táblák bázis'!$A$1:$AE$2024,Y$1,FALSE)</f>
        <v/>
      </c>
      <c r="Z44" s="53" t="str">
        <f>VLOOKUP(CONCATENATE('Évek összevetése megjelenítő'!B1,'UMD táblák megjelenítő'!$A44),'UMD táblák bázis'!$A$1:$AE$2024,Z$1,FALSE)</f>
        <v/>
      </c>
      <c r="AA44" s="53" t="str">
        <f>VLOOKUP(CONCATENATE('Évek összevetése megjelenítő'!B1,'UMD táblák megjelenítő'!$A44),'UMD táblák bázis'!$A$1:$AE$2024,AA$1,FALSE)</f>
        <v/>
      </c>
      <c r="AB44" s="53" t="str">
        <f>VLOOKUP(CONCATENATE('Évek összevetése megjelenítő'!B1,'UMD táblák megjelenítő'!$A44),'UMD táblák bázis'!$A$1:$AE$2024,AB$1,FALSE)</f>
        <v/>
      </c>
      <c r="AC44" s="281" t="str">
        <f>VLOOKUP(CONCATENATE('Évek összevetése megjelenítő'!B1,'UMD táblák megjelenítő'!$A44),'UMD táblák bázis'!$A$1:$AE$2024,AC$1,FALSE)</f>
        <v/>
      </c>
      <c r="AD44" s="282" t="str">
        <f>VLOOKUP(CONCATENATE('Évek összevetése megjelenítő'!B1,'UMD táblák megjelenítő'!$A44),'UMD táblák bázis'!$A$1:$AE$2024,AD$1,FALSE)</f>
        <v/>
      </c>
      <c r="AE44" s="56" t="str">
        <f>VLOOKUP(CONCATENATE('Évek összevetése megjelenítő'!B1,'UMD táblák megjelenítő'!$A44),'UMD táblák bázis'!$A$1:$AE$2024,AE$1,FALSE)</f>
        <v/>
      </c>
    </row>
    <row r="45" spans="1:31" x14ac:dyDescent="0.25">
      <c r="A45">
        <v>44</v>
      </c>
      <c r="B45" s="293" t="s">
        <v>2237</v>
      </c>
      <c r="C45" s="294"/>
      <c r="D45" s="58">
        <f>VLOOKUP(CONCATENATE('Évek összevetése megjelenítő'!B1,'UMD táblák megjelenítő'!$A45),'UMD táblák bázis'!$A$1:$AE$2024,D$1,FALSE)</f>
        <v>0.60481592417728736</v>
      </c>
      <c r="E45" s="58">
        <f>VLOOKUP(CONCATENATE('Évek összevetése megjelenítő'!B1,'UMD táblák megjelenítő'!$A45),'UMD táblák bázis'!$A$1:$AE$2024,E$1,FALSE)</f>
        <v>0.39518407582271253</v>
      </c>
      <c r="F45" s="58">
        <f>VLOOKUP(CONCATENATE('Évek összevetése megjelenítő'!B1,'UMD táblák megjelenítő'!$A45),'UMD táblák bázis'!$A$1:$AE$2024,F$1,FALSE)</f>
        <v>0.38326007797663036</v>
      </c>
      <c r="G45" s="59"/>
      <c r="H45" s="60"/>
      <c r="I45" s="61"/>
      <c r="J45" s="62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 t="s">
        <v>136</v>
      </c>
      <c r="V45" s="37" t="s">
        <v>136</v>
      </c>
      <c r="W45" s="63" t="s">
        <v>136</v>
      </c>
      <c r="X45" s="293" t="s">
        <v>2237</v>
      </c>
      <c r="Y45" s="294">
        <v>0</v>
      </c>
      <c r="Z45" s="58">
        <f>VLOOKUP(CONCATENATE('Évek összevetése megjelenítő'!B1,'UMD táblák megjelenítő'!$A45),'UMD táblák bázis'!$A$1:$AE$2024,Z$1,FALSE)</f>
        <v>0.2810012897184978</v>
      </c>
      <c r="AA45" s="58">
        <f>VLOOKUP(CONCATENATE('Évek összevetése megjelenítő'!B1,'UMD táblák megjelenítő'!$A45),'UMD táblák bázis'!$A$1:$AE$2024,AA$1,FALSE)</f>
        <v>0.7189987102815022</v>
      </c>
      <c r="AB45" s="58">
        <f>VLOOKUP(CONCATENATE('Évek összevetése megjelenítő'!B1,'UMD táblák megjelenítő'!$A45),'UMD táblák bázis'!$A$1:$AE$2024,AB$1,FALSE)</f>
        <v>0.65716240794930969</v>
      </c>
      <c r="AC45" s="59"/>
      <c r="AD45" s="60"/>
      <c r="AE45" s="61"/>
    </row>
    <row r="46" spans="1:31" ht="15.75" thickBot="1" x14ac:dyDescent="0.3">
      <c r="A46">
        <v>45</v>
      </c>
      <c r="B46" s="295" t="s">
        <v>2235</v>
      </c>
      <c r="C46" s="296"/>
      <c r="D46" s="25"/>
      <c r="E46" s="25"/>
      <c r="F46" s="25"/>
      <c r="G46" s="26">
        <f>VLOOKUP(CONCATENATE('Évek összevetése megjelenítő'!B1,'UMD táblák megjelenítő'!$A46),'UMD táblák bázis'!$A$1:$AE$2024,G$1,FALSE)</f>
        <v>1159780.5868512767</v>
      </c>
      <c r="H46" s="26">
        <f>VLOOKUP(CONCATENATE('Évek összevetése megjelenítő'!B1,'UMD táblák megjelenítő'!$A46),'UMD táblák bázis'!$A$1:$AE$2024,H$1,FALSE)</f>
        <v>442225.4065757299</v>
      </c>
      <c r="I46" s="27">
        <f>VLOOKUP(CONCATENATE('Évek összevetése megjelenítő'!B1,'UMD táblák megjelenítő'!$A46),'UMD táblák bázis'!$A$1:$AE$2024,I$1,FALSE)</f>
        <v>0.38130092156167317</v>
      </c>
      <c r="J46" s="33" t="s">
        <v>2235</v>
      </c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6">
        <f>VLOOKUP(CONCATENATE('Évek összevetése megjelenítő'!B1,'UMD táblák megjelenítő'!$A46),'UMD táblák bázis'!$A$1:$AE$2024,U$1,FALSE)</f>
        <v>1851901.5081215245</v>
      </c>
      <c r="V46" s="26">
        <f>VLOOKUP(CONCATENATE('Évek összevetése megjelenítő'!B1,'UMD táblák megjelenítő'!$A46),'UMD táblák bázis'!$A$1:$AE$2024,V$1,FALSE)</f>
        <v>867295.66664858407</v>
      </c>
      <c r="W46" s="27">
        <f>VLOOKUP(CONCATENATE('Évek összevetése megjelenítő'!B1,'UMD táblák megjelenítő'!$A46),'UMD táblák bázis'!$A$1:$AE$2024,W$1,FALSE)</f>
        <v>0.46832710208672224</v>
      </c>
      <c r="X46" s="295" t="s">
        <v>2235</v>
      </c>
      <c r="Y46" s="296">
        <v>0</v>
      </c>
      <c r="Z46" s="25"/>
      <c r="AA46" s="25"/>
      <c r="AB46" s="25"/>
      <c r="AC46" s="26">
        <f>VLOOKUP(CONCATENATE('Évek összevetése megjelenítő'!B1,'UMD táblák megjelenítő'!$A46),'UMD táblák bázis'!$A$1:$AE$2024,AC$1,FALSE)</f>
        <v>1091835.6670115895</v>
      </c>
      <c r="AD46" s="26">
        <f>VLOOKUP(CONCATENATE('Évek összevetése megjelenítő'!B1,'UMD táblák megjelenítő'!$A46),'UMD táblák bázis'!$A$1:$AE$2024,AD$1,FALSE)</f>
        <v>762404.44946385478</v>
      </c>
      <c r="AE46" s="27">
        <f>VLOOKUP(CONCATENATE('Évek összevetése megjelenítő'!B1,'UMD táblák megjelenítő'!$A46),'UMD táblák bázis'!$A$1:$AE$2024,AE$1,FALSE)</f>
        <v>0.69827765523597063</v>
      </c>
    </row>
    <row r="47" spans="1:31" ht="15.75" thickBot="1" x14ac:dyDescent="0.3">
      <c r="A47">
        <v>46</v>
      </c>
      <c r="B47" s="29" t="s">
        <v>2238</v>
      </c>
      <c r="C47" s="30"/>
      <c r="D47" s="30"/>
      <c r="E47" s="30"/>
      <c r="F47" s="30"/>
      <c r="G47" s="31">
        <f>VLOOKUP(CONCATENATE('Évek összevetése megjelenítő'!B1,'UMD táblák megjelenítő'!$A47),'UMD táblák bázis'!$A$1:$AE$2024,G$1,FALSE)</f>
        <v>3.432003875864805</v>
      </c>
      <c r="H47" s="32">
        <f>VLOOKUP(CONCATENATE('Évek összevetése megjelenítő'!B1,'UMD táblák megjelenítő'!$A47),'UMD táblák bázis'!$A$1:$AE$2024,H$1,FALSE)</f>
        <v>3.4261968583805515</v>
      </c>
      <c r="I47" s="64">
        <f>VLOOKUP(CONCATENATE('Évek összevetése megjelenítő'!B1,'UMD táblák megjelenítő'!$A47),'UMD táblák bázis'!$A$1:$AE$2024,I$1,FALSE)</f>
        <v>0</v>
      </c>
      <c r="J47" s="29" t="s">
        <v>2240</v>
      </c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1">
        <f>VLOOKUP(CONCATENATE('Évek összevetése megjelenítő'!B1,'UMD táblák megjelenítő'!$A47),'UMD táblák bázis'!$A$1:$AE$2024,U$1,FALSE)</f>
        <v>3.7422144862955586</v>
      </c>
      <c r="V47" s="32">
        <f>VLOOKUP(CONCATENATE('Évek összevetése megjelenítő'!B1,'UMD táblák megjelenítő'!$A47),'UMD táblák bázis'!$A$1:$AE$2024,V$1,FALSE)</f>
        <v>3.8438446909935577</v>
      </c>
      <c r="W47" s="64">
        <f>VLOOKUP(CONCATENATE('Évek összevetése megjelenítő'!B1,'UMD táblák megjelenítő'!$A47),'UMD táblák bázis'!$A$1:$AE$2024,W$1,FALSE)</f>
        <v>0</v>
      </c>
      <c r="X47" s="29" t="s">
        <v>2239</v>
      </c>
      <c r="Y47" s="30"/>
      <c r="Z47" s="30"/>
      <c r="AA47" s="30"/>
      <c r="AB47" s="30"/>
      <c r="AC47" s="31">
        <f>VLOOKUP(CONCATENATE('Évek összevetése megjelenítő'!B1,'UMD táblák megjelenítő'!$A47),'UMD táblák bázis'!$A$1:$AE$2024,AC$1,FALSE)</f>
        <v>3.4370275246525988</v>
      </c>
      <c r="AD47" s="32">
        <f>VLOOKUP(CONCATENATE('Évek összevetése megjelenítő'!B1,'UMD táblák megjelenítő'!$A47),'UMD táblák bázis'!$A$1:$AE$2024,AD$1,FALSE)</f>
        <v>3.4800811950044994</v>
      </c>
      <c r="AE47" s="64">
        <f>VLOOKUP(CONCATENATE('Évek összevetése megjelenítő'!B1,'UMD táblák megjelenítő'!$A47),'UMD táblák bázis'!$A$1:$AE$2024,AE$1,FALSE)</f>
        <v>0</v>
      </c>
    </row>
  </sheetData>
  <mergeCells count="17">
    <mergeCell ref="B2:H2"/>
    <mergeCell ref="B3:I3"/>
    <mergeCell ref="J3:W3"/>
    <mergeCell ref="X3:AE3"/>
    <mergeCell ref="B4:C4"/>
    <mergeCell ref="J4:K4"/>
    <mergeCell ref="L4:N4"/>
    <mergeCell ref="O4:Q4"/>
    <mergeCell ref="R4:T4"/>
    <mergeCell ref="X4:Y4"/>
    <mergeCell ref="X5:Y5"/>
    <mergeCell ref="B45:C45"/>
    <mergeCell ref="X45:Y45"/>
    <mergeCell ref="B46:C46"/>
    <mergeCell ref="X46:Y46"/>
    <mergeCell ref="B5:C5"/>
    <mergeCell ref="J5:W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C0B86-1335-482B-80D7-6F70E52307FE}">
  <dimension ref="A1:BK227"/>
  <sheetViews>
    <sheetView zoomScale="80" zoomScaleNormal="80" workbookViewId="0">
      <selection activeCell="V10" sqref="V10"/>
    </sheetView>
  </sheetViews>
  <sheetFormatPr defaultColWidth="9.140625" defaultRowHeight="15" x14ac:dyDescent="0.25"/>
  <cols>
    <col min="1" max="1" width="40" bestFit="1" customWidth="1"/>
    <col min="2" max="2" width="12.7109375" customWidth="1"/>
    <col min="3" max="3" width="13.28515625" customWidth="1"/>
    <col min="4" max="4" width="13.5703125" customWidth="1"/>
    <col min="5" max="5" width="29" customWidth="1"/>
    <col min="18" max="18" width="9.140625" customWidth="1"/>
    <col min="19" max="19" width="42.7109375" bestFit="1" customWidth="1"/>
    <col min="20" max="22" width="12.7109375" customWidth="1"/>
    <col min="23" max="23" width="2" customWidth="1"/>
    <col min="24" max="24" width="43.7109375" bestFit="1" customWidth="1"/>
    <col min="25" max="25" width="20.42578125" bestFit="1" customWidth="1"/>
    <col min="26" max="26" width="15.28515625" customWidth="1"/>
    <col min="27" max="37" width="12.7109375" customWidth="1"/>
  </cols>
  <sheetData>
    <row r="1" spans="18:37" x14ac:dyDescent="0.25">
      <c r="S1" s="1"/>
    </row>
    <row r="2" spans="18:37" x14ac:dyDescent="0.25">
      <c r="S2" s="1"/>
    </row>
    <row r="3" spans="18:37" x14ac:dyDescent="0.25">
      <c r="S3" s="1"/>
    </row>
    <row r="4" spans="18:37" x14ac:dyDescent="0.25">
      <c r="S4" s="1"/>
    </row>
    <row r="5" spans="18:37" x14ac:dyDescent="0.25">
      <c r="S5" s="1"/>
    </row>
    <row r="6" spans="18:37" x14ac:dyDescent="0.25">
      <c r="S6" s="1"/>
    </row>
    <row r="7" spans="18:37" ht="18.75" x14ac:dyDescent="0.3">
      <c r="S7" s="276" t="str">
        <f>CONCATENATE('Évek összevetése megjelenítő'!B1," - 2014")</f>
        <v>Brazília - 2014</v>
      </c>
    </row>
    <row r="8" spans="18:37" ht="30" x14ac:dyDescent="0.25">
      <c r="T8" s="3" t="s">
        <v>6</v>
      </c>
      <c r="U8" s="3" t="s">
        <v>73</v>
      </c>
      <c r="V8" s="3" t="s">
        <v>7</v>
      </c>
      <c r="W8" s="3"/>
      <c r="X8" s="3"/>
      <c r="Y8" s="3"/>
      <c r="Z8" s="3"/>
      <c r="AA8" s="3" t="s">
        <v>6</v>
      </c>
      <c r="AB8" s="3" t="s">
        <v>73</v>
      </c>
      <c r="AC8" s="3" t="s">
        <v>7</v>
      </c>
      <c r="AD8" s="3"/>
      <c r="AE8" s="3"/>
      <c r="AF8" s="3"/>
      <c r="AG8" s="3"/>
      <c r="AH8" s="3"/>
      <c r="AI8" s="3"/>
      <c r="AJ8" s="3"/>
      <c r="AK8" s="3"/>
    </row>
    <row r="9" spans="18:37" x14ac:dyDescent="0.25">
      <c r="R9">
        <v>3</v>
      </c>
      <c r="S9" s="1" t="s">
        <v>2321</v>
      </c>
      <c r="T9" s="272">
        <f>VLOOKUP(CONCATENATE('Évek összevetése megjelenítő'!B1,'Mosolyg.-erőforr. megjelenítő'!$R$9),'Mosolygörbék adatbázis'!$A$1:$L$308,3,FALSE)</f>
        <v>0.38130337837446471</v>
      </c>
      <c r="U9" s="272">
        <f>VLOOKUP(CONCATENATE('Évek összevetése megjelenítő'!B1,'Mosolyg.-erőforr. megjelenítő'!$R9),'Mosolygörbék adatbázis'!$A$1:$L$308,4,FALSE)</f>
        <v>0.46832578092724286</v>
      </c>
      <c r="V9" s="272">
        <f>VLOOKUP(CONCATENATE('Évek összevetése megjelenítő'!B1,'Mosolyg.-erőforr. megjelenítő'!$R9),'Mosolygörbék adatbázis'!$A$1:$L$308,5,FALSE)</f>
        <v>0.69827621737476542</v>
      </c>
      <c r="W9" s="272"/>
      <c r="X9" s="272" t="s">
        <v>2321</v>
      </c>
      <c r="Y9" s="272" t="s">
        <v>2396</v>
      </c>
      <c r="Z9" s="272"/>
      <c r="AA9" s="272">
        <f>VLOOKUP(CONCATENATE('Évek összevetése megjelenítő'!B1,'Mosolyg.-erőforr. megjelenítő'!$R9),'Mosolygörbék adatbázis'!$A$1:$L$308,10,FALSE)</f>
        <v>0.38130337837446471</v>
      </c>
      <c r="AB9" s="272">
        <f>VLOOKUP(CONCATENATE('Évek összevetése megjelenítő'!B1,'Mosolyg.-erőforr. megjelenítő'!$R9),'Mosolygörbék adatbázis'!$A$1:$L$308,11,FALSE)</f>
        <v>0.46832578092724286</v>
      </c>
      <c r="AC9" s="272">
        <f>VLOOKUP(CONCATENATE('Évek összevetése megjelenítő'!B1,'Mosolyg.-erőforr. megjelenítő'!$R9),'Mosolygörbék adatbázis'!$A$1:$L$308,12,FALSE)</f>
        <v>0.69827621737476542</v>
      </c>
      <c r="AD9" s="272"/>
      <c r="AE9" s="272"/>
      <c r="AF9" s="272"/>
      <c r="AG9" s="272"/>
      <c r="AH9" s="272"/>
      <c r="AI9" s="272"/>
      <c r="AJ9" s="272"/>
      <c r="AK9" s="272"/>
    </row>
    <row r="10" spans="18:37" x14ac:dyDescent="0.25">
      <c r="R10">
        <v>4</v>
      </c>
      <c r="S10" s="1" t="s">
        <v>2332</v>
      </c>
      <c r="T10" s="70">
        <f>VLOOKUP(CONCATENATE('Évek összevetése megjelenítő'!B1,'Mosolyg.-erőforr. megjelenítő'!R10),'Mosolygörbék adatbázis'!$A$1:$L$308,3,FALSE)</f>
        <v>0.28262899856975848</v>
      </c>
      <c r="U10" s="70">
        <f>VLOOKUP(CONCATENATE('Évek összevetése megjelenítő'!B1,'Mosolyg.-erőforr. megjelenítő'!$R10),'Mosolygörbék adatbázis'!$A$1:$L$308,4,FALSE)</f>
        <v>0.45129735953638389</v>
      </c>
      <c r="V10" s="70">
        <f>VLOOKUP(CONCATENATE('Évek összevetése megjelenítő'!B1,'Mosolyg.-erőforr. megjelenítő'!$R10),'Mosolygörbék adatbázis'!$A$1:$L$308,5,FALSE)</f>
        <v>0.26607364189385763</v>
      </c>
      <c r="W10" s="71"/>
      <c r="X10" s="272" t="s">
        <v>2333</v>
      </c>
      <c r="Y10" s="272" t="s">
        <v>2397</v>
      </c>
      <c r="Z10" s="272" t="s">
        <v>2334</v>
      </c>
      <c r="AA10" s="272">
        <f>VLOOKUP(CONCATENATE('Évek összevetése megjelenítő'!B1,'Mosolyg.-erőforr. megjelenítő'!$R10),'Mosolygörbék adatbázis'!$A$1:$L$308,10,FALSE)</f>
        <v>1.4446384187940991E-2</v>
      </c>
      <c r="AB10" s="272">
        <f>VLOOKUP(CONCATENATE('Évek összevetése megjelenítő'!B1,'Mosolyg.-erőforr. megjelenítő'!$R10),'Mosolygörbék adatbázis'!$A$1:$L$308,11,FALSE)</f>
        <v>2.7378125019425846E-2</v>
      </c>
      <c r="AC10" s="272">
        <f>VLOOKUP(CONCATENATE('Évek összevetése megjelenítő'!B1,'Mosolyg.-erőforr. megjelenítő'!$R10),'Mosolygörbék adatbázis'!$A$1:$L$308,12,FALSE)</f>
        <v>3.3498745079763463E-2</v>
      </c>
      <c r="AD10" s="274"/>
      <c r="AE10" s="274"/>
      <c r="AF10" s="274"/>
      <c r="AG10" s="274"/>
      <c r="AH10" s="274"/>
      <c r="AI10" s="274"/>
      <c r="AJ10" s="274"/>
      <c r="AK10" s="274"/>
    </row>
    <row r="11" spans="18:37" x14ac:dyDescent="0.25">
      <c r="R11">
        <v>5</v>
      </c>
      <c r="S11" s="1" t="s">
        <v>2335</v>
      </c>
      <c r="T11" s="71">
        <f>VLOOKUP(CONCATENATE('Évek összevetése megjelenítő'!B1,'Mosolyg.-erőforr. megjelenítő'!R11),'Mosolygörbék adatbázis'!$A$1:$L$308,3,FALSE)</f>
        <v>0.16105250928800749</v>
      </c>
      <c r="U11" s="71">
        <f>VLOOKUP(CONCATENATE('Évek összevetése megjelenítő'!B1,'Mosolyg.-erőforr. megjelenítő'!$R11),'Mosolygörbék adatbázis'!$A$1:$L$308,4,FALSE)</f>
        <v>0.48736923451099828</v>
      </c>
      <c r="V11" s="71">
        <f>VLOOKUP(CONCATENATE('Évek összevetése megjelenítő'!B1,'Mosolyg.-erőforr. megjelenítő'!$R11),'Mosolygörbék adatbázis'!$A$1:$L$308,5,FALSE)</f>
        <v>0.35157825620099425</v>
      </c>
      <c r="W11" s="71"/>
      <c r="X11" s="272" t="s">
        <v>2336</v>
      </c>
      <c r="Y11" s="272" t="s">
        <v>2396</v>
      </c>
      <c r="Z11" s="272" t="s">
        <v>2337</v>
      </c>
      <c r="AA11" s="272">
        <f>VLOOKUP(CONCATENATE('Évek összevetése megjelenítő'!B1,'Mosolyg.-erőforr. megjelenítő'!$R11),'Mosolygörbék adatbázis'!$A$1:$L$308,10,FALSE)</f>
        <v>0.1933012105228161</v>
      </c>
      <c r="AB11" s="272">
        <f>VLOOKUP(CONCATENATE('Évek összevetése megjelenítő'!B1,'Mosolyg.-erőforr. megjelenítő'!$R11),'Mosolygörbék adatbázis'!$A$1:$L$308,11,FALSE)</f>
        <v>0.21057292010376144</v>
      </c>
      <c r="AC11" s="272">
        <f>VLOOKUP(CONCATENATE('Évek összevetése megjelenítő'!B1,'Mosolyg.-erőforr. megjelenítő'!$R11),'Mosolygörbék adatbázis'!$A$1:$L$308,12,FALSE)</f>
        <v>0.41733926161570034</v>
      </c>
      <c r="AD11" s="274"/>
      <c r="AE11" s="274"/>
      <c r="AF11" s="274"/>
      <c r="AG11" s="274"/>
      <c r="AH11" s="274"/>
      <c r="AI11" s="274"/>
      <c r="AJ11" s="274"/>
      <c r="AK11" s="274"/>
    </row>
    <row r="12" spans="18:37" x14ac:dyDescent="0.25">
      <c r="R12">
        <v>6</v>
      </c>
      <c r="S12" s="1" t="s">
        <v>2338</v>
      </c>
      <c r="T12" s="71">
        <f>VLOOKUP(CONCATENATE('Évek összevetése megjelenítő'!B1,'Mosolyg.-erőforr. megjelenítő'!R12),'Mosolygörbék adatbázis'!$A$1:$L$308,3,FALSE)</f>
        <v>0.20955567258122879</v>
      </c>
      <c r="U12" s="71">
        <f>VLOOKUP(CONCATENATE('Évek összevetése megjelenítő'!B1,'Mosolyg.-erőforr. megjelenítő'!$R12),'Mosolygörbék adatbázis'!$A$1:$L$308,4,FALSE)</f>
        <v>0.36451335142014973</v>
      </c>
      <c r="V12" s="71">
        <f>VLOOKUP(CONCATENATE('Évek összevetése megjelenítő'!B1,'Mosolyg.-erőforr. megjelenítő'!$R12),'Mosolygörbék adatbázis'!$A$1:$L$308,5,FALSE)</f>
        <v>0.42593097599862145</v>
      </c>
      <c r="W12" s="71"/>
      <c r="X12" s="272" t="s">
        <v>2339</v>
      </c>
      <c r="Y12" s="272" t="s">
        <v>2396</v>
      </c>
      <c r="Z12" s="272"/>
      <c r="AA12" s="272">
        <f>VLOOKUP(CONCATENATE('Évek összevetése megjelenítő'!B1,'Mosolyg.-erőforr. megjelenítő'!$R12),'Mosolygörbék adatbázis'!$A$1:$L$308,10,FALSE)</f>
        <v>1.5847117167341438</v>
      </c>
      <c r="AB12" s="272">
        <f>VLOOKUP(CONCATENATE('Évek összevetése megjelenítő'!B1,'Mosolyg.-erőforr. megjelenítő'!$R12),'Mosolygörbék adatbázis'!$A$1:$L$308,11,FALSE)</f>
        <v>0.71537729124417226</v>
      </c>
      <c r="AC12" s="272">
        <f>VLOOKUP(CONCATENATE('Évek összevetése megjelenítő'!B1,'Mosolyg.-erőforr. megjelenítő'!$R12),'Mosolygörbék adatbázis'!$A$1:$L$308,12,FALSE)</f>
        <v>3.9311091381626873</v>
      </c>
      <c r="AD12" s="274"/>
      <c r="AE12" s="274"/>
      <c r="AF12" s="274"/>
      <c r="AG12" s="274"/>
      <c r="AH12" s="274"/>
      <c r="AI12" s="274"/>
      <c r="AJ12" s="274"/>
      <c r="AK12" s="274"/>
    </row>
    <row r="13" spans="18:37" x14ac:dyDescent="0.25">
      <c r="R13">
        <v>7</v>
      </c>
      <c r="S13" s="1" t="s">
        <v>2340</v>
      </c>
      <c r="T13" s="71">
        <f>VLOOKUP(CONCATENATE('Évek összevetése megjelenítő'!B1,'Mosolyg.-erőforr. megjelenítő'!R13),'Mosolygörbék adatbázis'!$A$1:$L$308,3,FALSE)</f>
        <v>0.24653823136870648</v>
      </c>
      <c r="U13" s="71">
        <f>VLOOKUP(CONCATENATE('Évek összevetése megjelenítő'!B1,'Mosolyg.-erőforr. megjelenítő'!$R13),'Mosolygörbék adatbázis'!$A$1:$L$308,4,FALSE)</f>
        <v>0.17771137612814172</v>
      </c>
      <c r="V13" s="71">
        <f>VLOOKUP(CONCATENATE('Évek összevetése megjelenítő'!B1,'Mosolyg.-erőforr. megjelenítő'!$R13),'Mosolygörbék adatbázis'!$A$1:$L$308,5,FALSE)</f>
        <v>0.57575039250315174</v>
      </c>
      <c r="W13" s="71"/>
      <c r="X13" s="272" t="s">
        <v>2341</v>
      </c>
      <c r="Y13" s="272" t="s">
        <v>2342</v>
      </c>
      <c r="Z13" s="272" t="s">
        <v>2337</v>
      </c>
      <c r="AA13" s="272">
        <f>VLOOKUP(CONCATENATE('Évek összevetése megjelenítő'!B1,'Mosolyg.-erőforr. megjelenítő'!$R13),'Mosolygörbék adatbázis'!$A$1:$L$308,10,FALSE)</f>
        <v>1.7397089432044852</v>
      </c>
      <c r="AB13" s="272">
        <f>VLOOKUP(CONCATENATE('Évek összevetése megjelenítő'!B1,'Mosolyg.-erőforr. megjelenítő'!$R13),'Mosolygörbék adatbázis'!$A$1:$L$308,11,FALSE)</f>
        <v>1</v>
      </c>
      <c r="AC13" s="272">
        <f>VLOOKUP(CONCATENATE('Évek összevetése megjelenítő'!B1,'Mosolyg.-erőforr. megjelenítő'!$R13),'Mosolygörbék adatbázis'!$A$1:$L$308,12,FALSE)</f>
        <v>1.6198018401528742</v>
      </c>
    </row>
    <row r="14" spans="18:37" x14ac:dyDescent="0.25">
      <c r="S14" s="1"/>
    </row>
    <row r="15" spans="18:37" x14ac:dyDescent="0.25">
      <c r="S15" s="1" t="s">
        <v>2343</v>
      </c>
    </row>
    <row r="16" spans="18:37" ht="18" customHeight="1" x14ac:dyDescent="0.25">
      <c r="S16" s="1"/>
    </row>
    <row r="17" spans="1:44" x14ac:dyDescent="0.25">
      <c r="S17" s="1"/>
    </row>
    <row r="19" spans="1:44" x14ac:dyDescent="0.25">
      <c r="AR19" s="272"/>
    </row>
    <row r="20" spans="1:44" x14ac:dyDescent="0.25">
      <c r="AR20" s="272"/>
    </row>
    <row r="21" spans="1:44" x14ac:dyDescent="0.25">
      <c r="B21" s="310" t="s">
        <v>2321</v>
      </c>
      <c r="C21" s="310"/>
      <c r="D21" s="31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AR21" s="272"/>
    </row>
    <row r="22" spans="1:44" ht="30" x14ac:dyDescent="0.25">
      <c r="B22" s="3" t="s">
        <v>6</v>
      </c>
      <c r="C22" s="3" t="s">
        <v>73</v>
      </c>
      <c r="D22" s="3" t="s">
        <v>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V22" s="271"/>
      <c r="W22" s="271"/>
      <c r="X22" s="271"/>
      <c r="Y22" s="271"/>
      <c r="AR22" s="272"/>
    </row>
    <row r="23" spans="1:44" x14ac:dyDescent="0.25">
      <c r="A23" t="s">
        <v>2322</v>
      </c>
      <c r="B23" s="272">
        <v>0.33983951303522125</v>
      </c>
      <c r="C23" s="272">
        <v>0.38511040174312106</v>
      </c>
      <c r="D23" s="272">
        <v>0.59146399919505399</v>
      </c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V23" s="272"/>
      <c r="W23" s="272"/>
      <c r="X23" s="272"/>
      <c r="Y23" s="272"/>
    </row>
    <row r="24" spans="1:44" x14ac:dyDescent="0.25">
      <c r="A24" t="s">
        <v>2323</v>
      </c>
      <c r="B24" s="272">
        <v>0.47166291378766989</v>
      </c>
      <c r="C24" s="272">
        <v>0.45306781864553569</v>
      </c>
      <c r="D24" s="272">
        <v>0.65427185670127186</v>
      </c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V24" s="272"/>
      <c r="W24" s="272"/>
      <c r="X24" s="272"/>
      <c r="Y24" s="272"/>
    </row>
    <row r="25" spans="1:44" x14ac:dyDescent="0.25">
      <c r="A25" t="s">
        <v>2324</v>
      </c>
      <c r="B25" s="272">
        <v>0.38577742297276479</v>
      </c>
      <c r="C25" s="272">
        <v>0.38871358715802334</v>
      </c>
      <c r="D25" s="272">
        <v>0.52614214771303225</v>
      </c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V25" s="272"/>
      <c r="W25" s="272"/>
      <c r="X25" s="272"/>
      <c r="Y25" s="272"/>
    </row>
    <row r="26" spans="1:44" x14ac:dyDescent="0.25">
      <c r="V26" s="272"/>
      <c r="W26" s="272"/>
      <c r="X26" s="272"/>
      <c r="Y26" s="272"/>
    </row>
    <row r="27" spans="1:44" x14ac:dyDescent="0.25">
      <c r="A27" t="s">
        <v>2325</v>
      </c>
      <c r="B27" s="272">
        <v>0.39909099196072417</v>
      </c>
      <c r="C27" s="272">
        <v>0.35936040914392153</v>
      </c>
      <c r="D27" s="272">
        <v>0.38667293707793798</v>
      </c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V27" s="272"/>
      <c r="W27" s="272"/>
      <c r="X27" s="272"/>
      <c r="Y27" s="272"/>
    </row>
    <row r="28" spans="1:44" x14ac:dyDescent="0.25">
      <c r="A28" t="s">
        <v>15</v>
      </c>
      <c r="B28" s="272">
        <v>0.39690535559778506</v>
      </c>
      <c r="C28" s="272">
        <v>0.36713292373617173</v>
      </c>
      <c r="D28" s="272">
        <v>0.57060781151933027</v>
      </c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V28" s="272"/>
      <c r="W28" s="272"/>
      <c r="X28" s="272"/>
      <c r="Y28" s="272"/>
    </row>
    <row r="29" spans="1:44" x14ac:dyDescent="0.25">
      <c r="A29" t="s">
        <v>17</v>
      </c>
      <c r="B29" s="272">
        <v>0.36139230642047998</v>
      </c>
      <c r="C29" s="272">
        <v>0.41860900061497114</v>
      </c>
      <c r="D29" s="272">
        <v>0.62301435101880043</v>
      </c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V29" s="272"/>
      <c r="W29" s="272"/>
      <c r="X29" s="272"/>
      <c r="Y29" s="272"/>
    </row>
    <row r="30" spans="1:44" x14ac:dyDescent="0.25">
      <c r="A30" t="s">
        <v>14</v>
      </c>
      <c r="B30" s="272">
        <v>0.49088165287819724</v>
      </c>
      <c r="C30" s="272">
        <v>0.33890352613309049</v>
      </c>
      <c r="D30" s="272">
        <v>0.59907429152693514</v>
      </c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V30" s="272"/>
      <c r="W30" s="272"/>
      <c r="X30" s="272"/>
      <c r="Y30" s="272"/>
    </row>
    <row r="31" spans="1:44" x14ac:dyDescent="0.25">
      <c r="A31" t="s">
        <v>2324</v>
      </c>
      <c r="B31" s="272">
        <v>0.38577742297276479</v>
      </c>
      <c r="C31" s="272">
        <v>0.38871358715802334</v>
      </c>
      <c r="D31" s="272">
        <v>0.52614214771303225</v>
      </c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</row>
    <row r="32" spans="1:44" x14ac:dyDescent="0.25">
      <c r="B32" s="272"/>
      <c r="C32" s="272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</row>
    <row r="33" spans="1:19" x14ac:dyDescent="0.25">
      <c r="A33" t="s">
        <v>2326</v>
      </c>
      <c r="B33" s="272">
        <v>0.47150038959420937</v>
      </c>
      <c r="C33" s="272">
        <v>0.39308170337277393</v>
      </c>
      <c r="D33" s="272">
        <v>0.64635563945440944</v>
      </c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</row>
    <row r="34" spans="1:19" x14ac:dyDescent="0.25">
      <c r="A34" t="s">
        <v>2327</v>
      </c>
      <c r="B34" s="272">
        <v>0.36697291194515697</v>
      </c>
      <c r="C34" s="272">
        <v>0.37742144461297278</v>
      </c>
      <c r="D34" s="272">
        <v>0.65856691870177042</v>
      </c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</row>
    <row r="35" spans="1:19" x14ac:dyDescent="0.25">
      <c r="A35" t="s">
        <v>2328</v>
      </c>
      <c r="B35" s="272">
        <v>0.43202301802930615</v>
      </c>
      <c r="C35" s="272">
        <v>0.33732719101932623</v>
      </c>
      <c r="D35" s="272">
        <v>0.69652366920941855</v>
      </c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</row>
    <row r="36" spans="1:19" x14ac:dyDescent="0.25">
      <c r="A36" t="s">
        <v>2324</v>
      </c>
      <c r="B36" s="272">
        <v>0.38577742297276479</v>
      </c>
      <c r="C36" s="272">
        <v>0.38871358715802334</v>
      </c>
      <c r="D36" s="272">
        <v>0.52614214771303225</v>
      </c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</row>
    <row r="37" spans="1:19" x14ac:dyDescent="0.25">
      <c r="A37" t="s">
        <v>2329</v>
      </c>
      <c r="B37" s="272">
        <v>0.42604156733254273</v>
      </c>
      <c r="C37" s="272">
        <v>0.39607641455395121</v>
      </c>
      <c r="D37" s="272">
        <v>0.61239378579014425</v>
      </c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</row>
    <row r="38" spans="1:19" x14ac:dyDescent="0.25"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</row>
    <row r="39" spans="1:19" x14ac:dyDescent="0.25">
      <c r="A39" t="s">
        <v>3</v>
      </c>
      <c r="B39" s="272">
        <v>0.53232637091455548</v>
      </c>
      <c r="C39" s="272">
        <v>0.49164782842521459</v>
      </c>
      <c r="D39" s="272">
        <v>0.64657322435617304</v>
      </c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</row>
    <row r="40" spans="1:19" x14ac:dyDescent="0.25">
      <c r="A40" t="s">
        <v>80</v>
      </c>
      <c r="B40" s="272">
        <v>0.32061956953635329</v>
      </c>
      <c r="C40" s="272">
        <v>0.29685434064429805</v>
      </c>
      <c r="D40" s="272">
        <v>0.49202619255977548</v>
      </c>
    </row>
    <row r="56" spans="19:44" x14ac:dyDescent="0.25">
      <c r="S56" t="s">
        <v>2330</v>
      </c>
    </row>
    <row r="57" spans="19:44" ht="30" x14ac:dyDescent="0.25">
      <c r="T57" s="3" t="s">
        <v>6</v>
      </c>
      <c r="U57" s="3" t="s">
        <v>73</v>
      </c>
      <c r="V57" s="3" t="s">
        <v>7</v>
      </c>
      <c r="W57" s="3"/>
      <c r="X57" s="3"/>
      <c r="Y57" s="2" t="s">
        <v>2331</v>
      </c>
      <c r="Z57" s="2"/>
      <c r="AA57" s="3" t="s">
        <v>6</v>
      </c>
      <c r="AB57" s="3" t="s">
        <v>73</v>
      </c>
      <c r="AC57" s="3" t="s">
        <v>7</v>
      </c>
      <c r="AD57" s="3"/>
      <c r="AE57" s="3"/>
      <c r="AF57" s="3"/>
      <c r="AG57" s="3"/>
      <c r="AH57" s="3"/>
      <c r="AI57" s="3"/>
      <c r="AJ57" s="3"/>
      <c r="AK57" s="3"/>
      <c r="AN57" s="271"/>
      <c r="AO57" s="271"/>
      <c r="AP57" s="271"/>
      <c r="AQ57" s="271"/>
      <c r="AR57" s="271"/>
    </row>
    <row r="58" spans="19:44" x14ac:dyDescent="0.25">
      <c r="S58" s="1" t="s">
        <v>2321</v>
      </c>
      <c r="T58" s="272">
        <v>0.33983951303522125</v>
      </c>
      <c r="U58" s="272">
        <v>0.38511040174312106</v>
      </c>
      <c r="V58" s="272">
        <v>0.59146399919505399</v>
      </c>
      <c r="W58" s="272"/>
      <c r="X58" s="272" t="s">
        <v>2321</v>
      </c>
      <c r="Y58" s="272" t="s">
        <v>2396</v>
      </c>
      <c r="Z58" s="272"/>
      <c r="AA58" s="272">
        <v>0.33983951303522125</v>
      </c>
      <c r="AB58" s="272">
        <v>0.38511040174312106</v>
      </c>
      <c r="AC58" s="272">
        <v>0.59146399919505399</v>
      </c>
      <c r="AD58" s="272"/>
      <c r="AE58" s="272"/>
      <c r="AF58" s="272"/>
      <c r="AG58" s="272"/>
      <c r="AH58" s="272"/>
      <c r="AI58" s="272"/>
      <c r="AJ58" s="272"/>
      <c r="AK58" s="272"/>
    </row>
    <row r="59" spans="19:44" x14ac:dyDescent="0.25">
      <c r="S59" t="s">
        <v>2332</v>
      </c>
      <c r="T59" s="70">
        <v>0.45711138004564561</v>
      </c>
      <c r="U59" s="70">
        <v>0.42606145107051235</v>
      </c>
      <c r="V59" s="70">
        <v>0.11682716888384212</v>
      </c>
      <c r="W59" s="70"/>
      <c r="X59" s="70" t="s">
        <v>2333</v>
      </c>
      <c r="Y59" s="70" t="s">
        <v>2397</v>
      </c>
      <c r="Z59" s="70" t="s">
        <v>2334</v>
      </c>
      <c r="AA59" s="274">
        <v>2.6705927168638319E-2</v>
      </c>
      <c r="AB59" s="274">
        <v>4.9413722883664642E-2</v>
      </c>
      <c r="AC59" s="274">
        <v>5.7172446331652943E-2</v>
      </c>
      <c r="AD59" s="274"/>
      <c r="AE59" s="274"/>
      <c r="AF59" s="274"/>
      <c r="AG59" s="274"/>
      <c r="AH59" s="274"/>
      <c r="AI59" s="274"/>
      <c r="AJ59" s="274"/>
      <c r="AK59" s="274"/>
    </row>
    <row r="60" spans="19:44" x14ac:dyDescent="0.25">
      <c r="S60" t="s">
        <v>2335</v>
      </c>
      <c r="T60" s="71">
        <v>0.33332606773065676</v>
      </c>
      <c r="U60" s="71">
        <v>0.50045336166625409</v>
      </c>
      <c r="V60" s="71">
        <v>0.18012615735640744</v>
      </c>
      <c r="W60" s="71"/>
      <c r="X60" s="70" t="s">
        <v>2336</v>
      </c>
      <c r="Y60" s="70" t="s">
        <v>2396</v>
      </c>
      <c r="Z60" s="70" t="s">
        <v>2337</v>
      </c>
      <c r="AA60" s="274">
        <v>0.16200920385761716</v>
      </c>
      <c r="AB60" s="274">
        <v>0.15065871761311131</v>
      </c>
      <c r="AC60" s="274">
        <v>0.34041722774865613</v>
      </c>
      <c r="AD60" s="274"/>
      <c r="AE60" s="274"/>
      <c r="AF60" s="274"/>
      <c r="AG60" s="274"/>
      <c r="AH60" s="274"/>
      <c r="AI60" s="274"/>
      <c r="AJ60" s="274"/>
      <c r="AK60" s="274"/>
    </row>
    <row r="61" spans="19:44" x14ac:dyDescent="0.25">
      <c r="S61" t="s">
        <v>2338</v>
      </c>
      <c r="T61" s="71">
        <v>0.40443326736298996</v>
      </c>
      <c r="U61" s="71">
        <v>0.37989167610345997</v>
      </c>
      <c r="V61" s="71">
        <v>0.21567505653355007</v>
      </c>
      <c r="W61" s="71"/>
      <c r="X61" s="70" t="s">
        <v>2339</v>
      </c>
      <c r="Y61" s="70" t="s">
        <v>2396</v>
      </c>
      <c r="Z61" s="70"/>
      <c r="AA61" s="274">
        <v>0.83519279096481069</v>
      </c>
      <c r="AB61" s="274">
        <v>1.3965346457100434</v>
      </c>
      <c r="AC61" s="274">
        <v>2.0782601119855131</v>
      </c>
      <c r="AD61" s="274"/>
      <c r="AE61" s="274"/>
      <c r="AF61" s="274"/>
      <c r="AG61" s="274"/>
      <c r="AH61" s="274"/>
      <c r="AI61" s="274"/>
      <c r="AJ61" s="274"/>
      <c r="AK61" s="274"/>
    </row>
    <row r="62" spans="19:44" x14ac:dyDescent="0.25">
      <c r="S62" t="s">
        <v>2340</v>
      </c>
      <c r="T62" s="71">
        <v>0.31828555226429661</v>
      </c>
      <c r="U62" s="71">
        <v>0.44240965322903253</v>
      </c>
      <c r="V62" s="71">
        <v>0.23930479450667069</v>
      </c>
      <c r="W62" s="71"/>
      <c r="X62" s="71" t="s">
        <v>2341</v>
      </c>
      <c r="Y62" s="272" t="s">
        <v>2342</v>
      </c>
      <c r="Z62" s="70" t="s">
        <v>2337</v>
      </c>
      <c r="AA62" s="275">
        <v>1.9896896298377611</v>
      </c>
      <c r="AB62" s="275">
        <v>1</v>
      </c>
      <c r="AC62" s="275">
        <v>1.9528912701613064</v>
      </c>
      <c r="AD62" s="71"/>
      <c r="AE62" s="71"/>
      <c r="AF62" s="71"/>
      <c r="AG62" s="71"/>
      <c r="AH62" s="71"/>
      <c r="AI62" s="71"/>
      <c r="AJ62" s="71"/>
      <c r="AK62" s="71"/>
    </row>
    <row r="63" spans="19:44" x14ac:dyDescent="0.25"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</row>
    <row r="64" spans="19:44" x14ac:dyDescent="0.25">
      <c r="S64" t="s">
        <v>2343</v>
      </c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</row>
    <row r="65" spans="19:37" x14ac:dyDescent="0.25"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</row>
    <row r="66" spans="19:37" x14ac:dyDescent="0.25"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</row>
    <row r="67" spans="19:37" x14ac:dyDescent="0.25"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</row>
    <row r="68" spans="19:37" x14ac:dyDescent="0.25">
      <c r="T68" s="272"/>
      <c r="U68" s="272"/>
      <c r="V68" s="272"/>
      <c r="W68" s="272"/>
      <c r="X68" s="272"/>
      <c r="Y68" s="272"/>
      <c r="Z68" s="272"/>
      <c r="AA68" s="272"/>
      <c r="AB68" s="272"/>
      <c r="AC68" s="272"/>
      <c r="AD68" s="272"/>
      <c r="AE68" s="272"/>
      <c r="AF68" s="272"/>
      <c r="AG68" s="272"/>
      <c r="AH68" s="272"/>
      <c r="AI68" s="272"/>
      <c r="AJ68" s="272"/>
      <c r="AK68" s="272"/>
    </row>
    <row r="69" spans="19:37" x14ac:dyDescent="0.25">
      <c r="T69" s="272"/>
      <c r="U69" s="272"/>
      <c r="V69" s="272"/>
      <c r="W69" s="272"/>
      <c r="X69" s="272"/>
      <c r="Y69" s="272"/>
      <c r="Z69" s="272"/>
      <c r="AA69" s="272"/>
      <c r="AB69" s="272"/>
      <c r="AC69" s="272"/>
      <c r="AD69" s="272"/>
      <c r="AE69" s="272"/>
      <c r="AF69" s="272"/>
      <c r="AG69" s="272"/>
      <c r="AH69" s="272"/>
      <c r="AI69" s="272"/>
      <c r="AJ69" s="272"/>
      <c r="AK69" s="272"/>
    </row>
    <row r="70" spans="19:37" x14ac:dyDescent="0.25">
      <c r="T70" s="272"/>
      <c r="U70" s="272"/>
      <c r="V70" s="272"/>
      <c r="W70" s="272"/>
      <c r="X70" s="272"/>
      <c r="Y70" s="272"/>
      <c r="Z70" s="272"/>
      <c r="AA70" s="272"/>
      <c r="AB70" s="272"/>
      <c r="AC70" s="272"/>
      <c r="AD70" s="272"/>
      <c r="AE70" s="272"/>
      <c r="AF70" s="272"/>
      <c r="AG70" s="272"/>
      <c r="AH70" s="272"/>
      <c r="AI70" s="272"/>
      <c r="AJ70" s="272"/>
      <c r="AK70" s="272"/>
    </row>
    <row r="71" spans="19:37" x14ac:dyDescent="0.25">
      <c r="T71" s="272"/>
      <c r="U71" s="272"/>
      <c r="V71" s="272"/>
      <c r="W71" s="272"/>
      <c r="X71" s="272"/>
      <c r="Y71" s="272"/>
      <c r="Z71" s="272"/>
      <c r="AA71" s="272"/>
      <c r="AB71" s="272"/>
      <c r="AC71" s="272"/>
      <c r="AD71" s="272"/>
      <c r="AE71" s="272"/>
      <c r="AF71" s="272"/>
      <c r="AG71" s="272"/>
      <c r="AH71" s="272"/>
      <c r="AI71" s="272"/>
      <c r="AJ71" s="272"/>
      <c r="AK71" s="272"/>
    </row>
    <row r="72" spans="19:37" x14ac:dyDescent="0.25">
      <c r="T72" s="272"/>
      <c r="U72" s="272"/>
      <c r="V72" s="272"/>
      <c r="W72" s="272"/>
      <c r="X72" s="272"/>
      <c r="Y72" s="272"/>
      <c r="Z72" s="272"/>
      <c r="AA72" s="272"/>
      <c r="AB72" s="272"/>
      <c r="AC72" s="272"/>
      <c r="AD72" s="272"/>
      <c r="AE72" s="272"/>
      <c r="AF72" s="272"/>
      <c r="AG72" s="272"/>
      <c r="AH72" s="272"/>
      <c r="AI72" s="272"/>
      <c r="AJ72" s="272"/>
      <c r="AK72" s="272"/>
    </row>
    <row r="73" spans="19:37" x14ac:dyDescent="0.25">
      <c r="S73" t="s">
        <v>2344</v>
      </c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</row>
    <row r="74" spans="19:37" ht="30" x14ac:dyDescent="0.25">
      <c r="T74" s="3" t="s">
        <v>6</v>
      </c>
      <c r="U74" s="3" t="s">
        <v>73</v>
      </c>
      <c r="V74" s="3" t="s">
        <v>7</v>
      </c>
      <c r="W74" s="3"/>
      <c r="X74" s="3"/>
      <c r="Y74" s="3"/>
      <c r="Z74" s="3"/>
      <c r="AA74" s="3" t="s">
        <v>6</v>
      </c>
      <c r="AB74" s="3" t="s">
        <v>73</v>
      </c>
      <c r="AC74" s="3" t="s">
        <v>7</v>
      </c>
      <c r="AD74" s="3"/>
      <c r="AE74" s="3"/>
      <c r="AF74" s="3"/>
      <c r="AG74" s="3"/>
      <c r="AH74" s="3"/>
      <c r="AI74" s="3"/>
      <c r="AJ74" s="3"/>
      <c r="AK74" s="3"/>
    </row>
    <row r="75" spans="19:37" x14ac:dyDescent="0.25">
      <c r="S75" s="1" t="s">
        <v>2321</v>
      </c>
      <c r="T75" s="272">
        <v>0.47166291378766989</v>
      </c>
      <c r="U75" s="272">
        <v>0.45306781864553569</v>
      </c>
      <c r="V75" s="272">
        <v>0.65427185670127186</v>
      </c>
      <c r="W75" s="272"/>
      <c r="X75" s="272" t="s">
        <v>2321</v>
      </c>
      <c r="Y75" s="272" t="s">
        <v>2396</v>
      </c>
      <c r="Z75" s="272"/>
      <c r="AA75" s="272">
        <v>0.47166291378766989</v>
      </c>
      <c r="AB75" s="272">
        <v>0.45306781864553569</v>
      </c>
      <c r="AC75" s="272">
        <v>0.65427185670127186</v>
      </c>
      <c r="AD75" s="272"/>
      <c r="AE75" s="272"/>
      <c r="AF75" s="272"/>
      <c r="AG75" s="272"/>
      <c r="AH75" s="272"/>
      <c r="AI75" s="272"/>
      <c r="AJ75" s="272"/>
      <c r="AK75" s="272"/>
    </row>
    <row r="76" spans="19:37" x14ac:dyDescent="0.25">
      <c r="S76" s="1" t="s">
        <v>2332</v>
      </c>
      <c r="T76" s="71">
        <v>0.2261754708341413</v>
      </c>
      <c r="U76" s="71">
        <v>0.41418943378098971</v>
      </c>
      <c r="V76" s="71">
        <v>0.35963509538486893</v>
      </c>
      <c r="W76" s="71"/>
      <c r="X76" s="272" t="s">
        <v>2333</v>
      </c>
      <c r="Y76" s="272" t="s">
        <v>2397</v>
      </c>
      <c r="Z76" s="272" t="s">
        <v>2334</v>
      </c>
      <c r="AA76" s="274">
        <v>5.4271267753912712E-3</v>
      </c>
      <c r="AB76" s="274">
        <v>3.6926204930246929E-3</v>
      </c>
      <c r="AC76" s="274">
        <v>7.9166052798372317E-3</v>
      </c>
      <c r="AD76" s="274"/>
      <c r="AE76" s="274"/>
      <c r="AF76" s="274"/>
      <c r="AG76" s="274"/>
      <c r="AH76" s="274"/>
      <c r="AI76" s="274"/>
      <c r="AJ76" s="274"/>
      <c r="AK76" s="274"/>
    </row>
    <row r="77" spans="19:37" x14ac:dyDescent="0.25">
      <c r="S77" s="1" t="s">
        <v>2335</v>
      </c>
      <c r="T77" s="71">
        <v>0.21903628707798567</v>
      </c>
      <c r="U77" s="71">
        <v>0.27291932627252119</v>
      </c>
      <c r="V77" s="71">
        <v>0.50804438664949303</v>
      </c>
      <c r="W77" s="71"/>
      <c r="X77" s="272" t="s">
        <v>2336</v>
      </c>
      <c r="Y77" s="272" t="s">
        <v>2396</v>
      </c>
      <c r="Z77" s="272" t="s">
        <v>2337</v>
      </c>
      <c r="AA77" s="274">
        <v>0.26046645841763078</v>
      </c>
      <c r="AB77" s="274">
        <v>0.24126504705008359</v>
      </c>
      <c r="AC77" s="274">
        <v>0.3483039058339038</v>
      </c>
      <c r="AD77" s="274"/>
      <c r="AE77" s="274"/>
      <c r="AF77" s="274"/>
      <c r="AG77" s="274"/>
      <c r="AH77" s="274"/>
      <c r="AI77" s="274"/>
      <c r="AJ77" s="274"/>
      <c r="AK77" s="274"/>
    </row>
    <row r="78" spans="19:37" x14ac:dyDescent="0.25">
      <c r="S78" s="1" t="s">
        <v>2338</v>
      </c>
      <c r="T78" s="71">
        <v>0.20735842901963808</v>
      </c>
      <c r="U78" s="71">
        <v>0.35173680157909937</v>
      </c>
      <c r="V78" s="71">
        <v>0.44090476940126261</v>
      </c>
      <c r="W78" s="71"/>
      <c r="X78" s="272" t="s">
        <v>2339</v>
      </c>
      <c r="Y78" s="272" t="s">
        <v>2396</v>
      </c>
      <c r="Z78" s="272"/>
      <c r="AA78" s="274">
        <v>1.0116929784563164</v>
      </c>
      <c r="AB78" s="274">
        <v>0.75948051063442779</v>
      </c>
      <c r="AC78" s="274">
        <v>3.1655328612767182</v>
      </c>
      <c r="AD78" s="274"/>
      <c r="AE78" s="274"/>
      <c r="AF78" s="274"/>
      <c r="AG78" s="274"/>
      <c r="AH78" s="274"/>
      <c r="AI78" s="274"/>
      <c r="AJ78" s="274"/>
      <c r="AK78" s="274"/>
    </row>
    <row r="79" spans="19:37" x14ac:dyDescent="0.25">
      <c r="S79" s="1" t="s">
        <v>2340</v>
      </c>
      <c r="T79" s="71">
        <v>0.13605461161624233</v>
      </c>
      <c r="U79" s="71">
        <v>0.18704007903290804</v>
      </c>
      <c r="V79" s="71">
        <v>0.67690530935084958</v>
      </c>
      <c r="W79" s="71"/>
      <c r="X79" s="272" t="s">
        <v>2341</v>
      </c>
      <c r="Y79" s="272" t="s">
        <v>2342</v>
      </c>
      <c r="Z79" s="272" t="s">
        <v>2337</v>
      </c>
      <c r="AA79" s="275">
        <v>0.73455125528541243</v>
      </c>
      <c r="AB79" s="275">
        <v>1</v>
      </c>
      <c r="AC79" s="275">
        <v>0.67337907991072032</v>
      </c>
      <c r="AD79" s="71"/>
      <c r="AE79" s="71"/>
      <c r="AF79" s="71"/>
      <c r="AG79" s="71"/>
      <c r="AH79" s="71"/>
      <c r="AI79" s="71"/>
      <c r="AJ79" s="71"/>
      <c r="AK79" s="71"/>
    </row>
    <row r="80" spans="19:37" x14ac:dyDescent="0.25">
      <c r="S80" s="1"/>
      <c r="AA80" s="274"/>
    </row>
    <row r="81" spans="19:37" x14ac:dyDescent="0.25">
      <c r="S81" s="1" t="s">
        <v>2343</v>
      </c>
    </row>
    <row r="90" spans="19:37" x14ac:dyDescent="0.25">
      <c r="S90" t="s">
        <v>2345</v>
      </c>
    </row>
    <row r="91" spans="19:37" ht="30" x14ac:dyDescent="0.25">
      <c r="T91" s="3" t="s">
        <v>6</v>
      </c>
      <c r="U91" s="3" t="s">
        <v>73</v>
      </c>
      <c r="V91" s="3" t="s">
        <v>7</v>
      </c>
      <c r="W91" s="3"/>
      <c r="X91" s="3"/>
      <c r="Y91" s="3"/>
      <c r="Z91" s="3"/>
      <c r="AA91" s="3" t="s">
        <v>6</v>
      </c>
      <c r="AB91" s="3" t="s">
        <v>73</v>
      </c>
      <c r="AC91" s="3" t="s">
        <v>7</v>
      </c>
      <c r="AD91" s="3"/>
      <c r="AE91" s="3"/>
      <c r="AF91" s="3"/>
      <c r="AG91" s="3"/>
      <c r="AH91" s="3"/>
      <c r="AI91" s="3"/>
      <c r="AJ91" s="3"/>
      <c r="AK91" s="3"/>
    </row>
    <row r="92" spans="19:37" x14ac:dyDescent="0.25">
      <c r="S92" s="1" t="s">
        <v>2321</v>
      </c>
      <c r="T92" s="272">
        <v>0.38577742297276479</v>
      </c>
      <c r="U92" s="272">
        <v>0.38871358715802334</v>
      </c>
      <c r="V92" s="272">
        <v>0.52614214771303225</v>
      </c>
      <c r="W92" s="272"/>
      <c r="X92" s="272" t="s">
        <v>2321</v>
      </c>
      <c r="Y92" s="272" t="s">
        <v>2396</v>
      </c>
      <c r="Z92" s="272"/>
      <c r="AA92" s="272">
        <v>0.38577742297276479</v>
      </c>
      <c r="AB92" s="272">
        <v>0.38871358715802334</v>
      </c>
      <c r="AC92" s="272">
        <v>0.52614214771303225</v>
      </c>
      <c r="AD92" s="272"/>
      <c r="AE92" s="272"/>
      <c r="AF92" s="272"/>
      <c r="AG92" s="272"/>
      <c r="AH92" s="272"/>
      <c r="AI92" s="272"/>
      <c r="AJ92" s="272"/>
      <c r="AK92" s="272"/>
    </row>
    <row r="93" spans="19:37" x14ac:dyDescent="0.25">
      <c r="S93" s="1" t="s">
        <v>2332</v>
      </c>
      <c r="T93" s="71">
        <v>0.23127866719024512</v>
      </c>
      <c r="U93" s="71">
        <v>0.55522093798382244</v>
      </c>
      <c r="V93" s="71">
        <v>0.21350039482593244</v>
      </c>
      <c r="W93" s="71"/>
      <c r="X93" s="272" t="s">
        <v>2333</v>
      </c>
      <c r="Y93" s="272" t="s">
        <v>2397</v>
      </c>
      <c r="Z93" s="272" t="s">
        <v>2334</v>
      </c>
      <c r="AA93" s="274">
        <v>1.0835830453445661E-2</v>
      </c>
      <c r="AB93" s="274">
        <v>1.1183556313112158E-2</v>
      </c>
      <c r="AC93" s="274">
        <v>1.9765254013051802E-2</v>
      </c>
      <c r="AD93" s="274"/>
      <c r="AE93" s="274"/>
      <c r="AF93" s="274"/>
      <c r="AG93" s="274"/>
      <c r="AH93" s="274"/>
      <c r="AI93" s="274"/>
      <c r="AJ93" s="274"/>
      <c r="AK93" s="274"/>
    </row>
    <row r="94" spans="19:37" x14ac:dyDescent="0.25">
      <c r="S94" s="1" t="s">
        <v>2335</v>
      </c>
      <c r="T94" s="71">
        <v>0.19460706941276712</v>
      </c>
      <c r="U94" s="71">
        <v>0.490699983330323</v>
      </c>
      <c r="V94" s="71">
        <v>0.31469294725690988</v>
      </c>
      <c r="W94" s="71"/>
      <c r="X94" s="272" t="s">
        <v>2336</v>
      </c>
      <c r="Y94" s="272" t="s">
        <v>2396</v>
      </c>
      <c r="Z94" s="272" t="s">
        <v>2337</v>
      </c>
      <c r="AA94" s="274">
        <v>0.16336654737365269</v>
      </c>
      <c r="AB94" s="274">
        <v>0.14000907657079029</v>
      </c>
      <c r="AC94" s="274">
        <v>0.31519768958355809</v>
      </c>
      <c r="AD94" s="274"/>
      <c r="AE94" s="274"/>
      <c r="AF94" s="274"/>
      <c r="AG94" s="274"/>
      <c r="AH94" s="274"/>
      <c r="AI94" s="274"/>
      <c r="AJ94" s="274"/>
      <c r="AK94" s="274"/>
    </row>
    <row r="95" spans="19:37" x14ac:dyDescent="0.25">
      <c r="S95" s="1" t="s">
        <v>2338</v>
      </c>
      <c r="T95" s="71">
        <v>0.21038501243249821</v>
      </c>
      <c r="U95" s="71">
        <v>0.43287309626167109</v>
      </c>
      <c r="V95" s="71">
        <v>0.35674189130583067</v>
      </c>
      <c r="W95" s="71"/>
      <c r="X95" s="272" t="s">
        <v>2339</v>
      </c>
      <c r="Y95" s="272" t="s">
        <v>2396</v>
      </c>
      <c r="Z95" s="272"/>
      <c r="AA95" s="274">
        <v>1.0564845399629197</v>
      </c>
      <c r="AB95" s="274">
        <v>1.0802066908246268</v>
      </c>
      <c r="AC95" s="274">
        <v>2.0379690818860579</v>
      </c>
      <c r="AD95" s="274"/>
      <c r="AE95" s="274"/>
      <c r="AF95" s="274"/>
      <c r="AG95" s="274"/>
      <c r="AH95" s="274"/>
      <c r="AI95" s="274"/>
      <c r="AJ95" s="274"/>
      <c r="AK95" s="274"/>
    </row>
    <row r="96" spans="19:37" x14ac:dyDescent="0.25">
      <c r="S96" s="1" t="s">
        <v>2340</v>
      </c>
      <c r="T96" s="71">
        <v>0.17841193426536209</v>
      </c>
      <c r="U96" s="71">
        <v>0.4606358501512231</v>
      </c>
      <c r="V96" s="71">
        <v>0.36095221558341484</v>
      </c>
      <c r="W96" s="71"/>
      <c r="X96" s="272" t="s">
        <v>2341</v>
      </c>
      <c r="Y96" s="272" t="s">
        <v>2342</v>
      </c>
      <c r="Z96" s="272" t="s">
        <v>2337</v>
      </c>
      <c r="AA96" s="275">
        <v>1.2042722173839326</v>
      </c>
      <c r="AB96" s="275">
        <v>1</v>
      </c>
      <c r="AC96" s="275">
        <v>1.2738091467429624</v>
      </c>
      <c r="AD96" s="71"/>
      <c r="AE96" s="71"/>
      <c r="AF96" s="71"/>
      <c r="AG96" s="71"/>
      <c r="AH96" s="71"/>
      <c r="AI96" s="71"/>
      <c r="AJ96" s="71"/>
      <c r="AK96" s="71"/>
    </row>
    <row r="97" spans="19:29" x14ac:dyDescent="0.25">
      <c r="S97" s="1"/>
      <c r="AA97" s="274"/>
    </row>
    <row r="98" spans="19:29" x14ac:dyDescent="0.25">
      <c r="S98" s="1" t="s">
        <v>2343</v>
      </c>
    </row>
    <row r="99" spans="19:29" x14ac:dyDescent="0.25">
      <c r="S99" s="1"/>
    </row>
    <row r="100" spans="19:29" x14ac:dyDescent="0.25">
      <c r="S100" s="1"/>
    </row>
    <row r="107" spans="19:29" x14ac:dyDescent="0.25">
      <c r="S107" s="1" t="s">
        <v>2350</v>
      </c>
    </row>
    <row r="108" spans="19:29" ht="30" x14ac:dyDescent="0.25">
      <c r="T108" s="3" t="s">
        <v>6</v>
      </c>
      <c r="U108" s="3" t="s">
        <v>73</v>
      </c>
      <c r="V108" s="3" t="s">
        <v>7</v>
      </c>
      <c r="AA108" s="3" t="s">
        <v>6</v>
      </c>
      <c r="AB108" s="3" t="s">
        <v>73</v>
      </c>
      <c r="AC108" s="3" t="s">
        <v>7</v>
      </c>
    </row>
    <row r="109" spans="19:29" x14ac:dyDescent="0.25">
      <c r="S109" s="1" t="s">
        <v>2321</v>
      </c>
      <c r="T109" s="272">
        <v>0.47150038959420937</v>
      </c>
      <c r="U109" s="272">
        <v>0.39308170337277393</v>
      </c>
      <c r="V109" s="272">
        <v>0.64635563945440944</v>
      </c>
      <c r="X109" s="272" t="s">
        <v>2321</v>
      </c>
      <c r="Y109" s="272" t="s">
        <v>2396</v>
      </c>
      <c r="Z109" s="272"/>
      <c r="AA109" s="272">
        <v>0.47150038959420937</v>
      </c>
      <c r="AB109" s="272">
        <v>0.39308170337277393</v>
      </c>
      <c r="AC109" s="272">
        <v>0.64635563945440944</v>
      </c>
    </row>
    <row r="110" spans="19:29" x14ac:dyDescent="0.25">
      <c r="S110" s="1" t="s">
        <v>2332</v>
      </c>
      <c r="T110" s="272">
        <v>0.32333679159049139</v>
      </c>
      <c r="U110" s="272">
        <v>0.44731983767805111</v>
      </c>
      <c r="V110" s="272">
        <v>0.22934337073145755</v>
      </c>
      <c r="X110" s="272" t="s">
        <v>2333</v>
      </c>
      <c r="Y110" s="272" t="s">
        <v>2397</v>
      </c>
      <c r="Z110" s="272" t="s">
        <v>2334</v>
      </c>
      <c r="AA110" s="274">
        <v>4.9270360320851107E-3</v>
      </c>
      <c r="AB110" s="274">
        <v>2.8565473039096853E-3</v>
      </c>
      <c r="AC110" s="274">
        <v>7.7498623936725413E-3</v>
      </c>
    </row>
    <row r="111" spans="19:29" x14ac:dyDescent="0.25">
      <c r="S111" s="1" t="s">
        <v>2335</v>
      </c>
      <c r="T111" s="71">
        <v>0.24692946938975341</v>
      </c>
      <c r="U111" s="71">
        <v>0.3683086333927465</v>
      </c>
      <c r="V111" s="71">
        <v>0.38476189721749998</v>
      </c>
      <c r="X111" s="272" t="s">
        <v>2336</v>
      </c>
      <c r="Y111" s="272" t="s">
        <v>2396</v>
      </c>
      <c r="Z111" s="272" t="s">
        <v>2337</v>
      </c>
      <c r="AA111" s="274">
        <v>0.25320235174403977</v>
      </c>
      <c r="AB111" s="274">
        <v>0.19141571740503516</v>
      </c>
      <c r="AC111" s="274">
        <v>0.40403842096864301</v>
      </c>
    </row>
    <row r="112" spans="19:29" x14ac:dyDescent="0.25">
      <c r="S112" s="1" t="s">
        <v>2338</v>
      </c>
      <c r="T112" s="71">
        <v>0.25285484225036514</v>
      </c>
      <c r="U112" s="71">
        <v>0.37036775725571708</v>
      </c>
      <c r="V112" s="71">
        <v>0.37677740049391778</v>
      </c>
      <c r="X112" s="272" t="s">
        <v>2339</v>
      </c>
      <c r="Y112" s="272" t="s">
        <v>2396</v>
      </c>
      <c r="Z112" s="272"/>
      <c r="AA112" s="274">
        <v>0.90974177835603798</v>
      </c>
      <c r="AB112" s="274">
        <v>1.0748834999564794</v>
      </c>
      <c r="AC112" s="274">
        <v>3.5658759317426463</v>
      </c>
    </row>
    <row r="113" spans="19:29" x14ac:dyDescent="0.25">
      <c r="S113" s="1" t="s">
        <v>2340</v>
      </c>
      <c r="T113" s="71">
        <v>0.23209970683312689</v>
      </c>
      <c r="U113" s="71">
        <v>0.25749104896913294</v>
      </c>
      <c r="V113" s="71">
        <v>0.51040924419774014</v>
      </c>
      <c r="X113" s="272" t="s">
        <v>2341</v>
      </c>
      <c r="Y113" s="272" t="s">
        <v>2342</v>
      </c>
      <c r="Z113" s="272" t="s">
        <v>2337</v>
      </c>
      <c r="AA113" s="275">
        <v>0.76691250915428655</v>
      </c>
      <c r="AB113" s="275">
        <v>1</v>
      </c>
      <c r="AC113" s="275">
        <v>0.77802311276804359</v>
      </c>
    </row>
    <row r="114" spans="19:29" x14ac:dyDescent="0.25">
      <c r="S114" s="1"/>
      <c r="X114" s="272"/>
    </row>
    <row r="115" spans="19:29" x14ac:dyDescent="0.25">
      <c r="S115" s="1" t="s">
        <v>2343</v>
      </c>
      <c r="X115" s="272"/>
    </row>
    <row r="116" spans="19:29" x14ac:dyDescent="0.25">
      <c r="S116" s="1"/>
    </row>
    <row r="117" spans="19:29" x14ac:dyDescent="0.25">
      <c r="S117" s="1"/>
    </row>
    <row r="212" spans="18:63" x14ac:dyDescent="0.25">
      <c r="R212" s="273"/>
      <c r="S212" s="273"/>
      <c r="T212" s="273"/>
      <c r="U212" s="273"/>
      <c r="V212" s="273"/>
      <c r="W212" s="273"/>
      <c r="X212" s="273"/>
      <c r="Y212" s="273"/>
      <c r="Z212" s="273"/>
      <c r="AA212" s="273"/>
      <c r="AB212" s="273"/>
      <c r="AC212" s="273"/>
      <c r="AD212" s="273"/>
      <c r="AE212" s="273"/>
      <c r="AF212" s="273"/>
      <c r="AG212" s="273"/>
      <c r="AH212" s="273"/>
      <c r="AI212" s="273"/>
      <c r="AJ212" s="273"/>
      <c r="AK212" s="273"/>
      <c r="AL212" s="273"/>
      <c r="AM212" s="273"/>
      <c r="AN212" s="273"/>
      <c r="AO212" s="273"/>
      <c r="AP212" s="273"/>
      <c r="AQ212" s="273"/>
      <c r="AR212" s="273"/>
      <c r="AS212" s="273"/>
      <c r="AT212" s="273"/>
      <c r="AU212" s="273"/>
      <c r="AV212" s="273"/>
      <c r="AW212" s="273"/>
      <c r="AX212" s="273"/>
      <c r="AY212" s="273"/>
      <c r="AZ212" s="273"/>
      <c r="BA212" s="273"/>
      <c r="BB212" s="273"/>
      <c r="BC212" s="273"/>
      <c r="BD212" s="273"/>
      <c r="BE212" s="273"/>
      <c r="BF212" s="273"/>
      <c r="BG212" s="273"/>
      <c r="BH212" s="273"/>
      <c r="BI212" s="273"/>
      <c r="BJ212" s="273"/>
      <c r="BK212" s="273"/>
    </row>
    <row r="214" spans="18:63" x14ac:dyDescent="0.25">
      <c r="Z214" s="72" t="s">
        <v>2391</v>
      </c>
    </row>
    <row r="215" spans="18:63" ht="60" x14ac:dyDescent="0.25">
      <c r="Z215" s="72"/>
      <c r="AA215" s="2" t="s">
        <v>2398</v>
      </c>
      <c r="AB215" s="2" t="s">
        <v>2392</v>
      </c>
      <c r="AC215" s="2" t="s">
        <v>2399</v>
      </c>
      <c r="AD215" s="2" t="s">
        <v>2393</v>
      </c>
      <c r="AE215" s="2" t="s">
        <v>2400</v>
      </c>
      <c r="AF215" s="2" t="s">
        <v>2401</v>
      </c>
      <c r="AG215" s="2" t="s">
        <v>2402</v>
      </c>
      <c r="AH215" s="2" t="s">
        <v>2403</v>
      </c>
      <c r="AI215" s="2" t="s">
        <v>2394</v>
      </c>
      <c r="AJ215" s="2" t="s">
        <v>2395</v>
      </c>
      <c r="AK215" s="2" t="s">
        <v>2404</v>
      </c>
    </row>
    <row r="216" spans="18:63" x14ac:dyDescent="0.25">
      <c r="Z216" s="72" t="s">
        <v>2322</v>
      </c>
      <c r="AA216" s="272">
        <v>2.8426943979218304</v>
      </c>
      <c r="AB216" s="272">
        <v>0.44829643420368481</v>
      </c>
      <c r="AC216" s="272">
        <v>2.7439478414565484</v>
      </c>
      <c r="AD216" s="272">
        <v>0.46663601026911083</v>
      </c>
      <c r="AE216" s="272">
        <v>3.3566015241027078</v>
      </c>
      <c r="AF216" s="272">
        <v>2.8814807317635771</v>
      </c>
      <c r="AG216" s="272">
        <v>2.7552603216844496E-2</v>
      </c>
      <c r="AH216" s="272">
        <v>1.0359870384463523</v>
      </c>
      <c r="AI216" s="272">
        <v>0.84689659392374372</v>
      </c>
      <c r="AJ216" s="272">
        <v>1.2232745365600497</v>
      </c>
      <c r="AK216" s="272">
        <v>0</v>
      </c>
    </row>
    <row r="217" spans="18:63" x14ac:dyDescent="0.25">
      <c r="Z217" s="72" t="s">
        <v>2323</v>
      </c>
      <c r="AA217" s="272">
        <v>1.1604288288832698</v>
      </c>
      <c r="AB217" s="272">
        <v>0.54569400522625788</v>
      </c>
      <c r="AC217" s="272">
        <v>1.1117338649830422</v>
      </c>
      <c r="AD217" s="272">
        <v>0.40152303699464031</v>
      </c>
      <c r="AE217" s="272">
        <v>1.2972337149939297</v>
      </c>
      <c r="AF217" s="272">
        <v>1.1803186842435682</v>
      </c>
      <c r="AG217" s="272">
        <v>-1.3410003299478612E-2</v>
      </c>
      <c r="AH217" s="272">
        <v>1.0438009180380328</v>
      </c>
      <c r="AI217" s="272">
        <v>0.8945410649373231</v>
      </c>
      <c r="AJ217" s="272">
        <v>1.1668563456180379</v>
      </c>
      <c r="AK217" s="272">
        <v>0</v>
      </c>
    </row>
    <row r="218" spans="18:63" x14ac:dyDescent="0.25">
      <c r="Z218" s="72" t="s">
        <v>2324</v>
      </c>
      <c r="AA218" s="272">
        <v>1.3807091447494231</v>
      </c>
      <c r="AB218" s="272">
        <v>0.45868447956500069</v>
      </c>
      <c r="AC218" s="272">
        <v>1.2679279125051179</v>
      </c>
      <c r="AD218" s="272">
        <v>0.46439930640247562</v>
      </c>
      <c r="AE218" s="272">
        <v>1.1749005787037394</v>
      </c>
      <c r="AF218" s="272">
        <v>1.2041180825477553</v>
      </c>
      <c r="AG218" s="272">
        <v>0.14896250163689495</v>
      </c>
      <c r="AH218" s="272">
        <v>1.0889492463506674</v>
      </c>
      <c r="AI218" s="272">
        <v>1.1751710483220215</v>
      </c>
      <c r="AJ218" s="272">
        <v>0.92663042363537917</v>
      </c>
      <c r="AK218" s="272">
        <v>0</v>
      </c>
    </row>
    <row r="219" spans="18:63" x14ac:dyDescent="0.25">
      <c r="Z219" s="72"/>
      <c r="AA219" s="272"/>
      <c r="AB219" s="272"/>
      <c r="AC219" s="272"/>
      <c r="AD219" s="272"/>
      <c r="AE219" s="272"/>
      <c r="AF219" s="272"/>
      <c r="AG219" s="272"/>
      <c r="AH219" s="272"/>
      <c r="AI219" s="272"/>
      <c r="AJ219" s="272"/>
      <c r="AK219" s="272"/>
    </row>
    <row r="220" spans="18:63" x14ac:dyDescent="0.25">
      <c r="Z220" s="72" t="s">
        <v>2325</v>
      </c>
      <c r="AA220" s="272">
        <v>1.2656003864689163</v>
      </c>
      <c r="AB220" s="272">
        <v>0.43314380232877514</v>
      </c>
      <c r="AC220" s="272">
        <v>1.3221427409725655</v>
      </c>
      <c r="AD220" s="272">
        <v>0.49993432334161458</v>
      </c>
      <c r="AE220" s="272">
        <v>1.0958223188364011</v>
      </c>
      <c r="AF220" s="272">
        <v>1.1874389978459714</v>
      </c>
      <c r="AG220" s="272">
        <v>7.1268104352053996E-2</v>
      </c>
      <c r="AH220" s="272">
        <v>0.95723430401920384</v>
      </c>
      <c r="AI220" s="272">
        <v>1.1549321132761687</v>
      </c>
      <c r="AJ220" s="272">
        <v>0.82882300441351475</v>
      </c>
      <c r="AK220" s="272">
        <v>4</v>
      </c>
    </row>
    <row r="221" spans="18:63" x14ac:dyDescent="0.25">
      <c r="Z221" s="72" t="s">
        <v>15</v>
      </c>
      <c r="AA221" s="272">
        <v>1.585133249546002</v>
      </c>
      <c r="AB221" s="272">
        <v>0.43299255648626833</v>
      </c>
      <c r="AC221" s="272">
        <v>1.4409534326145392</v>
      </c>
      <c r="AD221" s="272">
        <v>0.50541298004218038</v>
      </c>
      <c r="AE221" s="272">
        <v>1.0294315706311796</v>
      </c>
      <c r="AF221" s="272">
        <v>1.2058046518991912</v>
      </c>
      <c r="AG221" s="272">
        <v>0.33353555258224432</v>
      </c>
      <c r="AH221" s="272">
        <v>1.1000586234558987</v>
      </c>
      <c r="AI221" s="272">
        <v>1.5398141020428417</v>
      </c>
      <c r="AJ221" s="272">
        <v>0.71441002001246257</v>
      </c>
      <c r="AK221" s="272">
        <v>4</v>
      </c>
    </row>
    <row r="222" spans="18:63" x14ac:dyDescent="0.25">
      <c r="Z222" s="72" t="s">
        <v>17</v>
      </c>
      <c r="AA222" s="272">
        <v>1.4836420241465444</v>
      </c>
      <c r="AB222" s="272">
        <v>0.44338433076664951</v>
      </c>
      <c r="AC222" s="272">
        <v>1.2806504937898455</v>
      </c>
      <c r="AD222" s="272">
        <v>0.47193372417170804</v>
      </c>
      <c r="AE222" s="272">
        <v>1.1942333797255511</v>
      </c>
      <c r="AF222" s="272">
        <v>1.2161013136206773</v>
      </c>
      <c r="AG222" s="272">
        <v>0.22268638456210699</v>
      </c>
      <c r="AH222" s="272">
        <v>1.1585065803207426</v>
      </c>
      <c r="AI222" s="272">
        <v>1.2423384317791408</v>
      </c>
      <c r="AJ222" s="272">
        <v>0.93252092238799744</v>
      </c>
      <c r="AK222" s="272">
        <v>4</v>
      </c>
    </row>
    <row r="223" spans="18:63" x14ac:dyDescent="0.25">
      <c r="Z223" s="72" t="s">
        <v>14</v>
      </c>
      <c r="AA223" s="272">
        <v>1.1767312965533026</v>
      </c>
      <c r="AB223" s="272">
        <v>0.50190352363527591</v>
      </c>
      <c r="AC223" s="272">
        <v>1.1441676436178574</v>
      </c>
      <c r="AD223" s="272">
        <v>0.4426508528936241</v>
      </c>
      <c r="AE223" s="272">
        <v>1.151698220485164</v>
      </c>
      <c r="AF223" s="272">
        <v>1.1395075950062001</v>
      </c>
      <c r="AG223" s="272">
        <v>3.3164584466653713E-2</v>
      </c>
      <c r="AH223" s="272">
        <v>1.028460560930109</v>
      </c>
      <c r="AI223" s="272">
        <v>1.0217357946924612</v>
      </c>
      <c r="AJ223" s="272">
        <v>1.0065817075926871</v>
      </c>
      <c r="AK223" s="272">
        <v>4</v>
      </c>
    </row>
    <row r="224" spans="18:63" x14ac:dyDescent="0.25">
      <c r="Z224" s="72" t="s">
        <v>2324</v>
      </c>
      <c r="AA224" s="272">
        <v>1.3807091447494231</v>
      </c>
      <c r="AB224" s="272">
        <v>0.45868447956500069</v>
      </c>
      <c r="AC224" s="272">
        <v>1.2679279125051179</v>
      </c>
      <c r="AD224" s="272">
        <v>0.46439930640247562</v>
      </c>
      <c r="AE224" s="272">
        <v>1.1749005787037394</v>
      </c>
      <c r="AF224" s="272">
        <v>1.2041180825477553</v>
      </c>
      <c r="AG224" s="272">
        <v>0.14896250163689495</v>
      </c>
      <c r="AH224" s="272">
        <v>1.0889492463506674</v>
      </c>
      <c r="AI224" s="272">
        <v>1.1751710483220215</v>
      </c>
      <c r="AJ224" s="272">
        <v>0.92663042363537917</v>
      </c>
      <c r="AK224" s="272">
        <v>0</v>
      </c>
    </row>
    <row r="225" spans="26:37" x14ac:dyDescent="0.25">
      <c r="Z225" s="72"/>
      <c r="AA225" s="272"/>
      <c r="AB225" s="272"/>
      <c r="AC225" s="272"/>
      <c r="AD225" s="272"/>
      <c r="AE225" s="272"/>
      <c r="AF225" s="272"/>
      <c r="AG225" s="272"/>
      <c r="AH225" s="272"/>
      <c r="AI225" s="272"/>
      <c r="AJ225" s="272"/>
      <c r="AK225" s="272"/>
    </row>
    <row r="226" spans="26:37" x14ac:dyDescent="0.25">
      <c r="Z226" s="72" t="s">
        <v>3</v>
      </c>
      <c r="AA226" s="272">
        <v>1.2190264612483745</v>
      </c>
      <c r="AB226" s="272">
        <v>0.55188153729958533</v>
      </c>
      <c r="AC226" s="272">
        <v>1.1358942627009507</v>
      </c>
      <c r="AD226" s="272">
        <v>0.41622241386490999</v>
      </c>
      <c r="AE226" s="272">
        <v>1.3538998671703637</v>
      </c>
      <c r="AF226" s="272">
        <v>1.222298591589714</v>
      </c>
      <c r="AG226" s="272">
        <v>1.6220914354700966E-3</v>
      </c>
      <c r="AH226" s="272">
        <v>1.0731865643460075</v>
      </c>
      <c r="AI226" s="272">
        <v>0.90038155022212008</v>
      </c>
      <c r="AJ226" s="272">
        <v>1.1919242060005084</v>
      </c>
      <c r="AK226" s="272">
        <v>4</v>
      </c>
    </row>
    <row r="227" spans="26:37" x14ac:dyDescent="0.25">
      <c r="Z227" s="72" t="s">
        <v>80</v>
      </c>
      <c r="AA227" s="272">
        <v>3.1432415550901802</v>
      </c>
      <c r="AB227" s="272">
        <v>0.52105577044081841</v>
      </c>
      <c r="AC227" s="272">
        <v>3.1876489204812941</v>
      </c>
      <c r="AD227" s="272">
        <v>0.4789442314593001</v>
      </c>
      <c r="AE227" s="272">
        <v>4.220173925166038</v>
      </c>
      <c r="AF227" s="272">
        <v>3.6821708194693308</v>
      </c>
      <c r="AG227" s="272">
        <v>-0.13792868766511612</v>
      </c>
      <c r="AH227" s="272">
        <v>0.9860689283861257</v>
      </c>
      <c r="AI227" s="272">
        <v>0.74481327329809355</v>
      </c>
      <c r="AJ227" s="272">
        <v>1.3239142799103629</v>
      </c>
      <c r="AK227" s="272">
        <v>4</v>
      </c>
    </row>
  </sheetData>
  <mergeCells count="1">
    <mergeCell ref="B21:D2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81046-085B-4F2B-A9B2-D5056B2D3555}">
  <sheetPr codeName="Munka4"/>
  <dimension ref="A2:AC119"/>
  <sheetViews>
    <sheetView topLeftCell="J1" zoomScale="80" zoomScaleNormal="80" workbookViewId="0">
      <selection activeCell="G16" sqref="G16"/>
    </sheetView>
  </sheetViews>
  <sheetFormatPr defaultRowHeight="15" x14ac:dyDescent="0.25"/>
  <cols>
    <col min="1" max="1" width="3" bestFit="1" customWidth="1"/>
    <col min="2" max="2" width="3.7109375" customWidth="1"/>
    <col min="3" max="3" width="5.42578125" bestFit="1" customWidth="1"/>
    <col min="4" max="24" width="10.7109375" customWidth="1"/>
    <col min="25" max="25" width="17.7109375" bestFit="1" customWidth="1"/>
    <col min="26" max="26" width="11.140625" customWidth="1"/>
    <col min="27" max="27" width="15.140625" customWidth="1"/>
    <col min="28" max="28" width="13.7109375" customWidth="1"/>
    <col min="29" max="29" width="11.85546875" customWidth="1"/>
    <col min="30" max="41" width="10.7109375" customWidth="1"/>
  </cols>
  <sheetData>
    <row r="2" spans="1:29" x14ac:dyDescent="0.25">
      <c r="A2">
        <v>1</v>
      </c>
      <c r="B2" t="str">
        <f>'Évek összevetése megjelenítő'!B1</f>
        <v>Brazília</v>
      </c>
    </row>
    <row r="3" spans="1:29" ht="33" customHeight="1" x14ac:dyDescent="0.25">
      <c r="D3" s="311" t="s">
        <v>2286</v>
      </c>
      <c r="E3" s="311"/>
      <c r="F3" s="311"/>
      <c r="G3" s="311"/>
      <c r="H3" s="312" t="s">
        <v>2287</v>
      </c>
      <c r="I3" s="312"/>
      <c r="J3" s="312"/>
    </row>
    <row r="4" spans="1:29" ht="45" customHeight="1" x14ac:dyDescent="0.25">
      <c r="D4" s="2" t="s">
        <v>6</v>
      </c>
      <c r="E4" s="2" t="s">
        <v>73</v>
      </c>
      <c r="F4" s="2" t="s">
        <v>7</v>
      </c>
      <c r="G4" s="2" t="s">
        <v>2285</v>
      </c>
      <c r="H4" s="2" t="s">
        <v>6</v>
      </c>
      <c r="I4" s="2" t="s">
        <v>73</v>
      </c>
      <c r="J4" s="2" t="s">
        <v>7</v>
      </c>
      <c r="Y4" t="s">
        <v>18</v>
      </c>
      <c r="Z4" s="2" t="s">
        <v>6</v>
      </c>
      <c r="AA4" s="2" t="s">
        <v>73</v>
      </c>
      <c r="AB4" s="2" t="s">
        <v>7</v>
      </c>
      <c r="AC4" s="2" t="s">
        <v>2285</v>
      </c>
    </row>
    <row r="5" spans="1:29" x14ac:dyDescent="0.25">
      <c r="C5">
        <v>2000</v>
      </c>
      <c r="D5" s="70">
        <f>SUMIF('Évek összevetése megjelenítő'!$C$6:$C$61,"U",'Évek összevetése megjelenítő'!$I$6:$I$61)/SUMIF('Évek összevetése megjelenítő'!$C$6:$C$61,"U",'Évek összevetése megjelenítő'!$F$6:$F$61)</f>
        <v>0.40523657017429121</v>
      </c>
      <c r="E5" s="70">
        <f>SUMIF('Évek összevetése megjelenítő'!$C$6:$C$61,"M",'Évek összevetése megjelenítő'!$I$6:$I$61)/SUMIF('Évek összevetése megjelenítő'!$C$6:$C$61,"m",'Évek összevetése megjelenítő'!$F$6:$F$61)</f>
        <v>0.4730918512547263</v>
      </c>
      <c r="F5" s="70">
        <f>SUMIF('Évek összevetése megjelenítő'!$C$6:$C$61,"d",'Évek összevetése megjelenítő'!$I$6:$I$61)/SUMIF('Évek összevetése megjelenítő'!$C$6:$C$61,"d",'Évek összevetése megjelenítő'!$F$6:$F$61)</f>
        <v>0.62326919680036241</v>
      </c>
      <c r="K5">
        <v>1</v>
      </c>
    </row>
    <row r="6" spans="1:29" x14ac:dyDescent="0.25">
      <c r="C6">
        <v>2014</v>
      </c>
      <c r="D6" s="70">
        <f>SUMIF('Évek összevetése megjelenítő'!$D$6:$D$61,"U",'Évek összevetése megjelenítő'!$J$6:$J$61)/SUMIF('Évek összevetése megjelenítő'!$D$6:$D$61,"U",'Évek összevetése megjelenítő'!$G$6:$G$61)</f>
        <v>0.38130092156167317</v>
      </c>
      <c r="E6" s="70">
        <f>SUMIF('Évek összevetése megjelenítő'!$D$6:$D$61,"m",'Évek összevetése megjelenítő'!$J$6:$J$61)/SUMIF('Évek összevetése megjelenítő'!$D$6:$D$61,"m",'Évek összevetése megjelenítő'!$G$6:$G$61)</f>
        <v>0.46832710208672224</v>
      </c>
      <c r="F6" s="70">
        <f>SUMIF('Évek összevetése megjelenítő'!$D$6:$D$61,"d",'Évek összevetése megjelenítő'!$J$6:$J$61)/SUMIF('Évek összevetése megjelenítő'!$D$6:$D$61,"d",'Évek összevetése megjelenítő'!$G$6:$G$61)</f>
        <v>0.69827765523597063</v>
      </c>
      <c r="K6">
        <v>2</v>
      </c>
      <c r="Y6" t="s">
        <v>2288</v>
      </c>
      <c r="Z6" s="71">
        <f>H10-H9</f>
        <v>-3.4606036842000365E-2</v>
      </c>
      <c r="AA6" s="71">
        <f t="shared" ref="AA6:AB6" si="0">I10-I9</f>
        <v>5.2417356616706434E-2</v>
      </c>
      <c r="AB6" s="71">
        <f t="shared" si="0"/>
        <v>-1.7811319774706069E-2</v>
      </c>
    </row>
    <row r="7" spans="1:29" x14ac:dyDescent="0.25">
      <c r="C7">
        <v>2000</v>
      </c>
      <c r="D7" s="70"/>
      <c r="E7" s="70"/>
      <c r="F7" s="70"/>
      <c r="G7" s="70">
        <f>SUM('Évek összevetése megjelenítő'!I6:I61)/SUM('Évek összevetése megjelenítő'!F6:F61)</f>
        <v>0.49873708632712038</v>
      </c>
      <c r="H7" s="70"/>
      <c r="K7">
        <v>3</v>
      </c>
    </row>
    <row r="8" spans="1:29" x14ac:dyDescent="0.25">
      <c r="C8">
        <v>2014</v>
      </c>
      <c r="D8" s="70"/>
      <c r="E8" s="70"/>
      <c r="F8" s="70"/>
      <c r="G8" s="70">
        <f>SUM('Évek összevetése megjelenítő'!J6:J61)/SUM('Évek összevetése megjelenítő'!G6:G61)</f>
        <v>0.50491447412604173</v>
      </c>
      <c r="K8">
        <v>4</v>
      </c>
      <c r="Y8" t="s">
        <v>128</v>
      </c>
      <c r="Z8" s="1">
        <f>SUMIF('Évek összevetése megjelenítő'!$C$6:$C$61,"U",'Évek összevetése megjelenítő'!$I$6:$I$61)</f>
        <v>142322.27968383423</v>
      </c>
      <c r="AA8" s="1">
        <f>SUMIF('Évek összevetése megjelenítő'!$C$6:$C$61,"m",'Évek összevetése megjelenítő'!$I$6:$I$61)</f>
        <v>210105.1364930296</v>
      </c>
      <c r="AB8" s="1">
        <f>SUMIF('Évek összevetése megjelenítő'!$C$6:$C$61,"d",'Évek összevetése megjelenítő'!$I$6:$I$61)</f>
        <v>221353.3524348322</v>
      </c>
      <c r="AC8" s="1">
        <f>SUM(Z8:AB8)</f>
        <v>573780.76861169608</v>
      </c>
    </row>
    <row r="9" spans="1:29" x14ac:dyDescent="0.25">
      <c r="C9">
        <v>2000</v>
      </c>
      <c r="H9" s="70">
        <f>Z8/$AC8</f>
        <v>0.24804295903502177</v>
      </c>
      <c r="I9" s="70">
        <f t="shared" ref="I9:J9" si="1">AA8/$AC8</f>
        <v>0.36617667929406927</v>
      </c>
      <c r="J9" s="70">
        <f t="shared" si="1"/>
        <v>0.3857803616709089</v>
      </c>
      <c r="K9">
        <v>5</v>
      </c>
      <c r="Y9" t="s">
        <v>129</v>
      </c>
      <c r="Z9" s="1">
        <f>SUMIF('Évek összevetése megjelenítő'!$D$6:$D$61,"U",'Évek összevetése megjelenítő'!$J$6:$J$61)</f>
        <v>442225.4065757299</v>
      </c>
      <c r="AA9" s="1">
        <f>SUMIF('Évek összevetése megjelenítő'!$D$6:$D$61,"m",'Évek összevetése megjelenítő'!$J$6:$J$61)</f>
        <v>867295.66664858407</v>
      </c>
      <c r="AB9" s="1">
        <f>SUMIF('Évek összevetése megjelenítő'!$D$6:$D$61,"d",'Évek összevetése megjelenítő'!$J$6:$J$61)</f>
        <v>762404.44946385478</v>
      </c>
      <c r="AC9" s="1">
        <f t="shared" ref="AC9" si="2">SUM(Z9:AB9)</f>
        <v>2071925.5226881688</v>
      </c>
    </row>
    <row r="10" spans="1:29" x14ac:dyDescent="0.25">
      <c r="C10">
        <v>2014</v>
      </c>
      <c r="H10" s="70">
        <f>Z9/$AC9</f>
        <v>0.21343692219302141</v>
      </c>
      <c r="I10" s="70">
        <f t="shared" ref="I10" si="3">AA9/$AC9</f>
        <v>0.41859403591077571</v>
      </c>
      <c r="J10" s="70">
        <f t="shared" ref="J10" si="4">AB9/$AC9</f>
        <v>0.36796904189620283</v>
      </c>
      <c r="K10">
        <v>6</v>
      </c>
      <c r="AC10" s="1"/>
    </row>
    <row r="11" spans="1:29" x14ac:dyDescent="0.25">
      <c r="K11">
        <v>7</v>
      </c>
    </row>
    <row r="12" spans="1:29" x14ac:dyDescent="0.25">
      <c r="K12">
        <v>8</v>
      </c>
    </row>
    <row r="13" spans="1:29" x14ac:dyDescent="0.25">
      <c r="K13">
        <v>9</v>
      </c>
    </row>
    <row r="14" spans="1:29" x14ac:dyDescent="0.25">
      <c r="K14">
        <v>10</v>
      </c>
    </row>
    <row r="15" spans="1:29" x14ac:dyDescent="0.25">
      <c r="K15">
        <v>11</v>
      </c>
    </row>
    <row r="16" spans="1:29" x14ac:dyDescent="0.25">
      <c r="K16">
        <v>12</v>
      </c>
    </row>
    <row r="17" spans="1:11" x14ac:dyDescent="0.25">
      <c r="K17">
        <v>13</v>
      </c>
    </row>
    <row r="18" spans="1:11" x14ac:dyDescent="0.25">
      <c r="K18">
        <v>14</v>
      </c>
    </row>
    <row r="19" spans="1:11" x14ac:dyDescent="0.25">
      <c r="K19">
        <v>15</v>
      </c>
    </row>
    <row r="20" spans="1:11" x14ac:dyDescent="0.25">
      <c r="K20">
        <v>16</v>
      </c>
    </row>
    <row r="21" spans="1:11" x14ac:dyDescent="0.25">
      <c r="K21">
        <v>17</v>
      </c>
    </row>
    <row r="22" spans="1:11" x14ac:dyDescent="0.25">
      <c r="K22">
        <v>18</v>
      </c>
    </row>
    <row r="23" spans="1:11" x14ac:dyDescent="0.25">
      <c r="K23">
        <v>19</v>
      </c>
    </row>
    <row r="24" spans="1:11" x14ac:dyDescent="0.25">
      <c r="K24">
        <v>20</v>
      </c>
    </row>
    <row r="25" spans="1:11" x14ac:dyDescent="0.25">
      <c r="K25">
        <v>21</v>
      </c>
    </row>
    <row r="26" spans="1:11" x14ac:dyDescent="0.25">
      <c r="K26">
        <v>22</v>
      </c>
    </row>
    <row r="31" spans="1:11" x14ac:dyDescent="0.25">
      <c r="A31">
        <v>45</v>
      </c>
      <c r="B31" t="s">
        <v>134</v>
      </c>
      <c r="K31" s="70"/>
    </row>
    <row r="32" spans="1:11" ht="33" customHeight="1" x14ac:dyDescent="0.25">
      <c r="D32" s="311" t="s">
        <v>2286</v>
      </c>
      <c r="E32" s="311"/>
      <c r="F32" s="311"/>
      <c r="G32" s="311"/>
      <c r="H32" s="312" t="s">
        <v>2287</v>
      </c>
      <c r="I32" s="312"/>
      <c r="J32" s="312"/>
    </row>
    <row r="33" spans="3:29" ht="45" x14ac:dyDescent="0.25">
      <c r="D33" s="2" t="s">
        <v>6</v>
      </c>
      <c r="E33" s="2" t="s">
        <v>73</v>
      </c>
      <c r="F33" s="2" t="s">
        <v>7</v>
      </c>
      <c r="G33" s="2" t="s">
        <v>2285</v>
      </c>
      <c r="H33" s="2" t="s">
        <v>6</v>
      </c>
      <c r="I33" s="2" t="s">
        <v>73</v>
      </c>
      <c r="J33" s="2" t="s">
        <v>2285</v>
      </c>
      <c r="Y33" t="s">
        <v>109</v>
      </c>
      <c r="Z33" s="2" t="s">
        <v>6</v>
      </c>
      <c r="AA33" s="2" t="s">
        <v>73</v>
      </c>
      <c r="AB33" s="2" t="s">
        <v>2285</v>
      </c>
      <c r="AC33" s="2" t="s">
        <v>2285</v>
      </c>
    </row>
    <row r="34" spans="3:29" x14ac:dyDescent="0.25">
      <c r="C34">
        <v>2000</v>
      </c>
      <c r="D34" s="70">
        <v>0.38365891081297276</v>
      </c>
      <c r="E34" s="70">
        <v>0.40561274096647187</v>
      </c>
      <c r="F34" s="70">
        <v>0.56539928846936882</v>
      </c>
      <c r="K34">
        <v>1</v>
      </c>
    </row>
    <row r="35" spans="3:29" x14ac:dyDescent="0.25">
      <c r="C35">
        <v>2014</v>
      </c>
      <c r="D35" s="70">
        <v>0.38577759381838383</v>
      </c>
      <c r="E35" s="70">
        <v>0.38871460171167366</v>
      </c>
      <c r="F35" s="70">
        <v>0.52613851441142823</v>
      </c>
      <c r="K35">
        <v>2</v>
      </c>
      <c r="Y35" t="s">
        <v>2288</v>
      </c>
      <c r="Z35" s="71">
        <v>1.0427087803147939E-2</v>
      </c>
      <c r="AA35" s="71">
        <v>-4.2998660764926866E-3</v>
      </c>
      <c r="AB35" s="71">
        <v>-6.1168513099432165E-3</v>
      </c>
    </row>
    <row r="36" spans="3:29" x14ac:dyDescent="0.25">
      <c r="C36">
        <v>2000</v>
      </c>
      <c r="D36" s="70"/>
      <c r="E36" s="70"/>
      <c r="F36" s="70"/>
      <c r="G36" s="70">
        <v>0.43279682151247101</v>
      </c>
      <c r="K36">
        <v>3</v>
      </c>
    </row>
    <row r="37" spans="3:29" x14ac:dyDescent="0.25">
      <c r="C37">
        <v>2014</v>
      </c>
      <c r="D37" s="70"/>
      <c r="E37" s="70"/>
      <c r="F37" s="70"/>
      <c r="G37" s="70">
        <v>0.41600811430811718</v>
      </c>
      <c r="K37">
        <v>4</v>
      </c>
      <c r="Y37" t="s">
        <v>128</v>
      </c>
      <c r="Z37" s="1">
        <v>54676.022918523653</v>
      </c>
      <c r="AA37" s="1">
        <v>142717.27216344743</v>
      </c>
      <c r="AB37" s="1">
        <v>70642.156928941666</v>
      </c>
      <c r="AC37" s="1">
        <v>268035.45201091276</v>
      </c>
    </row>
    <row r="38" spans="3:29" x14ac:dyDescent="0.25">
      <c r="C38">
        <v>2000</v>
      </c>
      <c r="H38" s="70">
        <v>0.20398498246555741</v>
      </c>
      <c r="I38" s="70">
        <v>0.53244875369181455</v>
      </c>
      <c r="J38" s="70">
        <v>0.26355134066631952</v>
      </c>
      <c r="K38">
        <v>5</v>
      </c>
      <c r="Y38" t="s">
        <v>129</v>
      </c>
      <c r="Z38" s="1">
        <v>188379.87442913465</v>
      </c>
      <c r="AA38" s="1">
        <v>464025.28087236598</v>
      </c>
      <c r="AB38" s="1">
        <v>226178.85605930252</v>
      </c>
      <c r="AC38" s="1">
        <v>878584.01136080315</v>
      </c>
    </row>
    <row r="39" spans="3:29" x14ac:dyDescent="0.25">
      <c r="C39">
        <v>2014</v>
      </c>
      <c r="H39" s="70">
        <v>0.21441207026870535</v>
      </c>
      <c r="I39" s="70">
        <v>0.52814888761532186</v>
      </c>
      <c r="J39" s="70">
        <v>0.25743448935637631</v>
      </c>
      <c r="K39">
        <v>6</v>
      </c>
    </row>
    <row r="40" spans="3:29" x14ac:dyDescent="0.25">
      <c r="H40" s="2"/>
      <c r="K40">
        <v>7</v>
      </c>
    </row>
    <row r="41" spans="3:29" x14ac:dyDescent="0.25">
      <c r="H41" s="2"/>
      <c r="K41">
        <v>8</v>
      </c>
    </row>
    <row r="42" spans="3:29" x14ac:dyDescent="0.25">
      <c r="H42" s="2"/>
      <c r="K42">
        <v>9</v>
      </c>
    </row>
    <row r="43" spans="3:29" x14ac:dyDescent="0.25">
      <c r="K43">
        <v>10</v>
      </c>
    </row>
    <row r="44" spans="3:29" x14ac:dyDescent="0.25">
      <c r="K44">
        <v>11</v>
      </c>
    </row>
    <row r="45" spans="3:29" x14ac:dyDescent="0.25">
      <c r="C45" s="72"/>
      <c r="K45">
        <v>12</v>
      </c>
    </row>
    <row r="46" spans="3:29" x14ac:dyDescent="0.25">
      <c r="K46">
        <v>13</v>
      </c>
    </row>
    <row r="47" spans="3:29" x14ac:dyDescent="0.25">
      <c r="C47" s="72"/>
      <c r="K47">
        <v>14</v>
      </c>
    </row>
    <row r="48" spans="3:29" x14ac:dyDescent="0.25">
      <c r="K48">
        <v>15</v>
      </c>
    </row>
    <row r="49" spans="1:29" x14ac:dyDescent="0.25">
      <c r="C49" s="72"/>
      <c r="K49">
        <v>16</v>
      </c>
    </row>
    <row r="50" spans="1:29" x14ac:dyDescent="0.25">
      <c r="K50">
        <v>17</v>
      </c>
    </row>
    <row r="51" spans="1:29" x14ac:dyDescent="0.25">
      <c r="C51" s="72"/>
      <c r="K51">
        <v>18</v>
      </c>
    </row>
    <row r="52" spans="1:29" x14ac:dyDescent="0.25">
      <c r="K52">
        <v>19</v>
      </c>
    </row>
    <row r="53" spans="1:29" x14ac:dyDescent="0.25">
      <c r="K53">
        <v>20</v>
      </c>
    </row>
    <row r="54" spans="1:29" x14ac:dyDescent="0.25">
      <c r="K54">
        <v>21</v>
      </c>
    </row>
    <row r="55" spans="1:29" x14ac:dyDescent="0.25">
      <c r="K55">
        <v>22</v>
      </c>
    </row>
    <row r="57" spans="1:29" x14ac:dyDescent="0.25">
      <c r="A57">
        <v>46</v>
      </c>
      <c r="B57" t="s">
        <v>2290</v>
      </c>
    </row>
    <row r="58" spans="1:29" ht="33" customHeight="1" x14ac:dyDescent="0.25">
      <c r="D58" s="311" t="s">
        <v>2286</v>
      </c>
      <c r="E58" s="311"/>
      <c r="F58" s="311"/>
      <c r="G58" s="311"/>
      <c r="H58" s="312" t="s">
        <v>2287</v>
      </c>
      <c r="I58" s="312"/>
      <c r="J58" s="312"/>
    </row>
    <row r="59" spans="1:29" ht="45" x14ac:dyDescent="0.25">
      <c r="D59" s="2" t="s">
        <v>6</v>
      </c>
      <c r="E59" s="2" t="s">
        <v>73</v>
      </c>
      <c r="F59" s="2" t="s">
        <v>7</v>
      </c>
      <c r="G59" s="2" t="s">
        <v>2285</v>
      </c>
      <c r="H59" s="2" t="s">
        <v>6</v>
      </c>
      <c r="I59" s="2" t="s">
        <v>73</v>
      </c>
      <c r="J59" s="2" t="s">
        <v>2285</v>
      </c>
      <c r="Y59" s="3" t="s">
        <v>131</v>
      </c>
      <c r="Z59" s="2" t="s">
        <v>6</v>
      </c>
      <c r="AA59" s="2" t="s">
        <v>73</v>
      </c>
      <c r="AB59" s="2" t="s">
        <v>2285</v>
      </c>
      <c r="AC59" s="2" t="s">
        <v>2285</v>
      </c>
    </row>
    <row r="60" spans="1:29" x14ac:dyDescent="0.25">
      <c r="C60">
        <v>2000</v>
      </c>
      <c r="D60" s="70">
        <v>0.48826138753988019</v>
      </c>
      <c r="E60" s="70">
        <v>0.45005191361109487</v>
      </c>
      <c r="F60" s="70">
        <v>0.66878294052176623</v>
      </c>
    </row>
    <row r="61" spans="1:29" x14ac:dyDescent="0.25">
      <c r="C61">
        <v>2014</v>
      </c>
      <c r="D61" s="70">
        <v>0.47166287334972234</v>
      </c>
      <c r="E61" s="70">
        <v>0.4530678912563505</v>
      </c>
      <c r="F61" s="70">
        <v>0.65427178702988242</v>
      </c>
      <c r="Y61" t="s">
        <v>2288</v>
      </c>
      <c r="Z61" s="71">
        <v>-5.4788949484649907E-2</v>
      </c>
      <c r="AA61" s="71">
        <v>2.4271852441174857E-2</v>
      </c>
      <c r="AB61" s="71">
        <v>3.0517224495544171E-2</v>
      </c>
    </row>
    <row r="62" spans="1:29" x14ac:dyDescent="0.25">
      <c r="C62">
        <v>2000</v>
      </c>
      <c r="D62" s="70"/>
      <c r="E62" s="70"/>
      <c r="F62" s="70"/>
      <c r="G62" s="70">
        <v>0.53283942063539103</v>
      </c>
    </row>
    <row r="63" spans="1:29" x14ac:dyDescent="0.25">
      <c r="C63">
        <v>2014</v>
      </c>
      <c r="D63" s="70"/>
      <c r="E63" s="70"/>
      <c r="F63" s="70"/>
      <c r="G63" s="70">
        <v>0.5296336064625089</v>
      </c>
      <c r="Y63" t="s">
        <v>128</v>
      </c>
      <c r="Z63" s="1">
        <v>5387726.1616230914</v>
      </c>
      <c r="AA63" s="1">
        <v>6940320.0263356492</v>
      </c>
      <c r="AB63" s="1">
        <v>8700622.9000537936</v>
      </c>
      <c r="AC63" s="1">
        <v>21028669.088012531</v>
      </c>
    </row>
    <row r="64" spans="1:29" x14ac:dyDescent="0.25">
      <c r="C64">
        <v>2000</v>
      </c>
      <c r="H64" s="70">
        <v>0.25620852872874778</v>
      </c>
      <c r="I64" s="70">
        <v>0.33004074994012583</v>
      </c>
      <c r="J64" s="70">
        <v>0.41375038845234824</v>
      </c>
      <c r="Y64" t="s">
        <v>129</v>
      </c>
      <c r="Z64" s="1">
        <v>6863455.3914154582</v>
      </c>
      <c r="AA64" s="1">
        <v>12073348.3318089</v>
      </c>
      <c r="AB64" s="1">
        <v>15138602.487214947</v>
      </c>
      <c r="AC64" s="1">
        <v>34075406.210439302</v>
      </c>
    </row>
    <row r="65" spans="3:10" x14ac:dyDescent="0.25">
      <c r="C65">
        <v>2014</v>
      </c>
      <c r="H65" s="70">
        <v>0.20141957924409787</v>
      </c>
      <c r="I65" s="70">
        <v>0.35431260238130069</v>
      </c>
      <c r="J65" s="70">
        <v>0.44426761294789241</v>
      </c>
    </row>
    <row r="83" spans="1:29" x14ac:dyDescent="0.25">
      <c r="A83">
        <v>47</v>
      </c>
      <c r="B83" t="s">
        <v>132</v>
      </c>
    </row>
    <row r="84" spans="1:29" ht="15" customHeight="1" x14ac:dyDescent="0.25">
      <c r="D84" s="311" t="s">
        <v>2286</v>
      </c>
      <c r="E84" s="311"/>
      <c r="F84" s="311"/>
      <c r="G84" s="311"/>
      <c r="H84" s="312" t="s">
        <v>2287</v>
      </c>
      <c r="I84" s="312"/>
      <c r="J84" s="312"/>
    </row>
    <row r="85" spans="1:29" ht="45" x14ac:dyDescent="0.25">
      <c r="D85" s="2" t="s">
        <v>6</v>
      </c>
      <c r="E85" s="2" t="s">
        <v>73</v>
      </c>
      <c r="F85" s="2" t="s">
        <v>7</v>
      </c>
      <c r="G85" s="2" t="s">
        <v>2285</v>
      </c>
      <c r="H85" s="2" t="s">
        <v>6</v>
      </c>
      <c r="I85" s="2" t="s">
        <v>73</v>
      </c>
      <c r="J85" s="2" t="s">
        <v>2285</v>
      </c>
      <c r="Y85" t="s">
        <v>133</v>
      </c>
      <c r="Z85" s="2" t="s">
        <v>6</v>
      </c>
      <c r="AA85" s="2" t="s">
        <v>73</v>
      </c>
      <c r="AB85" s="2" t="s">
        <v>2285</v>
      </c>
      <c r="AC85" s="2" t="s">
        <v>2285</v>
      </c>
    </row>
    <row r="86" spans="1:29" x14ac:dyDescent="0.25">
      <c r="C86">
        <v>2000</v>
      </c>
      <c r="D86" s="70">
        <v>0.38407931630869074</v>
      </c>
      <c r="E86" s="70">
        <v>0.42711365353539077</v>
      </c>
      <c r="F86" s="70">
        <v>0.62224833670125601</v>
      </c>
    </row>
    <row r="87" spans="1:29" x14ac:dyDescent="0.25">
      <c r="C87">
        <v>2014</v>
      </c>
      <c r="D87" s="70">
        <v>0.33489273989566792</v>
      </c>
      <c r="E87" s="70">
        <v>0.36643034487599468</v>
      </c>
      <c r="F87" s="70">
        <v>0.60437682837624651</v>
      </c>
      <c r="Y87" t="s">
        <v>2288</v>
      </c>
      <c r="Z87" s="71">
        <v>0.13744117596994104</v>
      </c>
      <c r="AA87" s="71">
        <v>-7.7920275394576577E-2</v>
      </c>
      <c r="AB87" s="71">
        <v>-5.9519381793130349E-2</v>
      </c>
    </row>
    <row r="88" spans="1:29" x14ac:dyDescent="0.25">
      <c r="C88">
        <v>2000</v>
      </c>
      <c r="D88" s="70"/>
      <c r="E88" s="70"/>
      <c r="F88" s="70"/>
      <c r="G88" s="70">
        <v>0.44587111334851448</v>
      </c>
    </row>
    <row r="89" spans="1:29" x14ac:dyDescent="0.25">
      <c r="C89">
        <v>2014</v>
      </c>
      <c r="D89" s="70"/>
      <c r="E89" s="70"/>
      <c r="F89" s="70"/>
      <c r="G89" s="70">
        <v>0.37808902297875419</v>
      </c>
      <c r="Y89" t="s">
        <v>128</v>
      </c>
      <c r="Z89" s="1">
        <v>1138919.2487680786</v>
      </c>
      <c r="AA89" s="1">
        <v>1639084.6377911409</v>
      </c>
      <c r="AB89" s="1">
        <v>900386.74746267148</v>
      </c>
      <c r="AC89" s="1">
        <v>3678390.6340218913</v>
      </c>
    </row>
    <row r="90" spans="1:29" x14ac:dyDescent="0.25">
      <c r="C90">
        <v>2000</v>
      </c>
      <c r="H90" s="70">
        <v>0.3096237443810026</v>
      </c>
      <c r="I90" s="70">
        <v>0.44559745869534956</v>
      </c>
      <c r="J90" s="70">
        <v>0.24477689392111901</v>
      </c>
      <c r="Y90" t="s">
        <v>129</v>
      </c>
      <c r="Z90" s="1">
        <v>8144948.3140981784</v>
      </c>
      <c r="AA90" s="1">
        <v>6698605.7682789434</v>
      </c>
      <c r="AB90" s="1">
        <v>3375153.7917499663</v>
      </c>
      <c r="AC90" s="1">
        <v>18218707.874127086</v>
      </c>
    </row>
    <row r="91" spans="1:29" x14ac:dyDescent="0.25">
      <c r="C91">
        <v>2014</v>
      </c>
      <c r="H91" s="70">
        <v>0.44706492035094364</v>
      </c>
      <c r="I91" s="70">
        <v>0.36767718330077298</v>
      </c>
      <c r="J91" s="70">
        <v>0.18525751212798866</v>
      </c>
    </row>
    <row r="119" spans="8:8" x14ac:dyDescent="0.25">
      <c r="H119" s="70"/>
    </row>
  </sheetData>
  <mergeCells count="8">
    <mergeCell ref="D3:G3"/>
    <mergeCell ref="H3:J3"/>
    <mergeCell ref="D58:G58"/>
    <mergeCell ref="H58:J58"/>
    <mergeCell ref="D84:G84"/>
    <mergeCell ref="H84:J84"/>
    <mergeCell ref="D32:G32"/>
    <mergeCell ref="H32:J3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961EC-DD0E-4F60-9AE1-94F97AEA0896}">
  <sheetPr codeName="Munka5"/>
  <dimension ref="C1:BM205"/>
  <sheetViews>
    <sheetView topLeftCell="A21" workbookViewId="0">
      <selection activeCell="E42" sqref="E42"/>
    </sheetView>
  </sheetViews>
  <sheetFormatPr defaultRowHeight="15" x14ac:dyDescent="0.25"/>
  <cols>
    <col min="1" max="1" width="2.28515625" customWidth="1"/>
    <col min="2" max="2" width="3.7109375" customWidth="1"/>
    <col min="3" max="3" width="70.140625" customWidth="1"/>
    <col min="4" max="46" width="11.85546875" customWidth="1"/>
    <col min="47" max="47" width="15.5703125" bestFit="1" customWidth="1"/>
    <col min="48" max="53" width="14.7109375" customWidth="1"/>
    <col min="54" max="54" width="15.5703125" bestFit="1" customWidth="1"/>
  </cols>
  <sheetData>
    <row r="1" hidden="1" x14ac:dyDescent="0.25"/>
    <row r="2" hidden="1" x14ac:dyDescent="0.25"/>
    <row r="3" hidden="1" x14ac:dyDescent="0.25"/>
    <row r="4" hidden="1" x14ac:dyDescent="0.25"/>
    <row r="5" hidden="1" x14ac:dyDescent="0.25"/>
    <row r="6" hidden="1" x14ac:dyDescent="0.25"/>
    <row r="7" hidden="1" x14ac:dyDescent="0.25"/>
    <row r="8" hidden="1" x14ac:dyDescent="0.25"/>
    <row r="9" hidden="1" x14ac:dyDescent="0.25"/>
    <row r="10" hidden="1" x14ac:dyDescent="0.25"/>
    <row r="11" hidden="1" x14ac:dyDescent="0.25"/>
    <row r="12" hidden="1" x14ac:dyDescent="0.25"/>
    <row r="13" hidden="1" x14ac:dyDescent="0.25"/>
    <row r="14" hidden="1" x14ac:dyDescent="0.25"/>
    <row r="15" hidden="1" x14ac:dyDescent="0.25"/>
    <row r="16" hidden="1" x14ac:dyDescent="0.25"/>
    <row r="17" spans="3:54" hidden="1" x14ac:dyDescent="0.25"/>
    <row r="18" spans="3:54" hidden="1" x14ac:dyDescent="0.25"/>
    <row r="19" spans="3:54" hidden="1" x14ac:dyDescent="0.25"/>
    <row r="20" spans="3:54" hidden="1" x14ac:dyDescent="0.25"/>
    <row r="22" spans="3:54" ht="15.75" thickBot="1" x14ac:dyDescent="0.3"/>
    <row r="23" spans="3:54" x14ac:dyDescent="0.25">
      <c r="D23" s="321" t="s">
        <v>2293</v>
      </c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  <c r="AR23" s="322"/>
      <c r="AS23" s="322"/>
      <c r="AT23" s="322"/>
      <c r="AU23" s="322"/>
      <c r="AV23" s="322"/>
      <c r="AW23" s="322"/>
      <c r="AX23" s="322"/>
      <c r="AY23" s="322"/>
      <c r="AZ23" s="322"/>
      <c r="BA23" s="322"/>
      <c r="BB23" s="323"/>
    </row>
    <row r="24" spans="3:54" x14ac:dyDescent="0.25">
      <c r="D24" s="220">
        <v>1</v>
      </c>
      <c r="E24" s="219">
        <v>2</v>
      </c>
      <c r="F24" s="219">
        <v>3</v>
      </c>
      <c r="G24" s="219">
        <v>4</v>
      </c>
      <c r="H24" s="219">
        <v>5</v>
      </c>
      <c r="I24" s="219">
        <v>6</v>
      </c>
      <c r="J24" s="219">
        <v>7</v>
      </c>
      <c r="K24" s="219">
        <v>8</v>
      </c>
      <c r="L24" s="219">
        <v>9</v>
      </c>
      <c r="M24" s="219">
        <v>10</v>
      </c>
      <c r="N24" s="219">
        <v>11</v>
      </c>
      <c r="O24" s="219">
        <v>12</v>
      </c>
      <c r="P24" s="219">
        <v>13</v>
      </c>
      <c r="Q24" s="219">
        <v>14</v>
      </c>
      <c r="R24" s="219">
        <v>15</v>
      </c>
      <c r="S24" s="219">
        <v>16</v>
      </c>
      <c r="T24" s="219">
        <v>17</v>
      </c>
      <c r="U24" s="219">
        <v>18</v>
      </c>
      <c r="V24" s="219">
        <v>19</v>
      </c>
      <c r="W24" s="219">
        <v>20</v>
      </c>
      <c r="X24" s="219">
        <v>21</v>
      </c>
      <c r="Y24" s="219">
        <v>22</v>
      </c>
      <c r="Z24" s="219">
        <v>23</v>
      </c>
      <c r="AA24" s="219">
        <v>24</v>
      </c>
      <c r="AB24" s="219">
        <v>25</v>
      </c>
      <c r="AC24" s="219">
        <v>26</v>
      </c>
      <c r="AD24" s="219">
        <v>27</v>
      </c>
      <c r="AE24" s="219">
        <v>28</v>
      </c>
      <c r="AF24" s="219">
        <v>29</v>
      </c>
      <c r="AG24" s="219">
        <v>30</v>
      </c>
      <c r="AH24" s="219">
        <v>31</v>
      </c>
      <c r="AI24" s="219">
        <v>32</v>
      </c>
      <c r="AJ24" s="219">
        <v>33</v>
      </c>
      <c r="AK24" s="219">
        <v>34</v>
      </c>
      <c r="AL24" s="219">
        <v>35</v>
      </c>
      <c r="AM24" s="219">
        <v>36</v>
      </c>
      <c r="AN24" s="219">
        <v>37</v>
      </c>
      <c r="AO24" s="219">
        <v>38</v>
      </c>
      <c r="AP24" s="219">
        <v>39</v>
      </c>
      <c r="AQ24" s="219">
        <v>40</v>
      </c>
      <c r="AR24" s="219">
        <v>41</v>
      </c>
      <c r="AS24" s="219">
        <v>42</v>
      </c>
      <c r="AT24" s="219">
        <v>43</v>
      </c>
      <c r="AU24" s="219">
        <v>44</v>
      </c>
      <c r="AV24" s="219">
        <v>45</v>
      </c>
      <c r="AW24" s="219">
        <v>46</v>
      </c>
      <c r="AX24" s="219">
        <v>47</v>
      </c>
      <c r="AY24" s="219">
        <v>48</v>
      </c>
      <c r="AZ24" s="219">
        <v>49</v>
      </c>
      <c r="BA24" s="219">
        <v>50</v>
      </c>
      <c r="BB24" s="221">
        <v>51</v>
      </c>
    </row>
    <row r="25" spans="3:54" ht="15" customHeight="1" x14ac:dyDescent="0.25">
      <c r="C25" s="222"/>
      <c r="D25" s="324" t="s">
        <v>6</v>
      </c>
      <c r="E25" s="325"/>
      <c r="F25" s="325"/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  <c r="AG25" s="325"/>
      <c r="AH25" s="325"/>
      <c r="AI25" s="325"/>
      <c r="AJ25" s="325"/>
      <c r="AK25" s="325"/>
      <c r="AL25" s="325"/>
      <c r="AM25" s="325"/>
      <c r="AN25" s="325"/>
      <c r="AO25" s="325"/>
      <c r="AP25" s="325"/>
      <c r="AQ25" s="325"/>
      <c r="AR25" s="325"/>
      <c r="AS25" s="325"/>
      <c r="AT25" s="325"/>
      <c r="AU25" s="325"/>
      <c r="AV25" s="325"/>
      <c r="AW25" s="325"/>
      <c r="AX25" s="325"/>
      <c r="AY25" s="325"/>
      <c r="AZ25" s="325"/>
      <c r="BA25" s="325"/>
      <c r="BB25" s="326"/>
    </row>
    <row r="26" spans="3:54" ht="66" customHeight="1" x14ac:dyDescent="0.25">
      <c r="C26" s="222"/>
      <c r="D26" s="223" t="s">
        <v>31</v>
      </c>
      <c r="E26" s="224" t="s">
        <v>32</v>
      </c>
      <c r="F26" s="224" t="s">
        <v>33</v>
      </c>
      <c r="G26" s="225" t="s">
        <v>3</v>
      </c>
      <c r="H26" s="224" t="s">
        <v>34</v>
      </c>
      <c r="I26" s="224" t="s">
        <v>35</v>
      </c>
      <c r="J26" s="224" t="s">
        <v>36</v>
      </c>
      <c r="K26" s="224" t="s">
        <v>37</v>
      </c>
      <c r="L26" s="225" t="s">
        <v>38</v>
      </c>
      <c r="M26" s="224" t="s">
        <v>39</v>
      </c>
      <c r="N26" s="224" t="s">
        <v>40</v>
      </c>
      <c r="O26" s="225" t="s">
        <v>41</v>
      </c>
      <c r="P26" s="224" t="s">
        <v>42</v>
      </c>
      <c r="Q26" s="224" t="s">
        <v>43</v>
      </c>
      <c r="R26" s="225" t="s">
        <v>44</v>
      </c>
      <c r="S26" s="225" t="s">
        <v>45</v>
      </c>
      <c r="T26" s="225" t="s">
        <v>46</v>
      </c>
      <c r="U26" s="226" t="s">
        <v>47</v>
      </c>
      <c r="V26" s="227" t="s">
        <v>48</v>
      </c>
      <c r="W26" s="224" t="s">
        <v>49</v>
      </c>
      <c r="X26" s="224" t="s">
        <v>50</v>
      </c>
      <c r="Y26" s="227" t="s">
        <v>51</v>
      </c>
      <c r="Z26" s="228" t="s">
        <v>52</v>
      </c>
      <c r="AA26" s="229" t="s">
        <v>53</v>
      </c>
      <c r="AB26" s="227" t="s">
        <v>54</v>
      </c>
      <c r="AC26" s="229" t="s">
        <v>55</v>
      </c>
      <c r="AD26" s="228" t="s">
        <v>56</v>
      </c>
      <c r="AE26" s="227" t="s">
        <v>57</v>
      </c>
      <c r="AF26" s="229" t="s">
        <v>58</v>
      </c>
      <c r="AG26" s="227" t="s">
        <v>59</v>
      </c>
      <c r="AH26" s="230" t="s">
        <v>60</v>
      </c>
      <c r="AI26" s="228" t="s">
        <v>61</v>
      </c>
      <c r="AJ26" s="228" t="s">
        <v>62</v>
      </c>
      <c r="AK26" s="231" t="s">
        <v>63</v>
      </c>
      <c r="AL26" s="229" t="s">
        <v>64</v>
      </c>
      <c r="AM26" s="229" t="s">
        <v>65</v>
      </c>
      <c r="AN26" s="229" t="s">
        <v>66</v>
      </c>
      <c r="AO26" s="231" t="s">
        <v>67</v>
      </c>
      <c r="AP26" s="229" t="s">
        <v>68</v>
      </c>
      <c r="AQ26" s="230" t="s">
        <v>69</v>
      </c>
      <c r="AR26" s="230" t="s">
        <v>70</v>
      </c>
      <c r="AS26" s="231" t="s">
        <v>71</v>
      </c>
      <c r="AT26" s="230" t="s">
        <v>72</v>
      </c>
      <c r="AU26" s="225" t="s">
        <v>117</v>
      </c>
      <c r="AV26" s="224" t="s">
        <v>118</v>
      </c>
      <c r="AW26" s="228" t="s">
        <v>119</v>
      </c>
      <c r="AX26" s="227" t="s">
        <v>120</v>
      </c>
      <c r="AY26" s="231" t="s">
        <v>121</v>
      </c>
      <c r="AZ26" s="229" t="s">
        <v>122</v>
      </c>
      <c r="BA26" s="230" t="s">
        <v>123</v>
      </c>
      <c r="BB26" s="232" t="s">
        <v>124</v>
      </c>
    </row>
    <row r="27" spans="3:54" x14ac:dyDescent="0.25">
      <c r="C27" s="1" t="s">
        <v>2294</v>
      </c>
      <c r="D27" s="233">
        <v>0.20723125567035536</v>
      </c>
      <c r="E27" s="99">
        <v>0.47762784038355904</v>
      </c>
      <c r="F27" s="99">
        <v>0.42585670766430028</v>
      </c>
      <c r="G27" s="99">
        <v>0.53232637206270861</v>
      </c>
      <c r="H27" s="99">
        <v>0.43707557320104512</v>
      </c>
      <c r="I27" s="99">
        <v>0.51187538789275133</v>
      </c>
      <c r="J27" s="99">
        <v>0.45823906243762197</v>
      </c>
      <c r="K27" s="99">
        <v>0.50997922502169191</v>
      </c>
      <c r="L27" s="99">
        <v>0.47043420341063763</v>
      </c>
      <c r="M27" s="99">
        <v>0.48766848666715962</v>
      </c>
      <c r="N27" s="99">
        <v>0.47893962785989286</v>
      </c>
      <c r="O27" s="99">
        <v>0.42470026393240301</v>
      </c>
      <c r="P27" s="99">
        <v>0.46489094444087159</v>
      </c>
      <c r="Q27" s="99">
        <v>0.45974778104577396</v>
      </c>
      <c r="R27" s="99">
        <v>0.47363203450946512</v>
      </c>
      <c r="S27" s="99">
        <v>0.43473864967659492</v>
      </c>
      <c r="T27" s="99">
        <v>0.3879095706677898</v>
      </c>
      <c r="U27" s="99">
        <v>0.43111250546681179</v>
      </c>
      <c r="V27" s="99">
        <v>0.42559189150586474</v>
      </c>
      <c r="W27" s="99">
        <v>0.30823198806442215</v>
      </c>
      <c r="X27" s="99">
        <v>0.26370096055496961</v>
      </c>
      <c r="Y27" s="99">
        <v>0.35393291758760875</v>
      </c>
      <c r="Z27" s="99">
        <v>0.39909261171606153</v>
      </c>
      <c r="AA27" s="99">
        <v>0.44798731485643928</v>
      </c>
      <c r="AB27" s="99">
        <v>0.64484489769675979</v>
      </c>
      <c r="AC27" s="99">
        <v>0.46399013116689752</v>
      </c>
      <c r="AD27" s="99">
        <v>0.39689435091562336</v>
      </c>
      <c r="AE27" s="99">
        <v>0.41259915099991851</v>
      </c>
      <c r="AF27" s="99">
        <v>0.59551608121477473</v>
      </c>
      <c r="AG27" s="99">
        <v>0.54965211499254163</v>
      </c>
      <c r="AH27" s="99">
        <v>0.38146229672332893</v>
      </c>
      <c r="AI27" s="99">
        <v>0.36139363624164822</v>
      </c>
      <c r="AJ27" s="99">
        <v>0.4908816573113966</v>
      </c>
      <c r="AK27" s="99">
        <v>0.44559981342927563</v>
      </c>
      <c r="AL27" s="99">
        <v>0.35018910510702744</v>
      </c>
      <c r="AM27" s="99">
        <v>0.52251957787966741</v>
      </c>
      <c r="AN27" s="99">
        <v>0.40155629159801765</v>
      </c>
      <c r="AO27" s="99">
        <v>0.41708140595536042</v>
      </c>
      <c r="AP27" s="99">
        <v>0.501621945802456</v>
      </c>
      <c r="AQ27" s="99">
        <v>0.38130092156167317</v>
      </c>
      <c r="AR27" s="99">
        <v>0.32061963269454158</v>
      </c>
      <c r="AS27" s="99">
        <v>0.60282623946198943</v>
      </c>
      <c r="AT27" s="99">
        <v>0.38360179669255834</v>
      </c>
      <c r="AU27" s="234">
        <v>0.47854811962653532</v>
      </c>
      <c r="AV27" s="99">
        <v>0.42365388964825335</v>
      </c>
      <c r="AW27" s="99">
        <v>0.38953327282626254</v>
      </c>
      <c r="AX27" s="99">
        <v>0.4331138833066539</v>
      </c>
      <c r="AY27" s="99">
        <v>0.52779828802540041</v>
      </c>
      <c r="AZ27" s="99">
        <v>0.43242763763176451</v>
      </c>
      <c r="BA27" s="99">
        <v>0.32933011552127811</v>
      </c>
      <c r="BB27" s="211">
        <v>0.409866757074555</v>
      </c>
    </row>
    <row r="28" spans="3:54" x14ac:dyDescent="0.25">
      <c r="C28" s="1" t="s">
        <v>2295</v>
      </c>
      <c r="D28" s="233">
        <v>0.44020657474397756</v>
      </c>
      <c r="E28" s="99">
        <v>0.44017090642698004</v>
      </c>
      <c r="F28" s="99">
        <v>0.44013523810998245</v>
      </c>
      <c r="G28" s="99">
        <v>0.44009956979298492</v>
      </c>
      <c r="H28" s="99">
        <v>0.4400639014759874</v>
      </c>
      <c r="I28" s="99">
        <v>0.44002823315898987</v>
      </c>
      <c r="J28" s="99">
        <v>0.43999256484199228</v>
      </c>
      <c r="K28" s="99">
        <v>0.43995689652499476</v>
      </c>
      <c r="L28" s="99">
        <v>0.43992122820799723</v>
      </c>
      <c r="M28" s="99">
        <v>0.4398855598909997</v>
      </c>
      <c r="N28" s="99">
        <v>0.43984989157400212</v>
      </c>
      <c r="O28" s="99">
        <v>0.43981422325700459</v>
      </c>
      <c r="P28" s="99">
        <v>0.43977855494000706</v>
      </c>
      <c r="Q28" s="99">
        <v>0.43974288662300953</v>
      </c>
      <c r="R28" s="99">
        <v>0.43970721830601195</v>
      </c>
      <c r="S28" s="99">
        <v>0.43967154998901442</v>
      </c>
      <c r="T28" s="99">
        <v>0.43963588167201689</v>
      </c>
      <c r="U28" s="99">
        <v>0.43960021335501936</v>
      </c>
      <c r="V28" s="99">
        <v>0.43956454503802178</v>
      </c>
      <c r="W28" s="99">
        <v>0.43952887672102425</v>
      </c>
      <c r="X28" s="99">
        <v>0.43949320840402673</v>
      </c>
      <c r="Y28" s="99">
        <v>0.4394575400870292</v>
      </c>
      <c r="Z28" s="99">
        <v>0.43942187177003161</v>
      </c>
      <c r="AA28" s="99">
        <v>0.43938620345303409</v>
      </c>
      <c r="AB28" s="99">
        <v>0.43935053513603656</v>
      </c>
      <c r="AC28" s="99">
        <v>0.43931486681903903</v>
      </c>
      <c r="AD28" s="99">
        <v>0.43927919850204145</v>
      </c>
      <c r="AE28" s="99">
        <v>0.43924353018504392</v>
      </c>
      <c r="AF28" s="99">
        <v>0.43920786186804639</v>
      </c>
      <c r="AG28" s="99">
        <v>0.43917219355104886</v>
      </c>
      <c r="AH28" s="99">
        <v>0.43913652523405128</v>
      </c>
      <c r="AI28" s="99">
        <v>0.43910085691705375</v>
      </c>
      <c r="AJ28" s="99">
        <v>0.43906518860005622</v>
      </c>
      <c r="AK28" s="99">
        <v>0.43902952028305869</v>
      </c>
      <c r="AL28" s="99">
        <v>0.43899385196606111</v>
      </c>
      <c r="AM28" s="99">
        <v>0.43895818364906358</v>
      </c>
      <c r="AN28" s="99">
        <v>0.43892251533206605</v>
      </c>
      <c r="AO28" s="99">
        <v>0.43888684701506853</v>
      </c>
      <c r="AP28" s="99">
        <v>0.43885117869807094</v>
      </c>
      <c r="AQ28" s="99">
        <v>0.43881551038107341</v>
      </c>
      <c r="AR28" s="99">
        <v>0.43877984206407589</v>
      </c>
      <c r="AS28" s="99">
        <v>0.43874417374707836</v>
      </c>
      <c r="AT28" s="99">
        <v>0.43870850543008078</v>
      </c>
      <c r="AU28" s="235"/>
      <c r="AV28" s="236"/>
      <c r="AW28" s="236"/>
      <c r="AX28" s="236"/>
      <c r="AY28" s="236"/>
      <c r="AZ28" s="236"/>
      <c r="BA28" s="236"/>
      <c r="BB28" s="237"/>
    </row>
    <row r="29" spans="3:54" x14ac:dyDescent="0.25">
      <c r="C29" s="1"/>
      <c r="D29" s="233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234">
        <v>0.46189804749262248</v>
      </c>
      <c r="AV29" s="99">
        <v>0.45147513673727918</v>
      </c>
      <c r="AW29" s="99">
        <v>0.44105222598193594</v>
      </c>
      <c r="AX29" s="99">
        <v>0.43062931522659265</v>
      </c>
      <c r="AY29" s="99">
        <v>0.42020640447124946</v>
      </c>
      <c r="AZ29" s="99">
        <v>0.40978349371590617</v>
      </c>
      <c r="BA29" s="99">
        <v>0.39936058296056287</v>
      </c>
      <c r="BB29" s="237"/>
    </row>
    <row r="30" spans="3:54" x14ac:dyDescent="0.25">
      <c r="C30" s="1" t="s">
        <v>2296</v>
      </c>
      <c r="D30" s="233">
        <v>0.17154664865381641</v>
      </c>
      <c r="E30" s="99">
        <v>0.1832489142594107</v>
      </c>
      <c r="F30" s="99">
        <v>0.17153257731190216</v>
      </c>
      <c r="G30" s="99">
        <v>0.18650258002748552</v>
      </c>
      <c r="H30" s="99">
        <v>0.17085145065134488</v>
      </c>
      <c r="I30" s="99">
        <v>0.20208906066687315</v>
      </c>
      <c r="J30" s="99">
        <v>0.16695500999682991</v>
      </c>
      <c r="K30" s="99">
        <v>0.25985180359209792</v>
      </c>
      <c r="L30" s="99">
        <v>0.16416254491589982</v>
      </c>
      <c r="M30" s="99">
        <v>0.29880561308776116</v>
      </c>
      <c r="N30" s="99">
        <v>0.1660860996825117</v>
      </c>
      <c r="O30" s="99">
        <v>0.18558241088869007</v>
      </c>
      <c r="P30" s="99">
        <v>0.22571738453482607</v>
      </c>
      <c r="Q30" s="99">
        <v>0.27586206470534591</v>
      </c>
      <c r="R30" s="99">
        <v>0.18681659336168333</v>
      </c>
      <c r="S30" s="99">
        <v>0.23140079651197287</v>
      </c>
      <c r="T30" s="99">
        <v>0.2384043333640978</v>
      </c>
      <c r="U30" s="99">
        <v>0.31249944956767906</v>
      </c>
      <c r="V30" s="99">
        <v>0.21784131494337314</v>
      </c>
      <c r="W30" s="99">
        <v>0.33010534559459259</v>
      </c>
      <c r="X30" s="99">
        <v>0.17759333351215889</v>
      </c>
      <c r="Y30" s="99">
        <v>0.1537333643332672</v>
      </c>
      <c r="Z30" s="99">
        <v>0.24201190487129479</v>
      </c>
      <c r="AA30" s="99">
        <v>0.15598855597848579</v>
      </c>
      <c r="AB30" s="99">
        <v>9.3659406510090235E-2</v>
      </c>
      <c r="AC30" s="99">
        <v>0.21931110386083755</v>
      </c>
      <c r="AD30" s="99">
        <v>0.20044459168440576</v>
      </c>
      <c r="AE30" s="99">
        <v>0.18920681165817024</v>
      </c>
      <c r="AF30" s="99">
        <v>6.8506275395382746E-2</v>
      </c>
      <c r="AG30" s="99">
        <v>0.15437672439832426</v>
      </c>
      <c r="AH30" s="99">
        <v>0.19945784302632263</v>
      </c>
      <c r="AI30" s="99">
        <v>0.21096249134386974</v>
      </c>
      <c r="AJ30" s="99">
        <v>0.19563043532079163</v>
      </c>
      <c r="AK30" s="99">
        <v>0.24537114473044908</v>
      </c>
      <c r="AL30" s="99">
        <v>0.19166368234059297</v>
      </c>
      <c r="AM30" s="99">
        <v>0.15558149670510746</v>
      </c>
      <c r="AN30" s="99">
        <v>0.29591108137331318</v>
      </c>
      <c r="AO30" s="99">
        <v>0.12996594913872095</v>
      </c>
      <c r="AP30" s="99">
        <v>0.18132991617314034</v>
      </c>
      <c r="AQ30" s="99">
        <v>0.21343681917927074</v>
      </c>
      <c r="AR30" s="99">
        <v>0.61368452966468678</v>
      </c>
      <c r="AS30" s="99">
        <v>0.49095448487441767</v>
      </c>
      <c r="AT30" s="99">
        <v>0.13955246662063384</v>
      </c>
      <c r="AU30" s="70">
        <v>0.20141957924409787</v>
      </c>
      <c r="AV30" s="70">
        <v>0.23775143998880097</v>
      </c>
      <c r="AW30" s="70">
        <v>0.21441207026870537</v>
      </c>
      <c r="AX30" s="70">
        <v>0.26198241943520317</v>
      </c>
      <c r="AY30" s="70">
        <v>0.27090708033132083</v>
      </c>
      <c r="AZ30" s="70">
        <v>0.21564986833711747</v>
      </c>
      <c r="BA30" s="70">
        <v>0.46046684335728644</v>
      </c>
      <c r="BB30" s="211">
        <v>0.27461994225578634</v>
      </c>
    </row>
    <row r="31" spans="3:54" x14ac:dyDescent="0.25">
      <c r="C31" s="1" t="s">
        <v>2297</v>
      </c>
      <c r="D31" s="233">
        <v>0.18166224206948806</v>
      </c>
      <c r="E31" s="99">
        <v>0.18327101283363417</v>
      </c>
      <c r="F31" s="99">
        <v>0.18487978359778029</v>
      </c>
      <c r="G31" s="99">
        <v>0.18648855436192641</v>
      </c>
      <c r="H31" s="99">
        <v>0.18809732512607252</v>
      </c>
      <c r="I31" s="99">
        <v>0.18970609589021864</v>
      </c>
      <c r="J31" s="99">
        <v>0.19131486665436476</v>
      </c>
      <c r="K31" s="99">
        <v>0.19292363741851087</v>
      </c>
      <c r="L31" s="99">
        <v>0.19453240818265699</v>
      </c>
      <c r="M31" s="99">
        <v>0.19614117894680311</v>
      </c>
      <c r="N31" s="99">
        <v>0.19774994971094922</v>
      </c>
      <c r="O31" s="99">
        <v>0.19935872047509534</v>
      </c>
      <c r="P31" s="99">
        <v>0.20096749123924146</v>
      </c>
      <c r="Q31" s="99">
        <v>0.20257626200338757</v>
      </c>
      <c r="R31" s="99">
        <v>0.20418503276753369</v>
      </c>
      <c r="S31" s="99">
        <v>0.20579380353167981</v>
      </c>
      <c r="T31" s="99">
        <v>0.20740257429582593</v>
      </c>
      <c r="U31" s="99">
        <v>0.20901134505997204</v>
      </c>
      <c r="V31" s="99">
        <v>0.21062011582411816</v>
      </c>
      <c r="W31" s="99">
        <v>0.21222888658826428</v>
      </c>
      <c r="X31" s="99">
        <v>0.21383765735241039</v>
      </c>
      <c r="Y31" s="99">
        <v>0.21544642811655651</v>
      </c>
      <c r="Z31" s="99">
        <v>0.21705519888070263</v>
      </c>
      <c r="AA31" s="99">
        <v>0.21866396964484874</v>
      </c>
      <c r="AB31" s="99">
        <v>0.22027274040899486</v>
      </c>
      <c r="AC31" s="99">
        <v>0.22188151117314098</v>
      </c>
      <c r="AD31" s="99">
        <v>0.22349028193728707</v>
      </c>
      <c r="AE31" s="99">
        <v>0.22509905270143318</v>
      </c>
      <c r="AF31" s="99">
        <v>0.2267078234655793</v>
      </c>
      <c r="AG31" s="99">
        <v>0.22831659422972542</v>
      </c>
      <c r="AH31" s="99">
        <v>0.22992536499387153</v>
      </c>
      <c r="AI31" s="99">
        <v>0.23153413575801765</v>
      </c>
      <c r="AJ31" s="99">
        <v>0.23314290652216377</v>
      </c>
      <c r="AK31" s="99">
        <v>0.23475167728630988</v>
      </c>
      <c r="AL31" s="99">
        <v>0.236360448050456</v>
      </c>
      <c r="AM31" s="99">
        <v>0.23796921881460212</v>
      </c>
      <c r="AN31" s="99">
        <v>0.23957798957874823</v>
      </c>
      <c r="AO31" s="99">
        <v>0.24118676034289435</v>
      </c>
      <c r="AP31" s="99">
        <v>0.24279553110704047</v>
      </c>
      <c r="AQ31" s="99">
        <v>0.24440430187118659</v>
      </c>
      <c r="AR31" s="99">
        <v>0.2460130726353327</v>
      </c>
      <c r="AS31" s="99">
        <v>0.24762184339947882</v>
      </c>
      <c r="AT31" s="99">
        <v>0.24923061416362494</v>
      </c>
      <c r="BB31" s="211"/>
    </row>
    <row r="32" spans="3:54" x14ac:dyDescent="0.25">
      <c r="C32" s="1"/>
      <c r="D32" s="233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70">
        <v>0.18150200809120309</v>
      </c>
      <c r="AV32" s="99">
        <v>0.20969606734473212</v>
      </c>
      <c r="AW32" s="99">
        <v>0.23789012659826114</v>
      </c>
      <c r="AX32" s="99">
        <v>0.26608418585179039</v>
      </c>
      <c r="AY32" s="99">
        <v>0.29427824510531941</v>
      </c>
      <c r="AZ32" s="99">
        <v>0.32247230435884844</v>
      </c>
      <c r="BA32" s="99">
        <v>0.35066636361237746</v>
      </c>
      <c r="BB32" s="211"/>
    </row>
    <row r="33" spans="3:65" x14ac:dyDescent="0.25">
      <c r="C33" s="1"/>
      <c r="D33" s="233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70"/>
      <c r="AV33" s="70"/>
      <c r="AW33" s="70"/>
      <c r="AX33" s="70"/>
      <c r="AY33" s="70"/>
      <c r="AZ33" s="70"/>
      <c r="BA33" s="70"/>
      <c r="BB33" s="211"/>
    </row>
    <row r="34" spans="3:65" x14ac:dyDescent="0.25">
      <c r="C34" s="1" t="s">
        <v>115</v>
      </c>
      <c r="D34" s="238">
        <v>9992.3132809781218</v>
      </c>
      <c r="E34" s="9">
        <v>82303.156954544014</v>
      </c>
      <c r="F34" s="9">
        <v>116734.6515527085</v>
      </c>
      <c r="G34" s="9">
        <v>3235460</v>
      </c>
      <c r="H34" s="9">
        <v>38896.620099999986</v>
      </c>
      <c r="I34" s="9">
        <v>160187.54449999996</v>
      </c>
      <c r="J34" s="9">
        <v>65056.512150000002</v>
      </c>
      <c r="K34" s="9">
        <v>77924.019718999989</v>
      </c>
      <c r="L34" s="9">
        <v>572069.70729241532</v>
      </c>
      <c r="M34" s="9">
        <v>405525.97372925957</v>
      </c>
      <c r="N34" s="9">
        <v>84242.399159673048</v>
      </c>
      <c r="O34" s="9">
        <v>310948.11292961624</v>
      </c>
      <c r="P34" s="9">
        <v>107474.55604302417</v>
      </c>
      <c r="Q34" s="9">
        <v>64753.74700000001</v>
      </c>
      <c r="R34" s="9">
        <v>498071.07828000007</v>
      </c>
      <c r="S34" s="9">
        <v>587236.03247956967</v>
      </c>
      <c r="T34" s="9">
        <v>1058011.9921184813</v>
      </c>
      <c r="U34" s="9">
        <v>601658.4683153755</v>
      </c>
      <c r="V34" s="9">
        <v>274442.91630042094</v>
      </c>
      <c r="W34" s="9">
        <v>424877.72716376022</v>
      </c>
      <c r="X34" s="9">
        <v>90736.686600224697</v>
      </c>
      <c r="Y34" s="9">
        <v>1453.9252578974797</v>
      </c>
      <c r="Z34" s="9">
        <v>45032.210411499997</v>
      </c>
      <c r="AA34" s="9">
        <v>6679.4477235101622</v>
      </c>
      <c r="AB34" s="9">
        <v>1971.7104394236533</v>
      </c>
      <c r="AC34" s="9">
        <v>5130.7273701385639</v>
      </c>
      <c r="AD34" s="9">
        <v>18261.826700000001</v>
      </c>
      <c r="AE34" s="9">
        <v>38125.333404922756</v>
      </c>
      <c r="AF34" s="9">
        <v>2995.0687636243329</v>
      </c>
      <c r="AG34" s="9">
        <v>32163.567278308063</v>
      </c>
      <c r="AH34" s="9">
        <v>323899.62257740647</v>
      </c>
      <c r="AI34" s="9">
        <v>102265.46299331465</v>
      </c>
      <c r="AJ34" s="9">
        <v>22820.374324320001</v>
      </c>
      <c r="AK34" s="9">
        <v>174441.26638392636</v>
      </c>
      <c r="AL34" s="9">
        <v>5319.5517106452235</v>
      </c>
      <c r="AM34" s="9">
        <v>7492.9586313540831</v>
      </c>
      <c r="AN34" s="9">
        <v>52184.408239435019</v>
      </c>
      <c r="AO34" s="9">
        <v>159565.34227628965</v>
      </c>
      <c r="AP34" s="9">
        <v>8947.125603520024</v>
      </c>
      <c r="AQ34" s="9">
        <v>442225.4065757299</v>
      </c>
      <c r="AR34" s="9">
        <v>6311121.912883129</v>
      </c>
      <c r="AS34" s="9">
        <v>426579.46237135708</v>
      </c>
      <c r="AT34" s="9">
        <v>278312.99983459769</v>
      </c>
      <c r="AU34" s="9">
        <v>6863455.3914154582</v>
      </c>
      <c r="AV34" s="9">
        <v>1728705.9079531725</v>
      </c>
      <c r="AW34" s="9">
        <v>188379.87442913465</v>
      </c>
      <c r="AX34" s="9">
        <v>949815.92099634837</v>
      </c>
      <c r="AY34" s="9">
        <v>760586.071031573</v>
      </c>
      <c r="AZ34" s="9">
        <v>88749.288042227403</v>
      </c>
      <c r="BA34" s="9">
        <v>7355559.9418708635</v>
      </c>
      <c r="BB34" s="239">
        <v>17333593.927423399</v>
      </c>
      <c r="BD34" s="1"/>
    </row>
    <row r="35" spans="3:65" x14ac:dyDescent="0.25">
      <c r="C35" s="1"/>
      <c r="D35" s="96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65"/>
      <c r="AV35" s="135"/>
      <c r="AW35" s="135"/>
      <c r="AX35" s="135"/>
      <c r="AY35" s="135"/>
      <c r="AZ35" s="135"/>
      <c r="BA35" s="135"/>
      <c r="BB35" s="240"/>
      <c r="BJ35" s="1"/>
      <c r="BK35" s="1"/>
      <c r="BL35" s="1"/>
      <c r="BM35" s="2"/>
    </row>
    <row r="36" spans="3:65" ht="15.75" thickBot="1" x14ac:dyDescent="0.3">
      <c r="C36" s="1"/>
      <c r="D36" s="241">
        <v>2070.7196282686646</v>
      </c>
      <c r="E36" s="242">
        <v>39310.279112947959</v>
      </c>
      <c r="F36" s="242">
        <v>49712.234380575741</v>
      </c>
      <c r="G36" s="242">
        <v>1722320.6837540113</v>
      </c>
      <c r="H36" s="242">
        <v>17000.762525790786</v>
      </c>
      <c r="I36" s="242">
        <v>81996.061476524847</v>
      </c>
      <c r="J36" s="242">
        <v>29811.435133077764</v>
      </c>
      <c r="K36" s="242">
        <v>39739.631186870654</v>
      </c>
      <c r="L36" s="242">
        <v>269121.15704546403</v>
      </c>
      <c r="M36" s="242">
        <v>197762.23791277435</v>
      </c>
      <c r="N36" s="242">
        <v>40347.023303558359</v>
      </c>
      <c r="O36" s="242">
        <v>132059.74563049068</v>
      </c>
      <c r="P36" s="242">
        <v>49963.947862204892</v>
      </c>
      <c r="Q36" s="242">
        <v>29770.391497649449</v>
      </c>
      <c r="R36" s="242">
        <v>235902.4181360795</v>
      </c>
      <c r="S36" s="242">
        <v>255294.19980160915</v>
      </c>
      <c r="T36" s="242">
        <v>410412.97762405308</v>
      </c>
      <c r="U36" s="242">
        <v>259382.48971076592</v>
      </c>
      <c r="V36" s="242">
        <v>116800.67985868186</v>
      </c>
      <c r="W36" s="242">
        <v>130960.90652797895</v>
      </c>
      <c r="X36" s="242">
        <v>23927.351414054494</v>
      </c>
      <c r="Y36" s="242">
        <v>514.59200848197145</v>
      </c>
      <c r="Z36" s="242">
        <v>17972.022464472753</v>
      </c>
      <c r="AA36" s="242">
        <v>2992.3078503792735</v>
      </c>
      <c r="AB36" s="242">
        <v>1271.447416597779</v>
      </c>
      <c r="AC36" s="242">
        <v>2380.6068654521832</v>
      </c>
      <c r="AD36" s="242">
        <v>7248.0158546301009</v>
      </c>
      <c r="AE36" s="242">
        <v>15730.480194459962</v>
      </c>
      <c r="AF36" s="242">
        <v>1783.6116130823432</v>
      </c>
      <c r="AG36" s="242">
        <v>17678.772780226933</v>
      </c>
      <c r="AH36" s="242">
        <v>123555.49393619687</v>
      </c>
      <c r="AI36" s="242">
        <v>36958.087533089689</v>
      </c>
      <c r="AJ36" s="242">
        <v>11202.103168788644</v>
      </c>
      <c r="AK36" s="242">
        <v>77730.995755044147</v>
      </c>
      <c r="AL36" s="242">
        <v>1862.8490531214079</v>
      </c>
      <c r="AM36" s="242">
        <v>3915.2175811249458</v>
      </c>
      <c r="AN36" s="242">
        <v>20954.977451864565</v>
      </c>
      <c r="AO36" s="242">
        <v>66551.7372983432</v>
      </c>
      <c r="AP36" s="242">
        <v>4488.0745545766877</v>
      </c>
      <c r="AQ36" s="242">
        <v>168620.9550653114</v>
      </c>
      <c r="AR36" s="242">
        <v>2023469.5895990615</v>
      </c>
      <c r="AS36" s="242">
        <v>257153.2931330424</v>
      </c>
      <c r="AT36" s="242">
        <v>106761.36677944737</v>
      </c>
      <c r="AU36" s="243"/>
      <c r="AV36" s="215"/>
      <c r="AW36" s="215"/>
      <c r="AX36" s="215"/>
      <c r="AY36" s="215"/>
      <c r="AZ36" s="215"/>
      <c r="BA36" s="215"/>
      <c r="BB36" s="244"/>
      <c r="BJ36" s="1"/>
      <c r="BK36" s="1"/>
      <c r="BL36" s="1"/>
      <c r="BM36" s="2"/>
    </row>
    <row r="37" spans="3:65" x14ac:dyDescent="0.25">
      <c r="C37" s="1"/>
      <c r="D37" s="1"/>
      <c r="E37" s="1"/>
      <c r="F37" s="1"/>
      <c r="G37" s="1"/>
      <c r="H37" s="1"/>
      <c r="I37" s="1"/>
      <c r="J37" s="1"/>
      <c r="K37" s="1"/>
      <c r="AL37" s="1"/>
      <c r="AM37" s="1"/>
      <c r="AN37" s="1"/>
      <c r="AO37" s="2"/>
      <c r="AU37" s="1"/>
    </row>
    <row r="38" spans="3:65" x14ac:dyDescent="0.25">
      <c r="C38" s="1"/>
      <c r="D38" s="1"/>
      <c r="E38" s="1"/>
      <c r="F38" s="1"/>
      <c r="G38" s="1"/>
      <c r="H38" s="1"/>
      <c r="I38" s="1"/>
      <c r="J38" s="1"/>
      <c r="K38" s="1"/>
      <c r="L38">
        <v>1</v>
      </c>
      <c r="AL38" s="1"/>
      <c r="AM38" s="1"/>
      <c r="AN38" s="1"/>
      <c r="AO38" s="2"/>
      <c r="AU38" s="1"/>
    </row>
    <row r="39" spans="3:65" x14ac:dyDescent="0.25">
      <c r="C39" s="1"/>
      <c r="D39" s="1"/>
      <c r="E39" s="70"/>
      <c r="F39" s="1"/>
      <c r="G39" s="1"/>
      <c r="H39" s="1"/>
      <c r="I39" s="1"/>
      <c r="J39" s="1"/>
      <c r="K39" s="1"/>
      <c r="L39">
        <v>2</v>
      </c>
      <c r="AL39" s="1"/>
      <c r="AM39" s="1"/>
      <c r="AN39" s="1"/>
      <c r="AO39" s="2"/>
      <c r="AU39" s="1"/>
    </row>
    <row r="40" spans="3:65" x14ac:dyDescent="0.25">
      <c r="C40" s="1"/>
      <c r="D40" s="1"/>
      <c r="E40" s="1"/>
      <c r="F40" s="70"/>
      <c r="G40" s="1"/>
      <c r="H40" s="1"/>
      <c r="I40" s="1"/>
      <c r="J40" s="1"/>
      <c r="K40" s="1"/>
      <c r="L40">
        <v>3</v>
      </c>
      <c r="AL40" s="1"/>
      <c r="AM40" s="1"/>
      <c r="AN40" s="1"/>
      <c r="AO40" s="2"/>
      <c r="AU40" s="1"/>
    </row>
    <row r="41" spans="3:65" x14ac:dyDescent="0.25">
      <c r="C41" s="1"/>
      <c r="D41" s="1"/>
      <c r="E41" s="1"/>
      <c r="F41" s="1"/>
      <c r="G41" s="1"/>
      <c r="H41" s="1"/>
      <c r="I41" s="1"/>
      <c r="J41" s="1"/>
      <c r="K41" s="1"/>
      <c r="L41">
        <v>4</v>
      </c>
      <c r="AL41" s="1"/>
      <c r="AM41" s="1"/>
      <c r="AN41" s="1"/>
      <c r="AO41" s="2"/>
      <c r="AU41" s="1"/>
    </row>
    <row r="42" spans="3:65" x14ac:dyDescent="0.25">
      <c r="C42" s="1"/>
      <c r="D42" s="1"/>
      <c r="E42" s="1"/>
      <c r="F42" s="1"/>
      <c r="G42" s="1"/>
      <c r="H42" s="1"/>
      <c r="I42" s="1"/>
      <c r="J42" s="1"/>
      <c r="K42" s="1"/>
      <c r="L42">
        <v>5</v>
      </c>
      <c r="AL42" s="1"/>
      <c r="AM42" s="1"/>
      <c r="AN42" s="1"/>
      <c r="AO42" s="2"/>
      <c r="AU42" s="1"/>
    </row>
    <row r="43" spans="3:65" x14ac:dyDescent="0.25">
      <c r="C43" s="1"/>
      <c r="D43" s="1"/>
      <c r="E43" s="1"/>
      <c r="F43" s="1"/>
      <c r="G43" s="1"/>
      <c r="H43" s="1"/>
      <c r="I43" s="1"/>
      <c r="J43" s="1"/>
      <c r="K43" s="1"/>
      <c r="L43">
        <v>6</v>
      </c>
      <c r="AL43" s="1"/>
      <c r="AM43" s="1"/>
      <c r="AN43" s="1"/>
      <c r="AO43" s="2"/>
      <c r="AU43" s="1"/>
    </row>
    <row r="44" spans="3:65" x14ac:dyDescent="0.25">
      <c r="C44" s="1"/>
      <c r="D44" s="1"/>
      <c r="E44" s="1"/>
      <c r="F44" s="1"/>
      <c r="G44" s="1"/>
      <c r="H44" s="1"/>
      <c r="I44" s="1"/>
      <c r="J44" s="1"/>
      <c r="K44" s="1"/>
      <c r="L44">
        <v>7</v>
      </c>
      <c r="AL44" s="1"/>
      <c r="AM44" s="1"/>
      <c r="AN44" s="1"/>
      <c r="AO44" s="2"/>
      <c r="AU44" s="1"/>
    </row>
    <row r="45" spans="3:65" x14ac:dyDescent="0.25">
      <c r="C45" s="1"/>
      <c r="D45" s="1"/>
      <c r="E45" s="1"/>
      <c r="F45" s="1"/>
      <c r="G45" s="1"/>
      <c r="H45" s="1"/>
      <c r="I45" s="1"/>
      <c r="J45" s="1"/>
      <c r="K45" s="1"/>
      <c r="L45">
        <v>8</v>
      </c>
      <c r="AL45" s="1"/>
      <c r="AM45" s="1"/>
      <c r="AN45" s="1"/>
      <c r="AO45" s="2"/>
      <c r="AU45" s="1"/>
    </row>
    <row r="46" spans="3:65" x14ac:dyDescent="0.25">
      <c r="C46" s="1"/>
      <c r="D46" s="1"/>
      <c r="E46" s="1"/>
      <c r="F46" s="1"/>
      <c r="G46" s="1"/>
      <c r="H46" s="1"/>
      <c r="I46" s="1"/>
      <c r="J46" s="1"/>
      <c r="K46" s="1"/>
      <c r="L46">
        <v>9</v>
      </c>
      <c r="AL46" s="1"/>
      <c r="AM46" s="1"/>
      <c r="AN46" s="1"/>
      <c r="AO46" s="2"/>
      <c r="AU46" s="1"/>
    </row>
    <row r="47" spans="3:65" x14ac:dyDescent="0.25">
      <c r="C47" s="1"/>
      <c r="D47" s="1"/>
      <c r="E47" s="1"/>
      <c r="F47" s="1"/>
      <c r="G47" s="1"/>
      <c r="H47" s="1"/>
      <c r="I47" s="1"/>
      <c r="J47" s="1"/>
      <c r="K47" s="1"/>
      <c r="L47">
        <v>10</v>
      </c>
      <c r="AL47" s="1"/>
      <c r="AM47" s="1"/>
      <c r="AN47" s="1"/>
      <c r="AO47" s="2"/>
      <c r="AU47" s="1"/>
    </row>
    <row r="48" spans="3:65" x14ac:dyDescent="0.25">
      <c r="C48" s="1"/>
      <c r="D48" s="1"/>
      <c r="E48" s="1"/>
      <c r="F48" s="1"/>
      <c r="G48" s="1"/>
      <c r="H48" s="1"/>
      <c r="I48" s="1"/>
      <c r="J48" s="1"/>
      <c r="K48" s="1"/>
      <c r="L48">
        <v>11</v>
      </c>
      <c r="AL48" s="1"/>
      <c r="AM48" s="1"/>
      <c r="AN48" s="1"/>
      <c r="AO48" s="2"/>
      <c r="AU48" s="1"/>
    </row>
    <row r="49" spans="3:47" x14ac:dyDescent="0.25">
      <c r="C49" s="1"/>
      <c r="D49" s="1"/>
      <c r="E49" s="1"/>
      <c r="F49" s="1"/>
      <c r="G49" s="1"/>
      <c r="H49" s="1"/>
      <c r="I49" s="1"/>
      <c r="J49" s="1"/>
      <c r="K49" s="1"/>
      <c r="L49">
        <v>12</v>
      </c>
      <c r="AL49" s="1"/>
      <c r="AM49" s="1"/>
      <c r="AN49" s="1"/>
      <c r="AO49" s="2"/>
      <c r="AU49" s="1"/>
    </row>
    <row r="50" spans="3:47" x14ac:dyDescent="0.25">
      <c r="C50" s="1"/>
      <c r="D50" s="1"/>
      <c r="E50" s="1"/>
      <c r="F50" s="1"/>
      <c r="G50" s="1"/>
      <c r="H50" s="1"/>
      <c r="I50" s="1"/>
      <c r="J50" s="1"/>
      <c r="K50" s="1"/>
      <c r="L50">
        <v>13</v>
      </c>
      <c r="AL50" s="1"/>
      <c r="AM50" s="1"/>
      <c r="AN50" s="1"/>
      <c r="AO50" s="2"/>
      <c r="AU50" s="1"/>
    </row>
    <row r="51" spans="3:47" x14ac:dyDescent="0.25">
      <c r="C51" s="1"/>
      <c r="D51" s="1"/>
      <c r="E51" s="1"/>
      <c r="F51" s="1"/>
      <c r="G51" s="1"/>
      <c r="H51" s="1"/>
      <c r="I51" s="1"/>
      <c r="J51" s="1"/>
      <c r="K51" s="1"/>
      <c r="L51">
        <v>14</v>
      </c>
      <c r="AL51" s="1"/>
      <c r="AM51" s="1"/>
      <c r="AN51" s="1"/>
      <c r="AO51" s="2"/>
      <c r="AU51" s="1"/>
    </row>
    <row r="52" spans="3:47" x14ac:dyDescent="0.25">
      <c r="L52">
        <v>15</v>
      </c>
      <c r="M52" s="1"/>
      <c r="N52" s="1"/>
      <c r="O52" s="1"/>
      <c r="P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1"/>
      <c r="AO52" s="2"/>
      <c r="AU52" s="1"/>
    </row>
    <row r="53" spans="3:47" x14ac:dyDescent="0.25">
      <c r="L53">
        <v>16</v>
      </c>
      <c r="M53" s="1"/>
      <c r="N53" s="1"/>
      <c r="O53" s="1"/>
      <c r="P53" s="70"/>
      <c r="Q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2"/>
      <c r="AU53" s="1"/>
    </row>
    <row r="54" spans="3:47" x14ac:dyDescent="0.25">
      <c r="L54">
        <v>17</v>
      </c>
      <c r="M54" s="1"/>
      <c r="N54" s="1"/>
      <c r="O54" s="1"/>
      <c r="P54" s="70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2"/>
      <c r="AU54" s="1"/>
    </row>
    <row r="55" spans="3:47" x14ac:dyDescent="0.25">
      <c r="L55">
        <v>18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2"/>
      <c r="AU55" s="1"/>
    </row>
    <row r="56" spans="3:47" x14ac:dyDescent="0.25">
      <c r="L56">
        <v>19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2"/>
      <c r="AU56" s="1"/>
    </row>
    <row r="57" spans="3:47" x14ac:dyDescent="0.25">
      <c r="L57">
        <v>20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2"/>
      <c r="AU57" s="1"/>
    </row>
    <row r="58" spans="3:47" x14ac:dyDescent="0.25">
      <c r="L58">
        <v>21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2"/>
      <c r="AU58" s="1"/>
    </row>
    <row r="59" spans="3:47" x14ac:dyDescent="0.25">
      <c r="L59">
        <v>22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2"/>
      <c r="AU59" s="1"/>
    </row>
    <row r="60" spans="3:47" x14ac:dyDescent="0.25">
      <c r="L60">
        <v>23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2"/>
      <c r="AU60" s="1"/>
    </row>
    <row r="61" spans="3:47" x14ac:dyDescent="0.25">
      <c r="L61">
        <v>24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2"/>
      <c r="AU61" s="1"/>
    </row>
    <row r="62" spans="3:47" x14ac:dyDescent="0.25">
      <c r="L62">
        <v>25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2"/>
      <c r="AU62" s="1"/>
    </row>
    <row r="63" spans="3:47" x14ac:dyDescent="0.25">
      <c r="L63">
        <v>26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2"/>
      <c r="AU63" s="1"/>
    </row>
    <row r="64" spans="3:47" x14ac:dyDescent="0.25">
      <c r="L64">
        <v>27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2"/>
      <c r="AU64" s="1"/>
    </row>
    <row r="65" spans="3:56" x14ac:dyDescent="0.25">
      <c r="L65">
        <v>28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2"/>
      <c r="AU65" s="1"/>
    </row>
    <row r="66" spans="3:56" x14ac:dyDescent="0.25">
      <c r="L66">
        <v>29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2"/>
      <c r="AU66" s="1"/>
    </row>
    <row r="67" spans="3:56" x14ac:dyDescent="0.25">
      <c r="L67">
        <v>30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2"/>
      <c r="AU67" s="1"/>
    </row>
    <row r="68" spans="3:56" ht="15.75" thickBot="1" x14ac:dyDescent="0.3"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2"/>
      <c r="AU68" s="1"/>
    </row>
    <row r="69" spans="3:56" x14ac:dyDescent="0.25">
      <c r="D69" s="321" t="s">
        <v>2292</v>
      </c>
      <c r="E69" s="322"/>
      <c r="F69" s="322"/>
      <c r="G69" s="322"/>
      <c r="H69" s="322"/>
      <c r="I69" s="322"/>
      <c r="J69" s="322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22"/>
      <c r="AS69" s="322"/>
      <c r="AT69" s="322"/>
      <c r="AU69" s="322"/>
      <c r="AV69" s="322"/>
      <c r="AW69" s="322"/>
      <c r="AX69" s="322"/>
      <c r="AY69" s="322"/>
      <c r="AZ69" s="322"/>
      <c r="BA69" s="322"/>
      <c r="BB69" s="323"/>
    </row>
    <row r="70" spans="3:56" x14ac:dyDescent="0.25">
      <c r="D70" s="220">
        <v>52</v>
      </c>
      <c r="E70" s="219">
        <v>53</v>
      </c>
      <c r="F70" s="219">
        <v>54</v>
      </c>
      <c r="G70" s="219">
        <v>55</v>
      </c>
      <c r="H70" s="219">
        <v>56</v>
      </c>
      <c r="I70" s="219">
        <v>57</v>
      </c>
      <c r="J70" s="219">
        <v>58</v>
      </c>
      <c r="K70" s="219">
        <v>59</v>
      </c>
      <c r="L70" s="219">
        <v>60</v>
      </c>
      <c r="M70" s="219">
        <v>61</v>
      </c>
      <c r="N70" s="219">
        <v>62</v>
      </c>
      <c r="O70" s="219">
        <v>63</v>
      </c>
      <c r="P70" s="219">
        <v>64</v>
      </c>
      <c r="Q70" s="219">
        <v>65</v>
      </c>
      <c r="R70" s="219">
        <v>66</v>
      </c>
      <c r="S70" s="219">
        <v>67</v>
      </c>
      <c r="T70" s="219">
        <v>68</v>
      </c>
      <c r="U70" s="219">
        <v>69</v>
      </c>
      <c r="V70" s="219">
        <v>70</v>
      </c>
      <c r="W70" s="219">
        <v>71</v>
      </c>
      <c r="X70" s="219">
        <v>72</v>
      </c>
      <c r="Y70" s="219">
        <v>73</v>
      </c>
      <c r="Z70" s="219">
        <v>74</v>
      </c>
      <c r="AA70" s="219">
        <v>75</v>
      </c>
      <c r="AB70" s="219">
        <v>76</v>
      </c>
      <c r="AC70" s="219">
        <v>77</v>
      </c>
      <c r="AD70" s="219">
        <v>78</v>
      </c>
      <c r="AE70" s="219">
        <v>79</v>
      </c>
      <c r="AF70" s="219">
        <v>80</v>
      </c>
      <c r="AG70" s="219">
        <v>81</v>
      </c>
      <c r="AH70" s="219">
        <v>82</v>
      </c>
      <c r="AI70" s="219">
        <v>83</v>
      </c>
      <c r="AJ70" s="219">
        <v>84</v>
      </c>
      <c r="AK70" s="219">
        <v>85</v>
      </c>
      <c r="AL70" s="219">
        <v>86</v>
      </c>
      <c r="AM70" s="219">
        <v>87</v>
      </c>
      <c r="AN70" s="219">
        <v>88</v>
      </c>
      <c r="AO70" s="219">
        <v>89</v>
      </c>
      <c r="AP70" s="219">
        <v>90</v>
      </c>
      <c r="AQ70" s="219">
        <v>91</v>
      </c>
      <c r="AR70" s="219">
        <v>92</v>
      </c>
      <c r="AS70" s="219">
        <v>93</v>
      </c>
      <c r="AT70" s="219">
        <v>94</v>
      </c>
      <c r="AU70" s="219">
        <v>95</v>
      </c>
      <c r="AV70" s="219">
        <v>96</v>
      </c>
      <c r="AW70" s="219">
        <v>97</v>
      </c>
      <c r="AX70" s="219">
        <v>98</v>
      </c>
      <c r="AY70" s="219">
        <v>99</v>
      </c>
      <c r="AZ70" s="219">
        <v>100</v>
      </c>
      <c r="BA70" s="219">
        <v>101</v>
      </c>
      <c r="BB70" s="221">
        <v>102</v>
      </c>
    </row>
    <row r="71" spans="3:56" ht="15" customHeight="1" x14ac:dyDescent="0.25">
      <c r="D71" s="318" t="s">
        <v>73</v>
      </c>
      <c r="E71" s="318"/>
      <c r="F71" s="318"/>
      <c r="G71" s="318"/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/>
      <c r="AH71" s="318"/>
      <c r="AI71" s="318"/>
      <c r="AJ71" s="318"/>
      <c r="AK71" s="318"/>
      <c r="AL71" s="318"/>
      <c r="AM71" s="318"/>
      <c r="AN71" s="318"/>
      <c r="AO71" s="318"/>
      <c r="AP71" s="318"/>
      <c r="AQ71" s="318"/>
      <c r="AR71" s="318"/>
      <c r="AS71" s="318"/>
      <c r="AT71" s="318"/>
      <c r="AU71" s="318"/>
      <c r="AV71" s="318"/>
      <c r="AW71" s="318"/>
      <c r="AX71" s="318"/>
      <c r="AY71" s="318"/>
      <c r="AZ71" s="318"/>
      <c r="BA71" s="318"/>
      <c r="BB71" s="318"/>
    </row>
    <row r="72" spans="3:56" ht="93.75" customHeight="1" x14ac:dyDescent="0.25">
      <c r="D72" s="223" t="s">
        <v>31</v>
      </c>
      <c r="E72" s="224" t="s">
        <v>32</v>
      </c>
      <c r="F72" s="224" t="s">
        <v>33</v>
      </c>
      <c r="G72" s="225" t="s">
        <v>3</v>
      </c>
      <c r="H72" s="224" t="s">
        <v>34</v>
      </c>
      <c r="I72" s="224" t="s">
        <v>35</v>
      </c>
      <c r="J72" s="224" t="s">
        <v>36</v>
      </c>
      <c r="K72" s="224" t="s">
        <v>37</v>
      </c>
      <c r="L72" s="225" t="s">
        <v>38</v>
      </c>
      <c r="M72" s="224" t="s">
        <v>39</v>
      </c>
      <c r="N72" s="224" t="s">
        <v>40</v>
      </c>
      <c r="O72" s="225" t="s">
        <v>41</v>
      </c>
      <c r="P72" s="224" t="s">
        <v>42</v>
      </c>
      <c r="Q72" s="224" t="s">
        <v>43</v>
      </c>
      <c r="R72" s="225" t="s">
        <v>44</v>
      </c>
      <c r="S72" s="225" t="s">
        <v>45</v>
      </c>
      <c r="T72" s="225" t="s">
        <v>46</v>
      </c>
      <c r="U72" s="226" t="s">
        <v>47</v>
      </c>
      <c r="V72" s="227" t="s">
        <v>48</v>
      </c>
      <c r="W72" s="224" t="s">
        <v>49</v>
      </c>
      <c r="X72" s="224" t="s">
        <v>50</v>
      </c>
      <c r="Y72" s="227" t="s">
        <v>51</v>
      </c>
      <c r="Z72" s="228" t="s">
        <v>52</v>
      </c>
      <c r="AA72" s="229" t="s">
        <v>53</v>
      </c>
      <c r="AB72" s="227" t="s">
        <v>54</v>
      </c>
      <c r="AC72" s="229" t="s">
        <v>55</v>
      </c>
      <c r="AD72" s="228" t="s">
        <v>56</v>
      </c>
      <c r="AE72" s="227" t="s">
        <v>57</v>
      </c>
      <c r="AF72" s="229" t="s">
        <v>58</v>
      </c>
      <c r="AG72" s="227" t="s">
        <v>59</v>
      </c>
      <c r="AH72" s="230" t="s">
        <v>60</v>
      </c>
      <c r="AI72" s="228" t="s">
        <v>61</v>
      </c>
      <c r="AJ72" s="228" t="s">
        <v>62</v>
      </c>
      <c r="AK72" s="231" t="s">
        <v>63</v>
      </c>
      <c r="AL72" s="229" t="s">
        <v>64</v>
      </c>
      <c r="AM72" s="229" t="s">
        <v>65</v>
      </c>
      <c r="AN72" s="229" t="s">
        <v>66</v>
      </c>
      <c r="AO72" s="231" t="s">
        <v>67</v>
      </c>
      <c r="AP72" s="229" t="s">
        <v>68</v>
      </c>
      <c r="AQ72" s="230" t="s">
        <v>69</v>
      </c>
      <c r="AR72" s="230" t="s">
        <v>70</v>
      </c>
      <c r="AS72" s="231" t="s">
        <v>71</v>
      </c>
      <c r="AT72" s="230" t="s">
        <v>72</v>
      </c>
      <c r="AU72" s="225" t="s">
        <v>117</v>
      </c>
      <c r="AV72" s="224" t="s">
        <v>118</v>
      </c>
      <c r="AW72" s="228" t="s">
        <v>119</v>
      </c>
      <c r="AX72" s="227" t="s">
        <v>120</v>
      </c>
      <c r="AY72" s="231" t="s">
        <v>121</v>
      </c>
      <c r="AZ72" s="229" t="s">
        <v>122</v>
      </c>
      <c r="BA72" s="230" t="s">
        <v>123</v>
      </c>
      <c r="BB72" s="232" t="s">
        <v>124</v>
      </c>
    </row>
    <row r="73" spans="3:56" x14ac:dyDescent="0.25">
      <c r="C73" s="1" t="s">
        <v>2294</v>
      </c>
      <c r="D73" s="233">
        <v>0.25201710458562687</v>
      </c>
      <c r="E73" s="99">
        <v>0.50787888999900932</v>
      </c>
      <c r="F73" s="99">
        <v>0.42966576142955809</v>
      </c>
      <c r="G73" s="99">
        <v>0.4916478296016295</v>
      </c>
      <c r="H73" s="99">
        <v>0.3756562650558859</v>
      </c>
      <c r="I73" s="99">
        <v>0.3900875238015391</v>
      </c>
      <c r="J73" s="99">
        <v>0.38769666356821719</v>
      </c>
      <c r="K73" s="99">
        <v>0.35912337767874492</v>
      </c>
      <c r="L73" s="99">
        <v>0.4058440694661673</v>
      </c>
      <c r="M73" s="99">
        <v>0.39104336715040217</v>
      </c>
      <c r="N73" s="99">
        <v>0.45437820461656986</v>
      </c>
      <c r="O73" s="99">
        <v>0.46241007909712067</v>
      </c>
      <c r="P73" s="99">
        <v>0.32541019964571821</v>
      </c>
      <c r="Q73" s="99">
        <v>0.33212618579747449</v>
      </c>
      <c r="R73" s="99">
        <v>0.43522579192052013</v>
      </c>
      <c r="S73" s="99">
        <v>0.37890561186853444</v>
      </c>
      <c r="T73" s="99">
        <v>0.47146867760488931</v>
      </c>
      <c r="U73" s="99">
        <v>0.31825322271595213</v>
      </c>
      <c r="V73" s="99">
        <v>0.35161827269951162</v>
      </c>
      <c r="W73" s="99">
        <v>0.33869398729650152</v>
      </c>
      <c r="X73" s="99">
        <v>0.37858232675729797</v>
      </c>
      <c r="Y73" s="99">
        <v>0.27202922259557794</v>
      </c>
      <c r="Z73" s="99">
        <v>0.3593618710831506</v>
      </c>
      <c r="AA73" s="99">
        <v>0.40202304334211447</v>
      </c>
      <c r="AB73" s="99">
        <v>0.42997300836205726</v>
      </c>
      <c r="AC73" s="99">
        <v>0.38358049121317989</v>
      </c>
      <c r="AD73" s="99">
        <v>0.36713601972995541</v>
      </c>
      <c r="AE73" s="99">
        <v>0.35297038160778432</v>
      </c>
      <c r="AF73" s="99">
        <v>0.44819250413518813</v>
      </c>
      <c r="AG73" s="99">
        <v>0.39600086724089401</v>
      </c>
      <c r="AH73" s="99">
        <v>0.51633365447264867</v>
      </c>
      <c r="AI73" s="99">
        <v>0.41860958079920874</v>
      </c>
      <c r="AJ73" s="99">
        <v>0.33890352511058053</v>
      </c>
      <c r="AK73" s="99">
        <v>0.42458417473121984</v>
      </c>
      <c r="AL73" s="99">
        <v>0.41240169473926874</v>
      </c>
      <c r="AM73" s="99">
        <v>0.42625584170856151</v>
      </c>
      <c r="AN73" s="99">
        <v>0.40149078967289126</v>
      </c>
      <c r="AO73" s="99">
        <v>0.54167373984213452</v>
      </c>
      <c r="AP73" s="99">
        <v>0.31677909997654091</v>
      </c>
      <c r="AQ73" s="99">
        <v>0.46832710208672224</v>
      </c>
      <c r="AR73" s="99">
        <v>0.29685421184528332</v>
      </c>
      <c r="AS73" s="99">
        <v>0.40197107209760907</v>
      </c>
      <c r="AT73" s="99">
        <v>0.493558837322007</v>
      </c>
      <c r="AU73" s="234">
        <v>0.45850284213988701</v>
      </c>
      <c r="AV73" s="99">
        <v>0.3922578437919737</v>
      </c>
      <c r="AW73" s="99">
        <v>0.39149553069847598</v>
      </c>
      <c r="AX73" s="99">
        <v>0.33890763610888319</v>
      </c>
      <c r="AY73" s="99">
        <v>0.46893102188117453</v>
      </c>
      <c r="AZ73" s="99">
        <v>0.3995927654192683</v>
      </c>
      <c r="BA73" s="99">
        <v>0.39697942862706137</v>
      </c>
      <c r="BB73" s="211">
        <v>0.43048399624219474</v>
      </c>
    </row>
    <row r="74" spans="3:56" x14ac:dyDescent="0.25">
      <c r="C74" s="1" t="s">
        <v>2295</v>
      </c>
      <c r="D74" s="233">
        <v>0.38638817562974836</v>
      </c>
      <c r="E74" s="99">
        <v>0.38693308437171103</v>
      </c>
      <c r="F74" s="99">
        <v>0.38747799311367365</v>
      </c>
      <c r="G74" s="99">
        <v>0.38802290185563632</v>
      </c>
      <c r="H74" s="99">
        <v>0.38856781059759893</v>
      </c>
      <c r="I74" s="99">
        <v>0.3891127193395616</v>
      </c>
      <c r="J74" s="99">
        <v>0.38965762808152421</v>
      </c>
      <c r="K74" s="99">
        <v>0.39020253682348688</v>
      </c>
      <c r="L74" s="99">
        <v>0.39074744556544949</v>
      </c>
      <c r="M74" s="99">
        <v>0.39129235430741216</v>
      </c>
      <c r="N74" s="99">
        <v>0.39183726304937483</v>
      </c>
      <c r="O74" s="99">
        <v>0.39238217179133744</v>
      </c>
      <c r="P74" s="99">
        <v>0.39292708053330011</v>
      </c>
      <c r="Q74" s="99">
        <v>0.39347198927526272</v>
      </c>
      <c r="R74" s="99">
        <v>0.39401689801722539</v>
      </c>
      <c r="S74" s="99">
        <v>0.39456180675918801</v>
      </c>
      <c r="T74" s="99">
        <v>0.39510671550115067</v>
      </c>
      <c r="U74" s="99">
        <v>0.39565162424311329</v>
      </c>
      <c r="V74" s="99">
        <v>0.39619653298507596</v>
      </c>
      <c r="W74" s="99">
        <v>0.39674144172703857</v>
      </c>
      <c r="X74" s="99">
        <v>0.39728635046900124</v>
      </c>
      <c r="Y74" s="99">
        <v>0.39783125921096385</v>
      </c>
      <c r="Z74" s="99">
        <v>0.39837616795292652</v>
      </c>
      <c r="AA74" s="99">
        <v>0.39892107669488919</v>
      </c>
      <c r="AB74" s="99">
        <v>0.3994659854368518</v>
      </c>
      <c r="AC74" s="99">
        <v>0.40001089417881447</v>
      </c>
      <c r="AD74" s="99">
        <v>0.40055580292077708</v>
      </c>
      <c r="AE74" s="99">
        <v>0.40110071166273975</v>
      </c>
      <c r="AF74" s="99">
        <v>0.40164562040470236</v>
      </c>
      <c r="AG74" s="99">
        <v>0.40219052914666503</v>
      </c>
      <c r="AH74" s="99">
        <v>0.40273543788862765</v>
      </c>
      <c r="AI74" s="99">
        <v>0.40328034663059031</v>
      </c>
      <c r="AJ74" s="99">
        <v>0.40382525537255298</v>
      </c>
      <c r="AK74" s="99">
        <v>0.4043701641145156</v>
      </c>
      <c r="AL74" s="99">
        <v>0.40491507285647821</v>
      </c>
      <c r="AM74" s="99">
        <v>0.40545998159844088</v>
      </c>
      <c r="AN74" s="99">
        <v>0.40600489034040355</v>
      </c>
      <c r="AO74" s="99">
        <v>0.40654979908236616</v>
      </c>
      <c r="AP74" s="99">
        <v>0.40709470782432883</v>
      </c>
      <c r="AQ74" s="99">
        <v>0.40763961656629144</v>
      </c>
      <c r="AR74" s="99">
        <v>0.40818452530825411</v>
      </c>
      <c r="AS74" s="99">
        <v>0.40872943405021672</v>
      </c>
      <c r="AT74" s="99">
        <v>0.40927434279217939</v>
      </c>
      <c r="AU74" s="236"/>
      <c r="AV74" s="236"/>
      <c r="AW74" s="236"/>
      <c r="AX74" s="236"/>
      <c r="AY74" s="236"/>
      <c r="AZ74" s="236"/>
      <c r="BA74" s="236"/>
      <c r="BB74" s="237"/>
    </row>
    <row r="75" spans="3:56" x14ac:dyDescent="0.25">
      <c r="C75" s="1"/>
      <c r="D75" s="233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234">
        <v>0.41657367832037373</v>
      </c>
      <c r="AV75" s="99">
        <v>0.41327136024533129</v>
      </c>
      <c r="AW75" s="99">
        <v>0.40996904217028879</v>
      </c>
      <c r="AX75" s="99">
        <v>0.40666672409524629</v>
      </c>
      <c r="AY75" s="99">
        <v>0.40336440602020385</v>
      </c>
      <c r="AZ75" s="99">
        <v>0.4000620879451614</v>
      </c>
      <c r="BA75" s="99">
        <v>0.39675976987011891</v>
      </c>
      <c r="BB75" s="237"/>
    </row>
    <row r="76" spans="3:56" x14ac:dyDescent="0.25">
      <c r="C76" s="1" t="s">
        <v>2296</v>
      </c>
      <c r="D76" s="233">
        <v>0.64144086590632821</v>
      </c>
      <c r="E76" s="99">
        <v>0.56248623563106037</v>
      </c>
      <c r="F76" s="99">
        <v>0.50234617843954343</v>
      </c>
      <c r="G76" s="99">
        <v>0.36266879470345731</v>
      </c>
      <c r="H76" s="99">
        <v>0.51953287038845242</v>
      </c>
      <c r="I76" s="99">
        <v>0.43562753045120189</v>
      </c>
      <c r="J76" s="99">
        <v>0.43223468672376486</v>
      </c>
      <c r="K76" s="99">
        <v>0.32561104860624346</v>
      </c>
      <c r="L76" s="99">
        <v>0.45411706952705011</v>
      </c>
      <c r="M76" s="99">
        <v>0.30453100453624243</v>
      </c>
      <c r="N76" s="99">
        <v>0.57537972815501393</v>
      </c>
      <c r="O76" s="99">
        <v>0.42854624089739912</v>
      </c>
      <c r="P76" s="99">
        <v>0.43915179691829948</v>
      </c>
      <c r="Q76" s="99">
        <v>0.28755487636020699</v>
      </c>
      <c r="R76" s="99">
        <v>0.38485884130274461</v>
      </c>
      <c r="S76" s="99">
        <v>0.28795913605297252</v>
      </c>
      <c r="T76" s="99">
        <v>0.28808571602548666</v>
      </c>
      <c r="U76" s="99">
        <v>0.23158749780492269</v>
      </c>
      <c r="V76" s="99">
        <v>0.29977439560485236</v>
      </c>
      <c r="W76" s="99">
        <v>0.38497508036482847</v>
      </c>
      <c r="X76" s="99">
        <v>0.44246043201418689</v>
      </c>
      <c r="Y76" s="99">
        <v>0.5994824379079543</v>
      </c>
      <c r="Z76" s="99">
        <v>0.41507867992214209</v>
      </c>
      <c r="AA76" s="99">
        <v>0.56183879721595209</v>
      </c>
      <c r="AB76" s="99">
        <v>0.42562197834148768</v>
      </c>
      <c r="AC76" s="99">
        <v>0.58968822991005665</v>
      </c>
      <c r="AD76" s="99">
        <v>0.62854928085989648</v>
      </c>
      <c r="AE76" s="99">
        <v>0.31639046241244617</v>
      </c>
      <c r="AF76" s="99">
        <v>0.58461905100396716</v>
      </c>
      <c r="AG76" s="99">
        <v>0.2585657410264991</v>
      </c>
      <c r="AH76" s="99">
        <v>0.58416125950030329</v>
      </c>
      <c r="AI76" s="99">
        <v>0.54886783259354466</v>
      </c>
      <c r="AJ76" s="99">
        <v>0.54399693695722429</v>
      </c>
      <c r="AK76" s="99">
        <v>0.49161842713903758</v>
      </c>
      <c r="AL76" s="99">
        <v>0.60619787494638455</v>
      </c>
      <c r="AM76" s="99">
        <v>0.46276485174858273</v>
      </c>
      <c r="AN76" s="99">
        <v>0.43849068730996199</v>
      </c>
      <c r="AO76" s="99">
        <v>0.40523698497507343</v>
      </c>
      <c r="AP76" s="99">
        <v>0.49833254380408565</v>
      </c>
      <c r="AQ76" s="99">
        <v>0.41859383387946264</v>
      </c>
      <c r="AR76" s="99">
        <v>0.29009624285838498</v>
      </c>
      <c r="AS76" s="99">
        <v>0.35565684677918302</v>
      </c>
      <c r="AT76" s="99">
        <v>0.64174402675636855</v>
      </c>
      <c r="AU76" s="70">
        <v>0.35431260238130069</v>
      </c>
      <c r="AV76" s="70">
        <v>0.42150879450435547</v>
      </c>
      <c r="AW76" s="70">
        <v>0.52814888761532186</v>
      </c>
      <c r="AX76" s="70">
        <v>0.26363185530294464</v>
      </c>
      <c r="AY76" s="70">
        <v>0.41176648550995831</v>
      </c>
      <c r="AZ76" s="70">
        <v>0.49676910517099582</v>
      </c>
      <c r="BA76" s="70">
        <v>0.38055934115661677</v>
      </c>
      <c r="BB76" s="211">
        <v>0.37313498908928355</v>
      </c>
    </row>
    <row r="77" spans="3:56" x14ac:dyDescent="0.25">
      <c r="C77" s="1" t="s">
        <v>2297</v>
      </c>
      <c r="D77" s="233">
        <v>0.43015651364767427</v>
      </c>
      <c r="E77" s="99">
        <v>0.43099792333473103</v>
      </c>
      <c r="F77" s="99">
        <v>0.43183933302178779</v>
      </c>
      <c r="G77" s="99">
        <v>0.43268074270884455</v>
      </c>
      <c r="H77" s="99">
        <v>0.43352215239590131</v>
      </c>
      <c r="I77" s="99">
        <v>0.43436356208295812</v>
      </c>
      <c r="J77" s="99">
        <v>0.43520497177001488</v>
      </c>
      <c r="K77" s="99">
        <v>0.43604638145707164</v>
      </c>
      <c r="L77" s="99">
        <v>0.4368877911441284</v>
      </c>
      <c r="M77" s="99">
        <v>0.43772920083118516</v>
      </c>
      <c r="N77" s="99">
        <v>0.43857061051824192</v>
      </c>
      <c r="O77" s="99">
        <v>0.43941202020529874</v>
      </c>
      <c r="P77" s="99">
        <v>0.4402534298923555</v>
      </c>
      <c r="Q77" s="99">
        <v>0.44109483957941226</v>
      </c>
      <c r="R77" s="99">
        <v>0.44193624926646902</v>
      </c>
      <c r="S77" s="99">
        <v>0.44277765895352578</v>
      </c>
      <c r="T77" s="99">
        <v>0.44361906864058254</v>
      </c>
      <c r="U77" s="99">
        <v>0.44446047832763935</v>
      </c>
      <c r="V77" s="99">
        <v>0.44530188801469611</v>
      </c>
      <c r="W77" s="99">
        <v>0.44614329770175287</v>
      </c>
      <c r="X77" s="99">
        <v>0.44698470738880963</v>
      </c>
      <c r="Y77" s="99">
        <v>0.44782611707586639</v>
      </c>
      <c r="Z77" s="99">
        <v>0.44866752676292315</v>
      </c>
      <c r="AA77" s="99">
        <v>0.44950893644997991</v>
      </c>
      <c r="AB77" s="99">
        <v>0.45035034613703673</v>
      </c>
      <c r="AC77" s="99">
        <v>0.45119175582409349</v>
      </c>
      <c r="AD77" s="99">
        <v>0.45203316551115025</v>
      </c>
      <c r="AE77" s="99">
        <v>0.45287457519820701</v>
      </c>
      <c r="AF77" s="99">
        <v>0.45371598488526377</v>
      </c>
      <c r="AG77" s="99">
        <v>0.45455739457232058</v>
      </c>
      <c r="AH77" s="99">
        <v>0.45539880425937734</v>
      </c>
      <c r="AI77" s="99">
        <v>0.4562402139464341</v>
      </c>
      <c r="AJ77" s="99">
        <v>0.45708162363349086</v>
      </c>
      <c r="AK77" s="99">
        <v>0.45792303332054762</v>
      </c>
      <c r="AL77" s="99">
        <v>0.45876444300760444</v>
      </c>
      <c r="AM77" s="99">
        <v>0.45960585269466114</v>
      </c>
      <c r="AN77" s="99">
        <v>0.46044726238171796</v>
      </c>
      <c r="AO77" s="99">
        <v>0.46128867206877472</v>
      </c>
      <c r="AP77" s="99">
        <v>0.46213008175583148</v>
      </c>
      <c r="AQ77" s="99">
        <v>0.46297149144288824</v>
      </c>
      <c r="AR77" s="99">
        <v>0.463812901129945</v>
      </c>
      <c r="AS77" s="99">
        <v>0.46465431081700181</v>
      </c>
      <c r="AT77" s="99">
        <v>0.46549572050405857</v>
      </c>
      <c r="BB77" s="237"/>
    </row>
    <row r="78" spans="3:56" x14ac:dyDescent="0.25">
      <c r="C78" s="1"/>
      <c r="D78" s="233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70">
        <v>0.39600546356801347</v>
      </c>
      <c r="AV78" s="99">
        <v>0.40003683626636577</v>
      </c>
      <c r="AW78" s="99">
        <v>0.40406820896471812</v>
      </c>
      <c r="AX78" s="99">
        <v>0.40809958166307048</v>
      </c>
      <c r="AY78" s="99">
        <v>0.41213095436142283</v>
      </c>
      <c r="AZ78" s="99">
        <v>0.41616232705977513</v>
      </c>
      <c r="BA78" s="99">
        <v>0.42019369975812748</v>
      </c>
      <c r="BB78" s="237"/>
    </row>
    <row r="79" spans="3:56" x14ac:dyDescent="0.25">
      <c r="C79" s="1" t="s">
        <v>115</v>
      </c>
      <c r="D79" s="238">
        <v>37362.887200975449</v>
      </c>
      <c r="E79" s="9">
        <v>252631.1990606316</v>
      </c>
      <c r="F79" s="9">
        <v>341866.29162777629</v>
      </c>
      <c r="G79" s="9">
        <v>6291604</v>
      </c>
      <c r="H79" s="9">
        <v>118278.61344999996</v>
      </c>
      <c r="I79" s="9">
        <v>345303.72000000003</v>
      </c>
      <c r="J79" s="9">
        <v>168426.69859999997</v>
      </c>
      <c r="K79" s="9">
        <v>97643.81628901948</v>
      </c>
      <c r="L79" s="9">
        <v>1582496.2945958057</v>
      </c>
      <c r="M79" s="9">
        <v>413296.22582771874</v>
      </c>
      <c r="N79" s="9">
        <v>291844.82518570893</v>
      </c>
      <c r="O79" s="9">
        <v>718040.27263150492</v>
      </c>
      <c r="P79" s="9">
        <v>209100.61715697579</v>
      </c>
      <c r="Q79" s="9">
        <v>67498.427999999985</v>
      </c>
      <c r="R79" s="9">
        <v>1026070.8356999998</v>
      </c>
      <c r="S79" s="9">
        <v>730766.63140717754</v>
      </c>
      <c r="T79" s="9">
        <v>1278492.4586396168</v>
      </c>
      <c r="U79" s="9">
        <v>445877.83883479633</v>
      </c>
      <c r="V79" s="9">
        <v>377664.62887619704</v>
      </c>
      <c r="W79" s="9">
        <v>495500.41931454756</v>
      </c>
      <c r="X79" s="9">
        <v>226063.62952200917</v>
      </c>
      <c r="Y79" s="9">
        <v>5669.5738229656472</v>
      </c>
      <c r="Z79" s="9">
        <v>77235.49988800002</v>
      </c>
      <c r="AA79" s="9">
        <v>24058.001252100617</v>
      </c>
      <c r="AB79" s="9">
        <v>8960.160321469144</v>
      </c>
      <c r="AC79" s="9">
        <v>13795.605821071058</v>
      </c>
      <c r="AD79" s="9">
        <v>57264.992499999993</v>
      </c>
      <c r="AE79" s="9">
        <v>63752.947158186071</v>
      </c>
      <c r="AF79" s="9">
        <v>25559.326473026973</v>
      </c>
      <c r="AG79" s="9">
        <v>53870.793280425736</v>
      </c>
      <c r="AH79" s="9">
        <v>948619.56093408901</v>
      </c>
      <c r="AI79" s="9">
        <v>266067.31208356592</v>
      </c>
      <c r="AJ79" s="9">
        <v>63457.476400800013</v>
      </c>
      <c r="AK79" s="9">
        <v>349505.40375078435</v>
      </c>
      <c r="AL79" s="9">
        <v>16824.788625996105</v>
      </c>
      <c r="AM79" s="9">
        <v>22287.212577528859</v>
      </c>
      <c r="AN79" s="9">
        <v>77328.55738141734</v>
      </c>
      <c r="AO79" s="9">
        <v>497528.61144838488</v>
      </c>
      <c r="AP79" s="9">
        <v>24588.572894279201</v>
      </c>
      <c r="AQ79" s="9">
        <v>867295.66664858407</v>
      </c>
      <c r="AR79" s="9">
        <v>2983345.133612826</v>
      </c>
      <c r="AS79" s="9">
        <v>309022.34557764302</v>
      </c>
      <c r="AT79" s="9">
        <v>1279846.279593392</v>
      </c>
      <c r="AU79" s="9">
        <v>12073348.3318089</v>
      </c>
      <c r="AV79" s="9">
        <v>3064817.3712353627</v>
      </c>
      <c r="AW79" s="9">
        <v>464025.28087236593</v>
      </c>
      <c r="AX79" s="9">
        <v>955795.94229404</v>
      </c>
      <c r="AY79" s="9">
        <v>1156056.3607768123</v>
      </c>
      <c r="AZ79" s="9">
        <v>204442.06502542016</v>
      </c>
      <c r="BA79" s="9">
        <v>6079106.6407888914</v>
      </c>
      <c r="BB79" s="239">
        <v>23551714.153966993</v>
      </c>
      <c r="BD79" s="1">
        <v>0</v>
      </c>
    </row>
    <row r="80" spans="3:56" x14ac:dyDescent="0.25">
      <c r="C80" s="1"/>
      <c r="D80" s="96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240"/>
    </row>
    <row r="81" spans="3:54" ht="15.75" thickBot="1" x14ac:dyDescent="0.3">
      <c r="C81" s="1"/>
      <c r="D81" s="241">
        <v>9416.0866513492092</v>
      </c>
      <c r="E81" s="242">
        <v>128306.05295803233</v>
      </c>
      <c r="F81" s="242">
        <v>146888.24049934786</v>
      </c>
      <c r="G81" s="242">
        <v>3093253.4513129308</v>
      </c>
      <c r="H81" s="242">
        <v>44432.102164615855</v>
      </c>
      <c r="I81" s="242">
        <v>134698.67309426001</v>
      </c>
      <c r="J81" s="242">
        <v>65298.469103029711</v>
      </c>
      <c r="K81" s="242">
        <v>35066.177115155529</v>
      </c>
      <c r="L81" s="242">
        <v>642246.73611389252</v>
      </c>
      <c r="M81" s="242">
        <v>161616.74777822415</v>
      </c>
      <c r="N81" s="242">
        <v>132607.92769451911</v>
      </c>
      <c r="O81" s="242">
        <v>332029.0592624523</v>
      </c>
      <c r="P81" s="242">
        <v>68043.47357509438</v>
      </c>
      <c r="Q81" s="242">
        <v>22417.995438965449</v>
      </c>
      <c r="R81" s="242">
        <v>446572.4920340823</v>
      </c>
      <c r="S81" s="242">
        <v>276891.57760644436</v>
      </c>
      <c r="T81" s="242">
        <v>602769.14880264376</v>
      </c>
      <c r="U81" s="242">
        <v>141902.05914679784</v>
      </c>
      <c r="V81" s="242">
        <v>132793.7844651505</v>
      </c>
      <c r="W81" s="242">
        <v>167823.01272473254</v>
      </c>
      <c r="X81" s="242">
        <v>85583.694859642026</v>
      </c>
      <c r="Y81" s="242">
        <v>1542.2897595095837</v>
      </c>
      <c r="Z81" s="242">
        <v>27755.493753794155</v>
      </c>
      <c r="AA81" s="242">
        <v>9671.8708800978911</v>
      </c>
      <c r="AB81" s="242">
        <v>3852.6270888284262</v>
      </c>
      <c r="AC81" s="242">
        <v>5291.72525742984</v>
      </c>
      <c r="AD81" s="242">
        <v>21024.041416315747</v>
      </c>
      <c r="AE81" s="242">
        <v>22502.902087045848</v>
      </c>
      <c r="AF81" s="242">
        <v>11455.498535954765</v>
      </c>
      <c r="AG81" s="242">
        <v>21332.880858003518</v>
      </c>
      <c r="AH81" s="242">
        <v>489804.20460133761</v>
      </c>
      <c r="AI81" s="242">
        <v>111378.32597567378</v>
      </c>
      <c r="AJ81" s="242">
        <v>21505.962446852598</v>
      </c>
      <c r="AK81" s="242">
        <v>148394.46341562856</v>
      </c>
      <c r="AL81" s="242">
        <v>6938.5713429907664</v>
      </c>
      <c r="AM81" s="242">
        <v>9500.0545565722023</v>
      </c>
      <c r="AN81" s="242">
        <v>31046.703567330733</v>
      </c>
      <c r="AO81" s="242">
        <v>269498.18364171084</v>
      </c>
      <c r="AP81" s="242">
        <v>7789.1459911573347</v>
      </c>
      <c r="AQ81" s="242">
        <v>406178.06621390325</v>
      </c>
      <c r="AR81" s="242">
        <v>885618.56830109691</v>
      </c>
      <c r="AS81" s="242">
        <v>124218.04355396301</v>
      </c>
      <c r="AT81" s="242">
        <v>631679.44170701085</v>
      </c>
      <c r="AU81" s="245">
        <v>5535664.5242792442</v>
      </c>
      <c r="AV81" s="245">
        <v>1202198.6536569684</v>
      </c>
      <c r="AW81" s="245">
        <v>181663.82359263627</v>
      </c>
      <c r="AX81" s="245">
        <v>323926.54340533563</v>
      </c>
      <c r="AY81" s="245">
        <v>542110.69061130239</v>
      </c>
      <c r="AZ81" s="245">
        <v>81693.570131533517</v>
      </c>
      <c r="BA81" s="245">
        <v>2413280.2808233486</v>
      </c>
      <c r="BB81" s="246">
        <v>10138636.027353572</v>
      </c>
    </row>
    <row r="82" spans="3:54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S82" s="1"/>
      <c r="T82" s="1"/>
      <c r="U82" s="1"/>
      <c r="V82" s="1"/>
      <c r="Y82" s="1"/>
      <c r="Z82" s="1"/>
      <c r="AA82" s="1"/>
      <c r="AB82" s="247"/>
      <c r="AC82" s="1"/>
      <c r="AD82" s="1"/>
      <c r="AE82" s="247"/>
      <c r="AF82" s="247"/>
      <c r="AK82" s="247"/>
      <c r="AL82" s="247"/>
      <c r="AM82" s="247"/>
      <c r="AN82" s="247"/>
      <c r="AO82" s="247"/>
      <c r="AQ82" s="247"/>
      <c r="AR82" s="247"/>
      <c r="AT82" s="2"/>
    </row>
    <row r="83" spans="3:54" x14ac:dyDescent="0.25">
      <c r="C83" s="1"/>
      <c r="D83" s="1"/>
      <c r="E83" s="1"/>
      <c r="F83" s="1"/>
      <c r="G83" s="1"/>
      <c r="H83" s="1"/>
      <c r="I83" s="1"/>
      <c r="J83" s="1"/>
      <c r="K83" s="1"/>
      <c r="L83">
        <v>1</v>
      </c>
      <c r="M83" s="1"/>
      <c r="N83" s="1"/>
      <c r="O83" s="1"/>
      <c r="P83" s="1"/>
      <c r="S83" s="1"/>
      <c r="T83" s="1"/>
      <c r="U83" s="1"/>
      <c r="V83" s="1"/>
      <c r="Y83" s="1"/>
      <c r="Z83" s="1"/>
      <c r="AA83" s="1"/>
      <c r="AB83" s="247"/>
      <c r="AC83" s="1"/>
      <c r="AD83" s="1"/>
      <c r="AE83" s="247"/>
      <c r="AF83" s="247"/>
      <c r="AG83" s="247"/>
      <c r="AH83" s="247"/>
      <c r="AI83" s="247"/>
      <c r="AJ83" s="247"/>
      <c r="AK83" s="247"/>
      <c r="AL83" s="247"/>
      <c r="AM83" s="247"/>
      <c r="AN83" s="247"/>
      <c r="AO83" s="2"/>
    </row>
    <row r="84" spans="3:54" x14ac:dyDescent="0.25">
      <c r="C84" s="1"/>
      <c r="D84" s="1"/>
      <c r="E84" s="1"/>
      <c r="F84" s="1"/>
      <c r="G84" s="1"/>
      <c r="H84" s="1"/>
      <c r="I84" s="1"/>
      <c r="J84" s="1"/>
      <c r="K84" s="1"/>
      <c r="L84">
        <v>2</v>
      </c>
      <c r="M84" s="1"/>
      <c r="N84" s="1"/>
      <c r="O84" s="1"/>
      <c r="P84" s="1"/>
      <c r="S84" s="1"/>
      <c r="T84" s="1"/>
      <c r="U84" s="1"/>
      <c r="V84" s="1"/>
      <c r="Y84" s="1"/>
      <c r="Z84" s="1"/>
      <c r="AA84" s="1"/>
      <c r="AB84" s="247"/>
      <c r="AC84" s="1"/>
      <c r="AD84" s="1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/>
      <c r="AO84" s="2"/>
    </row>
    <row r="85" spans="3:54" x14ac:dyDescent="0.25">
      <c r="C85" s="1"/>
      <c r="D85" s="1"/>
      <c r="E85" s="1"/>
      <c r="F85" s="1"/>
      <c r="G85" s="1"/>
      <c r="H85" s="1"/>
      <c r="I85" s="1"/>
      <c r="J85" s="1"/>
      <c r="K85" s="1"/>
      <c r="L85">
        <v>3</v>
      </c>
      <c r="M85" s="1"/>
      <c r="N85" s="1"/>
      <c r="O85" s="1"/>
      <c r="P85" s="1"/>
      <c r="S85" s="1"/>
      <c r="T85" s="1"/>
      <c r="U85" s="1"/>
      <c r="V85" s="1"/>
      <c r="Y85" s="1"/>
      <c r="Z85" s="1"/>
      <c r="AA85" s="1"/>
      <c r="AB85" s="247"/>
      <c r="AC85" s="1"/>
      <c r="AD85" s="1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"/>
    </row>
    <row r="86" spans="3:54" x14ac:dyDescent="0.25">
      <c r="C86" s="1"/>
      <c r="D86" s="1"/>
      <c r="E86" s="1"/>
      <c r="F86" s="1"/>
      <c r="G86" s="1"/>
      <c r="H86" s="1"/>
      <c r="I86" s="1"/>
      <c r="J86" s="1"/>
      <c r="K86" s="1"/>
      <c r="L86">
        <v>4</v>
      </c>
      <c r="M86" s="1"/>
      <c r="N86" s="1"/>
      <c r="O86" s="1"/>
      <c r="P86" s="1"/>
      <c r="S86" s="1"/>
      <c r="T86" s="1"/>
      <c r="U86" s="1"/>
      <c r="V86" s="1"/>
      <c r="Y86" s="1"/>
      <c r="Z86" s="1"/>
      <c r="AA86" s="1"/>
      <c r="AB86" s="247"/>
      <c r="AC86" s="1"/>
      <c r="AD86" s="1"/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"/>
    </row>
    <row r="87" spans="3:54" x14ac:dyDescent="0.25">
      <c r="C87" s="1"/>
      <c r="D87" s="1"/>
      <c r="E87" s="1"/>
      <c r="F87" s="1"/>
      <c r="G87" s="1"/>
      <c r="H87" s="1"/>
      <c r="I87" s="1"/>
      <c r="J87" s="1"/>
      <c r="K87" s="1"/>
      <c r="L87">
        <v>5</v>
      </c>
      <c r="M87" s="1"/>
      <c r="N87" s="1"/>
      <c r="O87" s="1"/>
      <c r="P87" s="1"/>
      <c r="S87" s="1"/>
      <c r="T87" s="1"/>
      <c r="U87" s="1"/>
      <c r="V87" s="1"/>
      <c r="Y87" s="1"/>
      <c r="Z87" s="1"/>
      <c r="AA87" s="1"/>
      <c r="AB87" s="247"/>
      <c r="AC87" s="1"/>
      <c r="AD87" s="1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"/>
    </row>
    <row r="88" spans="3:54" x14ac:dyDescent="0.25">
      <c r="C88" s="1"/>
      <c r="D88" s="1"/>
      <c r="E88" s="1"/>
      <c r="F88" s="1"/>
      <c r="G88" s="1"/>
      <c r="H88" s="1"/>
      <c r="I88" s="1"/>
      <c r="J88" s="1"/>
      <c r="K88" s="1"/>
      <c r="L88">
        <v>6</v>
      </c>
      <c r="M88" s="1"/>
      <c r="N88" s="1"/>
      <c r="O88" s="1"/>
      <c r="P88" s="1"/>
      <c r="S88" s="1"/>
      <c r="T88" s="1"/>
      <c r="U88" s="1"/>
      <c r="V88" s="1"/>
      <c r="Y88" s="1"/>
      <c r="Z88" s="1"/>
      <c r="AA88" s="1"/>
      <c r="AB88" s="247"/>
      <c r="AC88" s="1"/>
      <c r="AD88" s="1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"/>
    </row>
    <row r="89" spans="3:54" x14ac:dyDescent="0.25">
      <c r="C89" s="1"/>
      <c r="D89" s="1"/>
      <c r="E89" s="1"/>
      <c r="F89" s="1"/>
      <c r="G89" s="1"/>
      <c r="H89" s="1"/>
      <c r="I89" s="1"/>
      <c r="J89" s="1"/>
      <c r="K89" s="1"/>
      <c r="L89">
        <v>7</v>
      </c>
      <c r="M89" s="1"/>
      <c r="N89" s="1"/>
      <c r="O89" s="1"/>
      <c r="P89" s="1"/>
      <c r="S89" s="1"/>
      <c r="T89" s="1"/>
      <c r="U89" s="1"/>
      <c r="V89" s="1"/>
      <c r="Y89" s="1"/>
      <c r="Z89" s="1"/>
      <c r="AA89" s="1"/>
      <c r="AB89" s="247"/>
      <c r="AC89" s="1"/>
      <c r="AD89" s="1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"/>
    </row>
    <row r="90" spans="3:54" x14ac:dyDescent="0.25">
      <c r="C90" s="1"/>
      <c r="D90" s="1"/>
      <c r="E90" s="1"/>
      <c r="F90" s="1"/>
      <c r="G90" s="1"/>
      <c r="H90" s="1"/>
      <c r="I90" s="1"/>
      <c r="J90" s="1"/>
      <c r="K90" s="1"/>
      <c r="L90">
        <v>8</v>
      </c>
      <c r="M90" s="1"/>
      <c r="N90" s="1"/>
      <c r="O90" s="1"/>
      <c r="P90" s="1"/>
      <c r="S90" s="1"/>
      <c r="T90" s="1"/>
      <c r="U90" s="1"/>
      <c r="V90" s="1"/>
      <c r="Y90" s="1"/>
      <c r="Z90" s="1"/>
      <c r="AA90" s="1"/>
      <c r="AB90" s="247"/>
      <c r="AC90" s="1"/>
      <c r="AD90" s="1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"/>
    </row>
    <row r="91" spans="3:54" x14ac:dyDescent="0.25">
      <c r="C91" s="1"/>
      <c r="D91" s="1"/>
      <c r="E91" s="1"/>
      <c r="F91" s="1"/>
      <c r="G91" s="1"/>
      <c r="H91" s="1"/>
      <c r="I91" s="1"/>
      <c r="J91" s="1"/>
      <c r="K91" s="1"/>
      <c r="L91">
        <v>9</v>
      </c>
      <c r="M91" s="1"/>
      <c r="N91" s="1"/>
      <c r="O91" s="1"/>
      <c r="P91" s="1"/>
      <c r="S91" s="1"/>
      <c r="T91" s="1"/>
      <c r="U91" s="1"/>
      <c r="V91" s="1"/>
      <c r="Y91" s="1"/>
      <c r="Z91" s="1"/>
      <c r="AA91" s="1"/>
      <c r="AB91" s="247"/>
      <c r="AC91" s="1"/>
      <c r="AD91" s="1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"/>
    </row>
    <row r="92" spans="3:54" x14ac:dyDescent="0.25">
      <c r="C92" s="1"/>
      <c r="D92" s="1"/>
      <c r="E92" s="1"/>
      <c r="F92" s="1"/>
      <c r="G92" s="1"/>
      <c r="H92" s="1"/>
      <c r="I92" s="1"/>
      <c r="J92" s="1"/>
      <c r="K92" s="1"/>
      <c r="L92">
        <v>10</v>
      </c>
      <c r="M92" s="1"/>
      <c r="N92" s="1"/>
      <c r="O92" s="1"/>
      <c r="P92" s="1"/>
      <c r="S92" s="1"/>
      <c r="T92" s="1"/>
      <c r="U92" s="1"/>
      <c r="V92" s="1"/>
      <c r="Y92" s="1"/>
      <c r="Z92" s="1"/>
      <c r="AA92" s="1"/>
      <c r="AB92" s="247"/>
      <c r="AC92" s="1"/>
      <c r="AD92" s="1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"/>
    </row>
    <row r="93" spans="3:54" x14ac:dyDescent="0.25">
      <c r="C93" s="1"/>
      <c r="D93" s="1"/>
      <c r="E93" s="1"/>
      <c r="F93" s="1"/>
      <c r="G93" s="1"/>
      <c r="H93" s="1"/>
      <c r="I93" s="1"/>
      <c r="J93" s="1"/>
      <c r="K93" s="1"/>
      <c r="L93">
        <v>11</v>
      </c>
      <c r="M93" s="1"/>
      <c r="N93" s="1"/>
      <c r="O93" s="1"/>
      <c r="P93" s="1"/>
      <c r="S93" s="1"/>
      <c r="T93" s="1"/>
      <c r="U93" s="1"/>
      <c r="V93" s="1"/>
      <c r="Y93" s="1"/>
      <c r="Z93" s="1"/>
      <c r="AA93" s="1"/>
      <c r="AB93" s="247"/>
      <c r="AC93" s="1"/>
      <c r="AD93" s="1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"/>
    </row>
    <row r="94" spans="3:54" x14ac:dyDescent="0.25">
      <c r="C94" s="1"/>
      <c r="D94" s="1"/>
      <c r="E94" s="1"/>
      <c r="F94" s="1"/>
      <c r="G94" s="1"/>
      <c r="H94" s="1"/>
      <c r="I94" s="1"/>
      <c r="J94" s="1"/>
      <c r="K94" s="1"/>
      <c r="L94">
        <v>12</v>
      </c>
      <c r="M94" s="1"/>
      <c r="N94" s="1"/>
      <c r="O94" s="1"/>
      <c r="P94" s="1"/>
      <c r="S94" s="1"/>
      <c r="T94" s="1"/>
      <c r="U94" s="1"/>
      <c r="V94" s="1"/>
      <c r="Y94" s="1"/>
      <c r="Z94" s="1"/>
      <c r="AA94" s="1"/>
      <c r="AB94" s="247"/>
      <c r="AC94" s="1"/>
      <c r="AD94" s="1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"/>
    </row>
    <row r="95" spans="3:54" x14ac:dyDescent="0.25">
      <c r="C95" s="1"/>
      <c r="D95" s="1"/>
      <c r="E95" s="1"/>
      <c r="F95" s="1"/>
      <c r="G95" s="1"/>
      <c r="H95" s="1"/>
      <c r="I95" s="1"/>
      <c r="J95" s="1"/>
      <c r="K95" s="1"/>
      <c r="L95">
        <v>13</v>
      </c>
      <c r="M95" s="1"/>
      <c r="N95" s="1"/>
      <c r="O95" s="1"/>
      <c r="P95" s="1"/>
      <c r="S95" s="1"/>
      <c r="T95" s="1"/>
      <c r="U95" s="1"/>
      <c r="V95" s="1"/>
      <c r="Y95" s="1"/>
      <c r="Z95" s="1"/>
      <c r="AA95" s="1"/>
      <c r="AB95" s="247"/>
      <c r="AC95" s="1"/>
      <c r="AD95" s="1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"/>
    </row>
    <row r="96" spans="3:54" x14ac:dyDescent="0.25">
      <c r="C96" s="1"/>
      <c r="D96" s="1"/>
      <c r="E96" s="1"/>
      <c r="F96" s="1"/>
      <c r="G96" s="1"/>
      <c r="H96" s="1"/>
      <c r="I96" s="1"/>
      <c r="J96" s="1"/>
      <c r="K96" s="1"/>
      <c r="L96">
        <v>14</v>
      </c>
      <c r="M96" s="1"/>
      <c r="N96" s="1"/>
      <c r="O96" s="1"/>
      <c r="P96" s="1"/>
      <c r="S96" s="1"/>
      <c r="T96" s="1"/>
      <c r="U96" s="1"/>
      <c r="V96" s="1"/>
      <c r="Y96" s="1"/>
      <c r="Z96" s="1"/>
      <c r="AA96" s="1"/>
      <c r="AB96" s="247"/>
      <c r="AC96" s="1"/>
      <c r="AD96" s="1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"/>
    </row>
    <row r="97" spans="3:41" x14ac:dyDescent="0.25">
      <c r="C97" s="1"/>
      <c r="D97" s="1"/>
      <c r="E97" s="1"/>
      <c r="F97" s="1"/>
      <c r="G97" s="1"/>
      <c r="H97" s="1"/>
      <c r="I97" s="1"/>
      <c r="J97" s="1"/>
      <c r="K97" s="1"/>
      <c r="L97">
        <v>15</v>
      </c>
      <c r="M97" s="1"/>
      <c r="N97" s="1"/>
      <c r="O97" s="1"/>
      <c r="P97" s="1"/>
      <c r="S97" s="1"/>
      <c r="T97" s="1"/>
      <c r="U97" s="1"/>
      <c r="V97" s="1"/>
      <c r="Y97" s="1"/>
      <c r="Z97" s="1"/>
      <c r="AA97" s="1"/>
      <c r="AB97" s="247"/>
      <c r="AC97" s="1"/>
      <c r="AD97" s="1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"/>
    </row>
    <row r="98" spans="3:41" x14ac:dyDescent="0.25">
      <c r="C98" s="1"/>
      <c r="D98" s="1"/>
      <c r="E98" s="1"/>
      <c r="F98" s="1"/>
      <c r="G98" s="1"/>
      <c r="H98" s="1"/>
      <c r="I98" s="1"/>
      <c r="J98" s="1"/>
      <c r="K98" s="1"/>
      <c r="L98">
        <v>16</v>
      </c>
      <c r="M98" s="1"/>
      <c r="N98" s="1"/>
      <c r="O98" s="1"/>
      <c r="P98" s="1"/>
      <c r="S98" s="1"/>
      <c r="T98" s="1"/>
      <c r="U98" s="1"/>
      <c r="V98" s="1"/>
      <c r="Y98" s="1"/>
      <c r="Z98" s="1"/>
      <c r="AA98" s="1"/>
      <c r="AB98" s="247"/>
      <c r="AC98" s="1"/>
      <c r="AD98" s="1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"/>
    </row>
    <row r="99" spans="3:41" x14ac:dyDescent="0.25">
      <c r="C99" s="1"/>
      <c r="D99" s="1"/>
      <c r="E99" s="1"/>
      <c r="F99" s="1"/>
      <c r="G99" s="1"/>
      <c r="H99" s="1"/>
      <c r="I99" s="1"/>
      <c r="J99" s="1"/>
      <c r="K99" s="1"/>
      <c r="L99">
        <v>17</v>
      </c>
      <c r="M99" s="1"/>
      <c r="N99" s="1"/>
      <c r="O99" s="1"/>
      <c r="P99" s="1"/>
      <c r="S99" s="1"/>
      <c r="T99" s="1"/>
      <c r="U99" s="1"/>
      <c r="V99" s="1"/>
      <c r="Y99" s="1"/>
      <c r="Z99" s="1"/>
      <c r="AA99" s="1"/>
      <c r="AB99" s="247"/>
      <c r="AC99" s="1"/>
      <c r="AD99" s="1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"/>
    </row>
    <row r="100" spans="3:41" x14ac:dyDescent="0.25">
      <c r="C100" s="1"/>
      <c r="D100" s="1"/>
      <c r="E100" s="1"/>
      <c r="F100" s="1"/>
      <c r="G100" s="1"/>
      <c r="H100" s="1"/>
      <c r="I100" s="1"/>
      <c r="J100" s="1"/>
      <c r="K100" s="1"/>
      <c r="L100">
        <v>18</v>
      </c>
      <c r="M100" s="1"/>
      <c r="N100" s="1"/>
      <c r="O100" s="1"/>
      <c r="P100" s="1"/>
      <c r="S100" s="1"/>
      <c r="T100" s="1"/>
      <c r="U100" s="1"/>
      <c r="V100" s="1"/>
      <c r="Y100" s="1"/>
      <c r="Z100" s="1"/>
      <c r="AA100" s="1"/>
      <c r="AB100" s="247"/>
      <c r="AC100" s="1"/>
      <c r="AD100" s="1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"/>
    </row>
    <row r="101" spans="3:41" x14ac:dyDescent="0.25">
      <c r="C101" s="1"/>
      <c r="D101" s="1"/>
      <c r="E101" s="1"/>
      <c r="F101" s="1"/>
      <c r="G101" s="1"/>
      <c r="H101" s="1"/>
      <c r="I101" s="1"/>
      <c r="J101" s="1"/>
      <c r="K101" s="1"/>
      <c r="L101">
        <v>19</v>
      </c>
      <c r="M101" s="1"/>
      <c r="N101" s="1"/>
      <c r="O101" s="1"/>
      <c r="P101" s="1"/>
      <c r="S101" s="1"/>
      <c r="T101" s="1"/>
      <c r="U101" s="1"/>
      <c r="V101" s="1"/>
      <c r="Y101" s="1"/>
      <c r="Z101" s="1"/>
      <c r="AA101" s="1"/>
      <c r="AB101" s="247"/>
      <c r="AC101" s="1"/>
      <c r="AD101" s="1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"/>
    </row>
    <row r="102" spans="3:41" x14ac:dyDescent="0.25">
      <c r="C102" s="1"/>
      <c r="D102" s="1"/>
      <c r="E102" s="1"/>
      <c r="F102" s="1"/>
      <c r="G102" s="1"/>
      <c r="H102" s="1"/>
      <c r="I102" s="1"/>
      <c r="J102" s="1"/>
      <c r="K102" s="1"/>
      <c r="L102">
        <v>20</v>
      </c>
      <c r="M102" s="1"/>
      <c r="N102" s="1"/>
      <c r="O102" s="1"/>
      <c r="P102" s="1"/>
      <c r="S102" s="1"/>
      <c r="T102" s="1"/>
      <c r="U102" s="1"/>
      <c r="V102" s="1"/>
      <c r="Y102" s="1"/>
      <c r="Z102" s="1"/>
      <c r="AA102" s="1"/>
      <c r="AB102" s="247"/>
      <c r="AC102" s="1"/>
      <c r="AD102" s="1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"/>
    </row>
    <row r="103" spans="3:41" x14ac:dyDescent="0.25">
      <c r="L103">
        <v>21</v>
      </c>
      <c r="M103" s="1"/>
      <c r="N103" s="1"/>
      <c r="O103" s="1"/>
      <c r="P103" s="1"/>
      <c r="S103" s="1"/>
      <c r="Y103" s="1"/>
      <c r="Z103" s="1"/>
      <c r="AB103" s="247"/>
      <c r="AC103" s="1"/>
      <c r="AD103" s="1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"/>
    </row>
    <row r="104" spans="3:41" x14ac:dyDescent="0.25">
      <c r="L104">
        <v>22</v>
      </c>
      <c r="M104" s="1"/>
      <c r="N104" s="1"/>
      <c r="O104" s="1"/>
      <c r="P104" s="1"/>
      <c r="S104" s="1"/>
      <c r="T104" s="1"/>
      <c r="Y104" s="1"/>
      <c r="Z104" s="1"/>
      <c r="AA104" s="1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"/>
    </row>
    <row r="105" spans="3:41" x14ac:dyDescent="0.25">
      <c r="L105">
        <v>23</v>
      </c>
      <c r="M105" s="1"/>
      <c r="N105" s="1"/>
      <c r="O105" s="1"/>
      <c r="P105" s="1"/>
      <c r="R105" s="1"/>
      <c r="S105" s="1"/>
      <c r="V105" s="1"/>
      <c r="W105" s="247"/>
      <c r="X105" s="1"/>
      <c r="Y105" s="1"/>
      <c r="Z105" s="1"/>
      <c r="AA105" s="1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"/>
    </row>
    <row r="106" spans="3:41" x14ac:dyDescent="0.25">
      <c r="L106">
        <v>24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247"/>
      <c r="X106" s="1"/>
      <c r="Y106" s="1"/>
      <c r="Z106" s="1"/>
      <c r="AA106" s="1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"/>
    </row>
    <row r="107" spans="3:41" x14ac:dyDescent="0.25">
      <c r="L107">
        <v>25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247"/>
      <c r="X107" s="1"/>
      <c r="Y107" s="1"/>
      <c r="Z107" s="1"/>
      <c r="AA107" s="1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"/>
    </row>
    <row r="108" spans="3:41" x14ac:dyDescent="0.25">
      <c r="L108">
        <v>26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247"/>
      <c r="X108" s="1"/>
      <c r="Y108" s="1"/>
      <c r="Z108" s="1"/>
      <c r="AA108" s="1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"/>
    </row>
    <row r="109" spans="3:41" x14ac:dyDescent="0.25">
      <c r="L109">
        <v>27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247"/>
      <c r="X109" s="1"/>
      <c r="Y109" s="1"/>
      <c r="Z109" s="1"/>
      <c r="AA109" s="1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"/>
    </row>
    <row r="110" spans="3:41" x14ac:dyDescent="0.25">
      <c r="L110">
        <v>28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247"/>
      <c r="X110" s="1"/>
      <c r="Y110" s="1"/>
      <c r="Z110" s="1"/>
      <c r="AA110" s="1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"/>
    </row>
    <row r="111" spans="3:41" x14ac:dyDescent="0.25">
      <c r="L111">
        <v>29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247"/>
      <c r="X111" s="1"/>
      <c r="Y111" s="1"/>
      <c r="Z111" s="1"/>
      <c r="AA111" s="1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"/>
    </row>
    <row r="112" spans="3:41" x14ac:dyDescent="0.25">
      <c r="L112">
        <v>30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247"/>
      <c r="X112" s="1"/>
      <c r="Y112" s="1"/>
      <c r="Z112" s="1"/>
      <c r="AA112" s="1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"/>
    </row>
    <row r="113" spans="3:55" x14ac:dyDescent="0.25"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247"/>
      <c r="X113" s="1"/>
      <c r="Y113" s="1"/>
      <c r="Z113" s="1"/>
      <c r="AA113" s="1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"/>
    </row>
    <row r="114" spans="3:55" ht="15.75" thickBot="1" x14ac:dyDescent="0.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247"/>
      <c r="X114" s="1"/>
      <c r="Y114" s="1"/>
      <c r="Z114" s="1"/>
      <c r="AA114" s="1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"/>
    </row>
    <row r="115" spans="3:55" x14ac:dyDescent="0.25">
      <c r="C115" s="1"/>
      <c r="D115" s="327" t="s">
        <v>2291</v>
      </c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  <c r="AO115" s="328"/>
      <c r="AP115" s="328"/>
      <c r="AQ115" s="328"/>
      <c r="AR115" s="328"/>
      <c r="AS115" s="328"/>
      <c r="AT115" s="328"/>
      <c r="AU115" s="328"/>
      <c r="AV115" s="328"/>
      <c r="AW115" s="328"/>
      <c r="AX115" s="328"/>
      <c r="AY115" s="328"/>
      <c r="AZ115" s="328"/>
      <c r="BA115" s="328"/>
      <c r="BB115" s="329"/>
    </row>
    <row r="116" spans="3:55" x14ac:dyDescent="0.25">
      <c r="D116" s="220">
        <v>103</v>
      </c>
      <c r="E116" s="219">
        <v>104</v>
      </c>
      <c r="F116" s="219">
        <v>105</v>
      </c>
      <c r="G116" s="219">
        <v>106</v>
      </c>
      <c r="H116" s="219">
        <v>107</v>
      </c>
      <c r="I116" s="219">
        <v>108</v>
      </c>
      <c r="J116" s="219">
        <v>109</v>
      </c>
      <c r="K116" s="219">
        <v>110</v>
      </c>
      <c r="L116" s="219">
        <v>111</v>
      </c>
      <c r="M116" s="219">
        <v>112</v>
      </c>
      <c r="N116" s="219">
        <v>113</v>
      </c>
      <c r="O116" s="219">
        <v>114</v>
      </c>
      <c r="P116" s="219">
        <v>115</v>
      </c>
      <c r="Q116" s="219">
        <v>116</v>
      </c>
      <c r="R116" s="219">
        <v>117</v>
      </c>
      <c r="S116" s="219">
        <v>118</v>
      </c>
      <c r="T116" s="219">
        <v>119</v>
      </c>
      <c r="U116" s="219">
        <v>120</v>
      </c>
      <c r="V116" s="219">
        <v>121</v>
      </c>
      <c r="W116" s="219">
        <v>122</v>
      </c>
      <c r="X116" s="219">
        <v>123</v>
      </c>
      <c r="Y116" s="219">
        <v>124</v>
      </c>
      <c r="Z116" s="219">
        <v>125</v>
      </c>
      <c r="AA116" s="219">
        <v>126</v>
      </c>
      <c r="AB116" s="219">
        <v>127</v>
      </c>
      <c r="AC116" s="219">
        <v>128</v>
      </c>
      <c r="AD116" s="219">
        <v>129</v>
      </c>
      <c r="AE116" s="219">
        <v>130</v>
      </c>
      <c r="AF116" s="219">
        <v>131</v>
      </c>
      <c r="AG116" s="219">
        <v>132</v>
      </c>
      <c r="AH116" s="219">
        <v>133</v>
      </c>
      <c r="AI116" s="219">
        <v>134</v>
      </c>
      <c r="AJ116" s="219">
        <v>135</v>
      </c>
      <c r="AK116" s="219">
        <v>136</v>
      </c>
      <c r="AL116" s="219">
        <v>137</v>
      </c>
      <c r="AM116" s="219">
        <v>138</v>
      </c>
      <c r="AN116" s="219">
        <v>139</v>
      </c>
      <c r="AO116" s="219">
        <v>140</v>
      </c>
      <c r="AP116" s="219">
        <v>141</v>
      </c>
      <c r="AQ116" s="219">
        <v>142</v>
      </c>
      <c r="AR116" s="219">
        <v>143</v>
      </c>
      <c r="AS116" s="219">
        <v>144</v>
      </c>
      <c r="AT116" s="219">
        <v>145</v>
      </c>
      <c r="AU116" s="219">
        <v>146</v>
      </c>
      <c r="AV116" s="219">
        <v>147</v>
      </c>
      <c r="AW116" s="219">
        <v>148</v>
      </c>
      <c r="AX116" s="219">
        <v>149</v>
      </c>
      <c r="AY116" s="219">
        <v>150</v>
      </c>
      <c r="AZ116" s="219">
        <v>151</v>
      </c>
      <c r="BA116" s="219">
        <v>152</v>
      </c>
      <c r="BB116" s="221">
        <v>153</v>
      </c>
    </row>
    <row r="117" spans="3:55" ht="15" customHeight="1" x14ac:dyDescent="0.25">
      <c r="D117" s="330" t="s">
        <v>7</v>
      </c>
      <c r="E117" s="331"/>
      <c r="F117" s="331"/>
      <c r="G117" s="331"/>
      <c r="H117" s="331"/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  <c r="Z117" s="331"/>
      <c r="AA117" s="331"/>
      <c r="AB117" s="331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1"/>
      <c r="AV117" s="331"/>
      <c r="AW117" s="331"/>
      <c r="AX117" s="331"/>
      <c r="AY117" s="331"/>
      <c r="AZ117" s="331"/>
      <c r="BA117" s="331"/>
      <c r="BB117" s="332"/>
    </row>
    <row r="118" spans="3:55" ht="90.75" customHeight="1" x14ac:dyDescent="0.25">
      <c r="D118" s="223" t="s">
        <v>31</v>
      </c>
      <c r="E118" s="224" t="s">
        <v>32</v>
      </c>
      <c r="F118" s="224" t="s">
        <v>33</v>
      </c>
      <c r="G118" s="225" t="s">
        <v>3</v>
      </c>
      <c r="H118" s="224" t="s">
        <v>34</v>
      </c>
      <c r="I118" s="224" t="s">
        <v>35</v>
      </c>
      <c r="J118" s="224" t="s">
        <v>36</v>
      </c>
      <c r="K118" s="224" t="s">
        <v>37</v>
      </c>
      <c r="L118" s="225" t="s">
        <v>38</v>
      </c>
      <c r="M118" s="224" t="s">
        <v>39</v>
      </c>
      <c r="N118" s="224" t="s">
        <v>40</v>
      </c>
      <c r="O118" s="225" t="s">
        <v>41</v>
      </c>
      <c r="P118" s="224" t="s">
        <v>42</v>
      </c>
      <c r="Q118" s="224" t="s">
        <v>43</v>
      </c>
      <c r="R118" s="225" t="s">
        <v>44</v>
      </c>
      <c r="S118" s="225" t="s">
        <v>45</v>
      </c>
      <c r="T118" s="225" t="s">
        <v>46</v>
      </c>
      <c r="U118" s="226" t="s">
        <v>47</v>
      </c>
      <c r="V118" s="227" t="s">
        <v>48</v>
      </c>
      <c r="W118" s="224" t="s">
        <v>49</v>
      </c>
      <c r="X118" s="224" t="s">
        <v>50</v>
      </c>
      <c r="Y118" s="227" t="s">
        <v>51</v>
      </c>
      <c r="Z118" s="228" t="s">
        <v>52</v>
      </c>
      <c r="AA118" s="229" t="s">
        <v>53</v>
      </c>
      <c r="AB118" s="227" t="s">
        <v>54</v>
      </c>
      <c r="AC118" s="229" t="s">
        <v>55</v>
      </c>
      <c r="AD118" s="228" t="s">
        <v>56</v>
      </c>
      <c r="AE118" s="227" t="s">
        <v>57</v>
      </c>
      <c r="AF118" s="229" t="s">
        <v>58</v>
      </c>
      <c r="AG118" s="227" t="s">
        <v>59</v>
      </c>
      <c r="AH118" s="230" t="s">
        <v>60</v>
      </c>
      <c r="AI118" s="228" t="s">
        <v>61</v>
      </c>
      <c r="AJ118" s="228" t="s">
        <v>62</v>
      </c>
      <c r="AK118" s="231" t="s">
        <v>63</v>
      </c>
      <c r="AL118" s="229" t="s">
        <v>64</v>
      </c>
      <c r="AM118" s="229" t="s">
        <v>65</v>
      </c>
      <c r="AN118" s="229" t="s">
        <v>66</v>
      </c>
      <c r="AO118" s="231" t="s">
        <v>67</v>
      </c>
      <c r="AP118" s="229" t="s">
        <v>68</v>
      </c>
      <c r="AQ118" s="230" t="s">
        <v>69</v>
      </c>
      <c r="AR118" s="230" t="s">
        <v>70</v>
      </c>
      <c r="AS118" s="231" t="s">
        <v>71</v>
      </c>
      <c r="AT118" s="230" t="s">
        <v>72</v>
      </c>
      <c r="AU118" s="225" t="s">
        <v>117</v>
      </c>
      <c r="AV118" s="224" t="s">
        <v>118</v>
      </c>
      <c r="AW118" s="228" t="s">
        <v>119</v>
      </c>
      <c r="AX118" s="227" t="s">
        <v>120</v>
      </c>
      <c r="AY118" s="231" t="s">
        <v>121</v>
      </c>
      <c r="AZ118" s="229" t="s">
        <v>122</v>
      </c>
      <c r="BA118" s="230" t="s">
        <v>123</v>
      </c>
      <c r="BB118" s="232" t="s">
        <v>124</v>
      </c>
    </row>
    <row r="119" spans="3:55" x14ac:dyDescent="0.25">
      <c r="C119" s="1" t="s">
        <v>2294</v>
      </c>
      <c r="D119" s="233">
        <v>0.70705618307328266</v>
      </c>
      <c r="E119" s="99">
        <v>0.69068732449591452</v>
      </c>
      <c r="F119" s="99">
        <v>0.67477922688401037</v>
      </c>
      <c r="G119" s="99">
        <v>0.64657322200597389</v>
      </c>
      <c r="H119" s="99">
        <v>0.66732401590799295</v>
      </c>
      <c r="I119" s="99">
        <v>0.60706431950213824</v>
      </c>
      <c r="J119" s="99">
        <v>0.66963695579420779</v>
      </c>
      <c r="K119" s="99">
        <v>0.65464303667774182</v>
      </c>
      <c r="L119" s="99">
        <v>0.68166080544143637</v>
      </c>
      <c r="M119" s="99">
        <v>0.64449432491755598</v>
      </c>
      <c r="N119" s="99">
        <v>0.65565216286873362</v>
      </c>
      <c r="O119" s="99">
        <v>0.66846013732452414</v>
      </c>
      <c r="P119" s="99">
        <v>0.67329365498706495</v>
      </c>
      <c r="Q119" s="99">
        <v>0.60430672905141058</v>
      </c>
      <c r="R119" s="99">
        <v>0.609267345375061</v>
      </c>
      <c r="S119" s="99">
        <v>0.70070529947642624</v>
      </c>
      <c r="T119" s="99">
        <v>0.65067381190137863</v>
      </c>
      <c r="U119" s="99">
        <v>0.68640800712697969</v>
      </c>
      <c r="V119" s="99">
        <v>0.71582328842413911</v>
      </c>
      <c r="W119" s="99">
        <v>0.6520006038322339</v>
      </c>
      <c r="X119" s="99">
        <v>0.69476352264461916</v>
      </c>
      <c r="Y119" s="99">
        <v>0.58932629702028005</v>
      </c>
      <c r="Z119" s="99">
        <v>0.38666981510446297</v>
      </c>
      <c r="AA119" s="99">
        <v>0.61999666936848463</v>
      </c>
      <c r="AB119" s="99">
        <v>0.6506616191879967</v>
      </c>
      <c r="AC119" s="99">
        <v>0.59867892345545426</v>
      </c>
      <c r="AD119" s="99">
        <v>0.57060969566421493</v>
      </c>
      <c r="AE119" s="99">
        <v>0.70522819494003386</v>
      </c>
      <c r="AF119" s="99">
        <v>0.64224449354703972</v>
      </c>
      <c r="AG119" s="99">
        <v>0.67689223190724479</v>
      </c>
      <c r="AH119" s="99">
        <v>0.50574906869705016</v>
      </c>
      <c r="AI119" s="99">
        <v>0.62300903002703445</v>
      </c>
      <c r="AJ119" s="99">
        <v>0.59907429324143613</v>
      </c>
      <c r="AK119" s="99">
        <v>0.66826900764538499</v>
      </c>
      <c r="AL119" s="99">
        <v>0.64184145428460071</v>
      </c>
      <c r="AM119" s="99">
        <v>0.59689943667902623</v>
      </c>
      <c r="AN119" s="99">
        <v>0.61853761847810718</v>
      </c>
      <c r="AO119" s="99">
        <v>0.6880574651075877</v>
      </c>
      <c r="AP119" s="99">
        <v>0.57588627871470821</v>
      </c>
      <c r="AQ119" s="99">
        <v>0.69827765523597063</v>
      </c>
      <c r="AR119" s="99">
        <v>0.49202631330379487</v>
      </c>
      <c r="AS119" s="99">
        <v>0.56007575248693842</v>
      </c>
      <c r="AT119" s="99">
        <v>0.65595555070729705</v>
      </c>
      <c r="AU119" s="234">
        <v>0.65501738554950895</v>
      </c>
      <c r="AV119" s="99">
        <v>0.65384971922327306</v>
      </c>
      <c r="AW119" s="99">
        <v>0.54951395883328724</v>
      </c>
      <c r="AX119" s="99">
        <v>0.69687335171877074</v>
      </c>
      <c r="AY119" s="99">
        <v>0.66475896147170133</v>
      </c>
      <c r="AZ119" s="99">
        <v>0.61302251656495155</v>
      </c>
      <c r="BA119" s="99">
        <v>0.58400198253496638</v>
      </c>
      <c r="BB119" s="211">
        <v>0.64786794291770666</v>
      </c>
    </row>
    <row r="120" spans="3:55" x14ac:dyDescent="0.25">
      <c r="C120" s="1" t="s">
        <v>2295</v>
      </c>
      <c r="D120" s="233">
        <v>0.67134928480613776</v>
      </c>
      <c r="E120" s="99">
        <v>0.66963413707175579</v>
      </c>
      <c r="F120" s="99">
        <v>0.6679189893373737</v>
      </c>
      <c r="G120" s="99">
        <v>0.66620384160299173</v>
      </c>
      <c r="H120" s="99">
        <v>0.66448869386860976</v>
      </c>
      <c r="I120" s="99">
        <v>0.66277354613422779</v>
      </c>
      <c r="J120" s="99">
        <v>0.6610583983998457</v>
      </c>
      <c r="K120" s="99">
        <v>0.65934325066546373</v>
      </c>
      <c r="L120" s="99">
        <v>0.65762810293108176</v>
      </c>
      <c r="M120" s="99">
        <v>0.65591295519669979</v>
      </c>
      <c r="N120" s="99">
        <v>0.65419780746231782</v>
      </c>
      <c r="O120" s="99">
        <v>0.65248265972793573</v>
      </c>
      <c r="P120" s="99">
        <v>0.65076751199355376</v>
      </c>
      <c r="Q120" s="99">
        <v>0.64905236425917179</v>
      </c>
      <c r="R120" s="99">
        <v>0.6473372165247897</v>
      </c>
      <c r="S120" s="99">
        <v>0.64562206879040773</v>
      </c>
      <c r="T120" s="99">
        <v>0.64390692105602576</v>
      </c>
      <c r="U120" s="99">
        <v>0.64219177332164379</v>
      </c>
      <c r="V120" s="99">
        <v>0.64047662558726182</v>
      </c>
      <c r="W120" s="99">
        <v>0.63876147785287973</v>
      </c>
      <c r="X120" s="99">
        <v>0.63704633011849776</v>
      </c>
      <c r="Y120" s="99">
        <v>0.63533118238411579</v>
      </c>
      <c r="Z120" s="99">
        <v>0.63361603464973371</v>
      </c>
      <c r="AA120" s="99">
        <v>0.63190088691535173</v>
      </c>
      <c r="AB120" s="99">
        <v>0.63018573918096976</v>
      </c>
      <c r="AC120" s="99">
        <v>0.62847059144658779</v>
      </c>
      <c r="AD120" s="99">
        <v>0.62675544371220582</v>
      </c>
      <c r="AE120" s="99">
        <v>0.62504029597782373</v>
      </c>
      <c r="AF120" s="99">
        <v>0.62332514824344176</v>
      </c>
      <c r="AG120" s="99">
        <v>0.62161000050905979</v>
      </c>
      <c r="AH120" s="99">
        <v>0.61989485277467771</v>
      </c>
      <c r="AI120" s="99">
        <v>0.61817970504029573</v>
      </c>
      <c r="AJ120" s="99">
        <v>0.61646455730591376</v>
      </c>
      <c r="AK120" s="99">
        <v>0.61474940957153179</v>
      </c>
      <c r="AL120" s="99">
        <v>0.61303426183714982</v>
      </c>
      <c r="AM120" s="99">
        <v>0.61131911410276774</v>
      </c>
      <c r="AN120" s="99">
        <v>0.60960396636838576</v>
      </c>
      <c r="AO120" s="99">
        <v>0.60788881863400379</v>
      </c>
      <c r="AP120" s="99">
        <v>0.60617367089962171</v>
      </c>
      <c r="AQ120" s="99">
        <v>0.60445852316523974</v>
      </c>
      <c r="AR120" s="99">
        <v>0.60274337543085776</v>
      </c>
      <c r="AS120" s="99">
        <v>0.60102822769647579</v>
      </c>
      <c r="AT120" s="99">
        <v>0.59931307996209382</v>
      </c>
      <c r="AU120" s="236"/>
      <c r="AV120" s="236"/>
      <c r="AW120" s="236"/>
      <c r="AX120" s="236"/>
      <c r="AY120" s="236"/>
      <c r="AZ120" s="236"/>
      <c r="BA120" s="236"/>
      <c r="BB120" s="237"/>
    </row>
    <row r="121" spans="3:55" x14ac:dyDescent="0.25">
      <c r="C121" s="1"/>
      <c r="D121" s="233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234">
        <v>0.65023279781255017</v>
      </c>
      <c r="AV121" s="99">
        <v>0.64382366882248387</v>
      </c>
      <c r="AW121" s="99">
        <v>0.63741453983241758</v>
      </c>
      <c r="AX121" s="99">
        <v>0.63100541084235129</v>
      </c>
      <c r="AY121" s="99">
        <v>0.62459628185228488</v>
      </c>
      <c r="AZ121" s="99">
        <v>0.61818715286221859</v>
      </c>
      <c r="BA121" s="99">
        <v>0.6117780238721523</v>
      </c>
      <c r="BB121" s="237"/>
    </row>
    <row r="122" spans="3:55" x14ac:dyDescent="0.25">
      <c r="C122" s="1" t="s">
        <v>2296</v>
      </c>
      <c r="D122" s="233">
        <v>0.18699531757853766</v>
      </c>
      <c r="E122" s="99">
        <v>0.25426262359816487</v>
      </c>
      <c r="F122" s="99">
        <v>0.32611977482559368</v>
      </c>
      <c r="G122" s="99">
        <v>0.45082856762576085</v>
      </c>
      <c r="H122" s="99">
        <v>0.30961128651041603</v>
      </c>
      <c r="I122" s="99">
        <v>0.3622821473040585</v>
      </c>
      <c r="J122" s="99">
        <v>0.40080773697198313</v>
      </c>
      <c r="K122" s="99">
        <v>0.41453381311994525</v>
      </c>
      <c r="L122" s="99">
        <v>0.38172009859456446</v>
      </c>
      <c r="M122" s="99">
        <v>0.39666264554128672</v>
      </c>
      <c r="N122" s="99">
        <v>0.2585322006362436</v>
      </c>
      <c r="O122" s="99">
        <v>0.38587075138632709</v>
      </c>
      <c r="P122" s="99">
        <v>0.33512871835318364</v>
      </c>
      <c r="Q122" s="99">
        <v>0.43657879876299027</v>
      </c>
      <c r="R122" s="99">
        <v>0.42832419025538498</v>
      </c>
      <c r="S122" s="99">
        <v>0.48063967338430874</v>
      </c>
      <c r="T122" s="99">
        <v>0.47350972527806084</v>
      </c>
      <c r="U122" s="99">
        <v>0.45591253323065378</v>
      </c>
      <c r="V122" s="99">
        <v>0.48238349569357547</v>
      </c>
      <c r="W122" s="99">
        <v>0.28491879709859169</v>
      </c>
      <c r="X122" s="99">
        <v>0.37994427723518576</v>
      </c>
      <c r="Y122" s="99">
        <v>0.24667846098620494</v>
      </c>
      <c r="Z122" s="99">
        <v>0.34290404101101152</v>
      </c>
      <c r="AA122" s="99">
        <v>0.28214929329454819</v>
      </c>
      <c r="AB122" s="99">
        <v>0.48067111354542957</v>
      </c>
      <c r="AC122" s="99">
        <v>0.19095792158725683</v>
      </c>
      <c r="AD122" s="99">
        <v>0.17099515130336765</v>
      </c>
      <c r="AE122" s="99">
        <v>0.49439776317116557</v>
      </c>
      <c r="AF122" s="99">
        <v>0.34685180057809128</v>
      </c>
      <c r="AG122" s="99">
        <v>0.58705273483629616</v>
      </c>
      <c r="AH122" s="99">
        <v>0.21638028167196829</v>
      </c>
      <c r="AI122" s="99">
        <v>0.24016761317170146</v>
      </c>
      <c r="AJ122" s="99">
        <v>0.26036405510031951</v>
      </c>
      <c r="AK122" s="99">
        <v>0.26300902151870764</v>
      </c>
      <c r="AL122" s="99">
        <v>0.20210241266899509</v>
      </c>
      <c r="AM122" s="99">
        <v>0.38163288785277327</v>
      </c>
      <c r="AN122" s="99">
        <v>0.26559256082832894</v>
      </c>
      <c r="AO122" s="99">
        <v>0.46479625138634412</v>
      </c>
      <c r="AP122" s="99">
        <v>0.32031727318801512</v>
      </c>
      <c r="AQ122" s="99">
        <v>0.36796886429866843</v>
      </c>
      <c r="AR122" s="99">
        <v>9.6219130238349146E-2</v>
      </c>
      <c r="AS122" s="99">
        <v>0.15338751743659684</v>
      </c>
      <c r="AT122" s="99">
        <v>0.21870300520025879</v>
      </c>
      <c r="AU122" s="70">
        <v>0.44426761294789235</v>
      </c>
      <c r="AV122" s="70">
        <v>0.34073797759791941</v>
      </c>
      <c r="AW122" s="70">
        <v>0.25743448935637631</v>
      </c>
      <c r="AX122" s="70">
        <v>0.47438407031537039</v>
      </c>
      <c r="AY122" s="70">
        <v>0.31732536561267211</v>
      </c>
      <c r="AZ122" s="70">
        <v>0.28756401735173864</v>
      </c>
      <c r="BA122" s="70">
        <v>0.1589735650813166</v>
      </c>
      <c r="BB122" s="211">
        <v>0.3522443873964694</v>
      </c>
    </row>
    <row r="123" spans="3:55" x14ac:dyDescent="0.25">
      <c r="C123" s="1" t="s">
        <v>2297</v>
      </c>
      <c r="D123" s="233">
        <v>0.38817576705247525</v>
      </c>
      <c r="E123" s="99">
        <v>0.38572538869655365</v>
      </c>
      <c r="F123" s="99">
        <v>0.38327501034063205</v>
      </c>
      <c r="G123" s="99">
        <v>0.38082463198471045</v>
      </c>
      <c r="H123" s="99">
        <v>0.37837425362878885</v>
      </c>
      <c r="I123" s="99">
        <v>0.37592387527286719</v>
      </c>
      <c r="J123" s="99">
        <v>0.37347349691694559</v>
      </c>
      <c r="K123" s="99">
        <v>0.37102311856102399</v>
      </c>
      <c r="L123" s="99">
        <v>0.36857274020510239</v>
      </c>
      <c r="M123" s="99">
        <v>0.36612236184918079</v>
      </c>
      <c r="N123" s="99">
        <v>0.36367198349325913</v>
      </c>
      <c r="O123" s="99">
        <v>0.36122160513733753</v>
      </c>
      <c r="P123" s="99">
        <v>0.35877122678141593</v>
      </c>
      <c r="Q123" s="99">
        <v>0.35632084842549433</v>
      </c>
      <c r="R123" s="99">
        <v>0.35387047006957267</v>
      </c>
      <c r="S123" s="99">
        <v>0.35142009171365107</v>
      </c>
      <c r="T123" s="99">
        <v>0.34896971335772947</v>
      </c>
      <c r="U123" s="99">
        <v>0.34651933500180787</v>
      </c>
      <c r="V123" s="99">
        <v>0.34406895664588627</v>
      </c>
      <c r="W123" s="99">
        <v>0.34161857828996461</v>
      </c>
      <c r="X123" s="99">
        <v>0.33916819993404301</v>
      </c>
      <c r="Y123" s="99">
        <v>0.33671782157812141</v>
      </c>
      <c r="Z123" s="99">
        <v>0.33426744322219981</v>
      </c>
      <c r="AA123" s="99">
        <v>0.33181706486627816</v>
      </c>
      <c r="AB123" s="99">
        <v>0.32936668651035655</v>
      </c>
      <c r="AC123" s="99">
        <v>0.32691630815443495</v>
      </c>
      <c r="AD123" s="99">
        <v>0.32446592979851335</v>
      </c>
      <c r="AE123" s="99">
        <v>0.32201555144259175</v>
      </c>
      <c r="AF123" s="99">
        <v>0.3195651730866701</v>
      </c>
      <c r="AG123" s="99">
        <v>0.31711479473074849</v>
      </c>
      <c r="AH123" s="99">
        <v>0.31466441637482689</v>
      </c>
      <c r="AI123" s="99">
        <v>0.31221403801890529</v>
      </c>
      <c r="AJ123" s="99">
        <v>0.30976365966298364</v>
      </c>
      <c r="AK123" s="99">
        <v>0.30731328130706204</v>
      </c>
      <c r="AL123" s="99">
        <v>0.30486290295114044</v>
      </c>
      <c r="AM123" s="99">
        <v>0.30241252459521883</v>
      </c>
      <c r="AN123" s="99">
        <v>0.29996214623929723</v>
      </c>
      <c r="AO123" s="99">
        <v>0.29751176788337558</v>
      </c>
      <c r="AP123" s="99">
        <v>0.29506138952745398</v>
      </c>
      <c r="AQ123" s="99">
        <v>0.29261101117153238</v>
      </c>
      <c r="AR123" s="99">
        <v>0.29016063281561078</v>
      </c>
      <c r="AS123" s="99">
        <v>0.28771025445968912</v>
      </c>
      <c r="AT123" s="99">
        <v>0.28525987610376752</v>
      </c>
      <c r="BB123" s="237"/>
    </row>
    <row r="124" spans="3:55" x14ac:dyDescent="0.25">
      <c r="C124" s="1"/>
      <c r="D124" s="96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70">
        <v>0.42249164130573291</v>
      </c>
      <c r="AV124" s="99">
        <v>0.39026524174016863</v>
      </c>
      <c r="AW124" s="99">
        <v>0.35803884217460524</v>
      </c>
      <c r="AX124" s="99">
        <v>0.32581244260904096</v>
      </c>
      <c r="AY124" s="99">
        <v>0.29358604304347669</v>
      </c>
      <c r="AZ124" s="99">
        <v>0.26135964347791241</v>
      </c>
      <c r="BA124" s="99">
        <v>0.22913324391234902</v>
      </c>
      <c r="BB124" s="237"/>
    </row>
    <row r="125" spans="3:55" x14ac:dyDescent="0.25">
      <c r="C125" s="1" t="s">
        <v>115</v>
      </c>
      <c r="D125" s="238">
        <v>10892.173120160656</v>
      </c>
      <c r="E125" s="9">
        <v>114197.76593082451</v>
      </c>
      <c r="F125" s="9">
        <v>221937.30704279401</v>
      </c>
      <c r="G125" s="9">
        <v>7821005.9999999991</v>
      </c>
      <c r="H125" s="9">
        <v>70487.154450000016</v>
      </c>
      <c r="I125" s="9">
        <v>287165.90299999999</v>
      </c>
      <c r="J125" s="9">
        <v>156180.71844999999</v>
      </c>
      <c r="K125" s="9">
        <v>124309.858855</v>
      </c>
      <c r="L125" s="9">
        <v>1330209.0631117788</v>
      </c>
      <c r="M125" s="9">
        <v>538333.27932802145</v>
      </c>
      <c r="N125" s="9">
        <v>131133.02608261807</v>
      </c>
      <c r="O125" s="9">
        <v>646536.38997220178</v>
      </c>
      <c r="P125" s="9">
        <v>159570.38620000001</v>
      </c>
      <c r="Q125" s="9">
        <v>102479.16149999999</v>
      </c>
      <c r="R125" s="9">
        <v>1141953.6533400002</v>
      </c>
      <c r="S125" s="9">
        <v>1219740.5501837756</v>
      </c>
      <c r="T125" s="9">
        <v>2101383.6479381723</v>
      </c>
      <c r="U125" s="9">
        <v>877773.18266901793</v>
      </c>
      <c r="V125" s="9">
        <v>607720.96132338222</v>
      </c>
      <c r="W125" s="9">
        <v>366718.2387471922</v>
      </c>
      <c r="X125" s="9">
        <v>194122.62908324553</v>
      </c>
      <c r="Y125" s="9">
        <v>2332.9486514692162</v>
      </c>
      <c r="Z125" s="9">
        <v>63805.650114500007</v>
      </c>
      <c r="AA125" s="9">
        <v>12081.664856530875</v>
      </c>
      <c r="AB125" s="9">
        <v>10119.050374345605</v>
      </c>
      <c r="AC125" s="9">
        <v>4467.4118983697617</v>
      </c>
      <c r="AD125" s="9">
        <v>15578.7881</v>
      </c>
      <c r="AE125" s="9">
        <v>99621.569595508772</v>
      </c>
      <c r="AF125" s="9">
        <v>15164.231123683519</v>
      </c>
      <c r="AG125" s="9">
        <v>122309.30670677524</v>
      </c>
      <c r="AH125" s="9">
        <v>351379.97334852454</v>
      </c>
      <c r="AI125" s="9">
        <v>116422.83896320249</v>
      </c>
      <c r="AJ125" s="9">
        <v>30371.578881599995</v>
      </c>
      <c r="AK125" s="9">
        <v>186980.53039008102</v>
      </c>
      <c r="AL125" s="9">
        <v>5609.2746518790145</v>
      </c>
      <c r="AM125" s="9">
        <v>18379.817019404905</v>
      </c>
      <c r="AN125" s="9">
        <v>46837.687035239374</v>
      </c>
      <c r="AO125" s="9">
        <v>570652.33957578335</v>
      </c>
      <c r="AP125" s="9">
        <v>15804.997524256976</v>
      </c>
      <c r="AQ125" s="9">
        <v>762404.44946385478</v>
      </c>
      <c r="AR125" s="9">
        <v>989516.00037497887</v>
      </c>
      <c r="AS125" s="9">
        <v>133275.01171379996</v>
      </c>
      <c r="AT125" s="9">
        <v>436164.91291115509</v>
      </c>
      <c r="AU125" s="9">
        <v>15138602.487214945</v>
      </c>
      <c r="AV125" s="9">
        <v>2477527.6017898563</v>
      </c>
      <c r="AW125" s="9">
        <v>226178.85605930249</v>
      </c>
      <c r="AX125" s="9">
        <v>1719877.0193204992</v>
      </c>
      <c r="AY125" s="9">
        <v>890907.88167966437</v>
      </c>
      <c r="AZ125" s="9">
        <v>118345.08410936443</v>
      </c>
      <c r="BA125" s="9">
        <v>2539465.3360985136</v>
      </c>
      <c r="BB125" s="239">
        <v>22233131.083603121</v>
      </c>
      <c r="BC125" s="1"/>
    </row>
    <row r="126" spans="3:55" x14ac:dyDescent="0.25">
      <c r="D126" s="96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240"/>
    </row>
    <row r="127" spans="3:55" ht="15.75" thickBot="1" x14ac:dyDescent="0.3">
      <c r="D127" s="241">
        <v>7701.378351714201</v>
      </c>
      <c r="E127" s="242">
        <v>78874.949414171875</v>
      </c>
      <c r="F127" s="242">
        <v>149758.68446305578</v>
      </c>
      <c r="G127" s="242">
        <v>5056853.0487480536</v>
      </c>
      <c r="H127" s="242">
        <v>47037.770977500964</v>
      </c>
      <c r="I127" s="242">
        <v>174328.17348891203</v>
      </c>
      <c r="J127" s="242">
        <v>104584.38085661025</v>
      </c>
      <c r="K127" s="242">
        <v>81378.583489818673</v>
      </c>
      <c r="L127" s="242">
        <v>906751.38136627362</v>
      </c>
      <c r="M127" s="242">
        <v>346952.74344116729</v>
      </c>
      <c r="N127" s="242">
        <v>85977.652174590607</v>
      </c>
      <c r="O127" s="242">
        <v>432183.80402612011</v>
      </c>
      <c r="P127" s="242">
        <v>107437.72855229552</v>
      </c>
      <c r="Q127" s="242">
        <v>61928.846881996236</v>
      </c>
      <c r="R127" s="242">
        <v>695755.07091181458</v>
      </c>
      <c r="S127" s="242">
        <v>854678.66750006343</v>
      </c>
      <c r="T127" s="242">
        <v>1367315.3084711551</v>
      </c>
      <c r="U127" s="242">
        <v>602510.54102534696</v>
      </c>
      <c r="V127" s="242">
        <v>435020.81697878253</v>
      </c>
      <c r="W127" s="242">
        <v>239100.51309946264</v>
      </c>
      <c r="X127" s="242">
        <v>134869.32160691047</v>
      </c>
      <c r="Y127" s="242">
        <v>1374.867989908809</v>
      </c>
      <c r="Z127" s="242">
        <v>24671.718932393775</v>
      </c>
      <c r="AA127" s="242">
        <v>7490.5919714754136</v>
      </c>
      <c r="AB127" s="242">
        <v>6584.0777012166154</v>
      </c>
      <c r="AC127" s="242">
        <v>2674.5453459480964</v>
      </c>
      <c r="AD127" s="242">
        <v>8889.4075365582939</v>
      </c>
      <c r="AE127" s="242">
        <v>70255.939702933611</v>
      </c>
      <c r="AF127" s="242">
        <v>9739.1439380603788</v>
      </c>
      <c r="AG127" s="242">
        <v>82790.219599776843</v>
      </c>
      <c r="AH127" s="242">
        <v>177710.09427981058</v>
      </c>
      <c r="AI127" s="242">
        <v>72532.479975458424</v>
      </c>
      <c r="AJ127" s="242">
        <v>18194.832153121046</v>
      </c>
      <c r="AK127" s="242">
        <v>124953.2934927872</v>
      </c>
      <c r="AL127" s="242">
        <v>3600.2650000437739</v>
      </c>
      <c r="AM127" s="242">
        <v>10970.902425146367</v>
      </c>
      <c r="AN127" s="242">
        <v>28970.87139379988</v>
      </c>
      <c r="AO127" s="242">
        <v>392641.60222622781</v>
      </c>
      <c r="AP127" s="242">
        <v>9101.8812093395263</v>
      </c>
      <c r="AQ127" s="242">
        <v>532369.9913130916</v>
      </c>
      <c r="AR127" s="242">
        <v>486867.90961961733</v>
      </c>
      <c r="AS127" s="242">
        <v>74644.102473312043</v>
      </c>
      <c r="AT127" s="242">
        <v>286104.79564783699</v>
      </c>
      <c r="AU127" s="245">
        <v>9916047.8220488261</v>
      </c>
      <c r="AV127" s="245">
        <v>1619930.7267982066</v>
      </c>
      <c r="AW127" s="245">
        <v>124288.43859753154</v>
      </c>
      <c r="AX127" s="245">
        <v>1198536.4629979653</v>
      </c>
      <c r="AY127" s="245">
        <v>592238.9981923271</v>
      </c>
      <c r="AZ127" s="245">
        <v>72548.20128381344</v>
      </c>
      <c r="BA127" s="245">
        <v>1483052.7908603565</v>
      </c>
      <c r="BB127" s="246">
        <v>14404132.899753677</v>
      </c>
    </row>
    <row r="129" spans="12:12" x14ac:dyDescent="0.25">
      <c r="L129">
        <v>1</v>
      </c>
    </row>
    <row r="130" spans="12:12" x14ac:dyDescent="0.25">
      <c r="L130">
        <v>2</v>
      </c>
    </row>
    <row r="131" spans="12:12" x14ac:dyDescent="0.25">
      <c r="L131">
        <v>3</v>
      </c>
    </row>
    <row r="132" spans="12:12" x14ac:dyDescent="0.25">
      <c r="L132">
        <v>4</v>
      </c>
    </row>
    <row r="133" spans="12:12" x14ac:dyDescent="0.25">
      <c r="L133">
        <v>5</v>
      </c>
    </row>
    <row r="134" spans="12:12" x14ac:dyDescent="0.25">
      <c r="L134">
        <v>6</v>
      </c>
    </row>
    <row r="135" spans="12:12" x14ac:dyDescent="0.25">
      <c r="L135">
        <v>7</v>
      </c>
    </row>
    <row r="136" spans="12:12" x14ac:dyDescent="0.25">
      <c r="L136">
        <v>8</v>
      </c>
    </row>
    <row r="137" spans="12:12" x14ac:dyDescent="0.25">
      <c r="L137">
        <v>9</v>
      </c>
    </row>
    <row r="138" spans="12:12" x14ac:dyDescent="0.25">
      <c r="L138">
        <v>10</v>
      </c>
    </row>
    <row r="139" spans="12:12" x14ac:dyDescent="0.25">
      <c r="L139">
        <v>11</v>
      </c>
    </row>
    <row r="140" spans="12:12" x14ac:dyDescent="0.25">
      <c r="L140">
        <v>12</v>
      </c>
    </row>
    <row r="141" spans="12:12" x14ac:dyDescent="0.25">
      <c r="L141">
        <v>13</v>
      </c>
    </row>
    <row r="142" spans="12:12" x14ac:dyDescent="0.25">
      <c r="L142">
        <v>14</v>
      </c>
    </row>
    <row r="143" spans="12:12" x14ac:dyDescent="0.25">
      <c r="L143">
        <v>15</v>
      </c>
    </row>
    <row r="144" spans="12:12" x14ac:dyDescent="0.25">
      <c r="L144">
        <v>16</v>
      </c>
    </row>
    <row r="145" spans="4:54" x14ac:dyDescent="0.25">
      <c r="L145">
        <v>17</v>
      </c>
    </row>
    <row r="146" spans="4:54" x14ac:dyDescent="0.25">
      <c r="L146">
        <v>18</v>
      </c>
    </row>
    <row r="147" spans="4:54" x14ac:dyDescent="0.25">
      <c r="L147">
        <v>19</v>
      </c>
    </row>
    <row r="148" spans="4:54" x14ac:dyDescent="0.25">
      <c r="L148">
        <v>20</v>
      </c>
    </row>
    <row r="149" spans="4:54" x14ac:dyDescent="0.25">
      <c r="L149">
        <v>21</v>
      </c>
    </row>
    <row r="150" spans="4:54" x14ac:dyDescent="0.25">
      <c r="L150">
        <v>22</v>
      </c>
    </row>
    <row r="151" spans="4:54" x14ac:dyDescent="0.25">
      <c r="L151">
        <v>23</v>
      </c>
    </row>
    <row r="152" spans="4:54" x14ac:dyDescent="0.25">
      <c r="L152">
        <v>24</v>
      </c>
    </row>
    <row r="153" spans="4:54" x14ac:dyDescent="0.25">
      <c r="L153">
        <v>25</v>
      </c>
    </row>
    <row r="154" spans="4:54" x14ac:dyDescent="0.25">
      <c r="L154">
        <v>26</v>
      </c>
    </row>
    <row r="155" spans="4:54" x14ac:dyDescent="0.25">
      <c r="L155">
        <v>27</v>
      </c>
    </row>
    <row r="156" spans="4:54" x14ac:dyDescent="0.25">
      <c r="L156">
        <v>28</v>
      </c>
    </row>
    <row r="157" spans="4:54" x14ac:dyDescent="0.25">
      <c r="L157">
        <v>29</v>
      </c>
    </row>
    <row r="158" spans="4:54" x14ac:dyDescent="0.25">
      <c r="L158">
        <v>30</v>
      </c>
    </row>
    <row r="159" spans="4:54" ht="15.75" thickBot="1" x14ac:dyDescent="0.3"/>
    <row r="160" spans="4:54" x14ac:dyDescent="0.25">
      <c r="D160" s="313" t="s">
        <v>125</v>
      </c>
      <c r="E160" s="314"/>
      <c r="F160" s="314"/>
      <c r="G160" s="314"/>
      <c r="H160" s="314"/>
      <c r="I160" s="314"/>
      <c r="J160" s="314"/>
      <c r="K160" s="314"/>
      <c r="L160" s="314"/>
      <c r="M160" s="314"/>
      <c r="N160" s="314"/>
      <c r="O160" s="314"/>
      <c r="P160" s="314"/>
      <c r="Q160" s="314"/>
      <c r="R160" s="314"/>
      <c r="S160" s="314"/>
      <c r="T160" s="314"/>
      <c r="U160" s="314"/>
      <c r="V160" s="314"/>
      <c r="W160" s="314"/>
      <c r="X160" s="314"/>
      <c r="Y160" s="314"/>
      <c r="Z160" s="314"/>
      <c r="AA160" s="314"/>
      <c r="AB160" s="314"/>
      <c r="AC160" s="314"/>
      <c r="AD160" s="314"/>
      <c r="AE160" s="314"/>
      <c r="AF160" s="314"/>
      <c r="AG160" s="314"/>
      <c r="AH160" s="314"/>
      <c r="AI160" s="314"/>
      <c r="AJ160" s="314"/>
      <c r="AK160" s="314"/>
      <c r="AL160" s="314"/>
      <c r="AM160" s="314"/>
      <c r="AN160" s="314"/>
      <c r="AO160" s="314"/>
      <c r="AP160" s="314"/>
      <c r="AQ160" s="314"/>
      <c r="AR160" s="314"/>
      <c r="AS160" s="314"/>
      <c r="AT160" s="314"/>
      <c r="AU160" s="314"/>
      <c r="AV160" s="314"/>
      <c r="AW160" s="314"/>
      <c r="AX160" s="315"/>
      <c r="AY160" s="315"/>
      <c r="AZ160" s="315"/>
      <c r="BA160" s="315"/>
      <c r="BB160" s="316"/>
    </row>
    <row r="161" spans="3:54" x14ac:dyDescent="0.25">
      <c r="D161" s="220">
        <v>154</v>
      </c>
      <c r="E161" s="219">
        <v>155</v>
      </c>
      <c r="F161" s="219">
        <v>156</v>
      </c>
      <c r="G161" s="219">
        <v>157</v>
      </c>
      <c r="H161" s="219">
        <v>158</v>
      </c>
      <c r="I161" s="219">
        <v>159</v>
      </c>
      <c r="J161" s="219">
        <v>160</v>
      </c>
      <c r="K161" s="219">
        <v>161</v>
      </c>
      <c r="L161" s="219">
        <v>162</v>
      </c>
      <c r="M161" s="219">
        <v>163</v>
      </c>
      <c r="N161" s="219">
        <v>164</v>
      </c>
      <c r="O161" s="219">
        <v>165</v>
      </c>
      <c r="P161" s="219">
        <v>166</v>
      </c>
      <c r="Q161" s="219">
        <v>167</v>
      </c>
      <c r="R161" s="219">
        <v>168</v>
      </c>
      <c r="S161" s="219">
        <v>169</v>
      </c>
      <c r="T161" s="219">
        <v>170</v>
      </c>
      <c r="U161" s="219">
        <v>171</v>
      </c>
      <c r="V161" s="219">
        <v>172</v>
      </c>
      <c r="W161" s="219">
        <v>173</v>
      </c>
      <c r="X161" s="219">
        <v>174</v>
      </c>
      <c r="Y161" s="219">
        <v>175</v>
      </c>
      <c r="Z161" s="219">
        <v>176</v>
      </c>
      <c r="AA161" s="219">
        <v>177</v>
      </c>
      <c r="AB161" s="219">
        <v>178</v>
      </c>
      <c r="AC161" s="219">
        <v>179</v>
      </c>
      <c r="AD161" s="219">
        <v>180</v>
      </c>
      <c r="AE161" s="219">
        <v>181</v>
      </c>
      <c r="AF161" s="219">
        <v>182</v>
      </c>
      <c r="AG161" s="219">
        <v>183</v>
      </c>
      <c r="AH161" s="219">
        <v>184</v>
      </c>
      <c r="AI161" s="219">
        <v>185</v>
      </c>
      <c r="AJ161" s="219">
        <v>186</v>
      </c>
      <c r="AK161" s="219">
        <v>187</v>
      </c>
      <c r="AL161" s="219">
        <v>188</v>
      </c>
      <c r="AM161" s="219">
        <v>189</v>
      </c>
      <c r="AN161" s="219">
        <v>190</v>
      </c>
      <c r="AO161" s="219">
        <v>191</v>
      </c>
      <c r="AP161" s="219">
        <v>192</v>
      </c>
      <c r="AQ161" s="219">
        <v>193</v>
      </c>
      <c r="AR161" s="219">
        <v>194</v>
      </c>
      <c r="AS161" s="219">
        <v>195</v>
      </c>
      <c r="AT161" s="219">
        <v>196</v>
      </c>
      <c r="AU161" s="219">
        <v>197</v>
      </c>
      <c r="AV161" s="219">
        <v>198</v>
      </c>
      <c r="AW161" s="219">
        <v>199</v>
      </c>
      <c r="AX161" s="219">
        <v>200</v>
      </c>
      <c r="AY161" s="219">
        <v>201</v>
      </c>
      <c r="AZ161" s="219">
        <v>202</v>
      </c>
      <c r="BA161" s="219">
        <v>203</v>
      </c>
      <c r="BB161" s="221">
        <v>204</v>
      </c>
    </row>
    <row r="162" spans="3:54" x14ac:dyDescent="0.25">
      <c r="D162" s="317" t="s">
        <v>113</v>
      </c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18"/>
      <c r="AH162" s="318"/>
      <c r="AI162" s="318"/>
      <c r="AJ162" s="318"/>
      <c r="AK162" s="318"/>
      <c r="AL162" s="318"/>
      <c r="AM162" s="318"/>
      <c r="AN162" s="318"/>
      <c r="AO162" s="318"/>
      <c r="AP162" s="318"/>
      <c r="AQ162" s="318"/>
      <c r="AR162" s="318"/>
      <c r="AS162" s="318"/>
      <c r="AT162" s="318"/>
      <c r="AU162" s="318"/>
      <c r="AV162" s="318"/>
      <c r="AW162" s="318"/>
      <c r="AX162" s="319"/>
      <c r="AY162" s="319"/>
      <c r="AZ162" s="319"/>
      <c r="BA162" s="319"/>
      <c r="BB162" s="320"/>
    </row>
    <row r="163" spans="3:54" ht="90.75" customHeight="1" x14ac:dyDescent="0.25">
      <c r="D163" s="223" t="s">
        <v>31</v>
      </c>
      <c r="E163" s="224" t="s">
        <v>32</v>
      </c>
      <c r="F163" s="224" t="s">
        <v>33</v>
      </c>
      <c r="G163" s="225" t="s">
        <v>3</v>
      </c>
      <c r="H163" s="224" t="s">
        <v>34</v>
      </c>
      <c r="I163" s="224" t="s">
        <v>35</v>
      </c>
      <c r="J163" s="224" t="s">
        <v>36</v>
      </c>
      <c r="K163" s="224" t="s">
        <v>37</v>
      </c>
      <c r="L163" s="225" t="s">
        <v>38</v>
      </c>
      <c r="M163" s="224" t="s">
        <v>39</v>
      </c>
      <c r="N163" s="224" t="s">
        <v>40</v>
      </c>
      <c r="O163" s="225" t="s">
        <v>41</v>
      </c>
      <c r="P163" s="224" t="s">
        <v>42</v>
      </c>
      <c r="Q163" s="224" t="s">
        <v>43</v>
      </c>
      <c r="R163" s="225" t="s">
        <v>44</v>
      </c>
      <c r="S163" s="225" t="s">
        <v>45</v>
      </c>
      <c r="T163" s="225" t="s">
        <v>46</v>
      </c>
      <c r="U163" s="226" t="s">
        <v>47</v>
      </c>
      <c r="V163" s="227" t="s">
        <v>48</v>
      </c>
      <c r="W163" s="224" t="s">
        <v>49</v>
      </c>
      <c r="X163" s="224" t="s">
        <v>50</v>
      </c>
      <c r="Y163" s="227" t="s">
        <v>51</v>
      </c>
      <c r="Z163" s="228" t="s">
        <v>52</v>
      </c>
      <c r="AA163" s="229" t="s">
        <v>53</v>
      </c>
      <c r="AB163" s="227" t="s">
        <v>54</v>
      </c>
      <c r="AC163" s="229" t="s">
        <v>55</v>
      </c>
      <c r="AD163" s="228" t="s">
        <v>56</v>
      </c>
      <c r="AE163" s="227" t="s">
        <v>57</v>
      </c>
      <c r="AF163" s="229" t="s">
        <v>58</v>
      </c>
      <c r="AG163" s="227" t="s">
        <v>59</v>
      </c>
      <c r="AH163" s="230" t="s">
        <v>60</v>
      </c>
      <c r="AI163" s="228" t="s">
        <v>61</v>
      </c>
      <c r="AJ163" s="228" t="s">
        <v>62</v>
      </c>
      <c r="AK163" s="231" t="s">
        <v>63</v>
      </c>
      <c r="AL163" s="229" t="s">
        <v>64</v>
      </c>
      <c r="AM163" s="229" t="s">
        <v>65</v>
      </c>
      <c r="AN163" s="229" t="s">
        <v>66</v>
      </c>
      <c r="AO163" s="231" t="s">
        <v>67</v>
      </c>
      <c r="AP163" s="229" t="s">
        <v>68</v>
      </c>
      <c r="AQ163" s="230" t="s">
        <v>69</v>
      </c>
      <c r="AR163" s="230" t="s">
        <v>70</v>
      </c>
      <c r="AS163" s="231" t="s">
        <v>71</v>
      </c>
      <c r="AT163" s="230" t="s">
        <v>72</v>
      </c>
      <c r="AU163" s="225" t="s">
        <v>117</v>
      </c>
      <c r="AV163" s="224" t="s">
        <v>118</v>
      </c>
      <c r="AW163" s="228" t="s">
        <v>119</v>
      </c>
      <c r="AX163" s="227" t="s">
        <v>120</v>
      </c>
      <c r="AY163" s="231" t="s">
        <v>121</v>
      </c>
      <c r="AZ163" s="229" t="s">
        <v>122</v>
      </c>
      <c r="BA163" s="230" t="s">
        <v>123</v>
      </c>
      <c r="BB163" s="232" t="s">
        <v>124</v>
      </c>
    </row>
    <row r="164" spans="3:54" x14ac:dyDescent="0.25">
      <c r="C164" s="1" t="s">
        <v>2294</v>
      </c>
      <c r="D164" s="233">
        <v>0.27491144063067191</v>
      </c>
      <c r="E164" s="99">
        <v>0.53783122111381743</v>
      </c>
      <c r="F164" s="99">
        <v>0.48655851733419742</v>
      </c>
      <c r="G164" s="99">
        <v>0.56013874085840987</v>
      </c>
      <c r="H164" s="99">
        <v>0.4468543321935694</v>
      </c>
      <c r="I164" s="99">
        <v>0.4743103865775033</v>
      </c>
      <c r="J164" s="99">
        <v>0.48128547728440518</v>
      </c>
      <c r="K164" s="99">
        <v>0.48793700786980521</v>
      </c>
      <c r="L164" s="99">
        <v>0.49312332138440823</v>
      </c>
      <c r="M164" s="99">
        <v>0.49826778150154133</v>
      </c>
      <c r="N164" s="99">
        <v>0.4981575382449992</v>
      </c>
      <c r="O164" s="99">
        <v>0.51520001854308495</v>
      </c>
      <c r="P164" s="99">
        <v>0.42866756680276397</v>
      </c>
      <c r="Q164" s="99">
        <v>0.45697919403117349</v>
      </c>
      <c r="R164" s="99">
        <v>0.5046111531797064</v>
      </c>
      <c r="S164" s="99">
        <v>0.50551278932986965</v>
      </c>
      <c r="T164" s="99">
        <v>0.51194131362904638</v>
      </c>
      <c r="U164" s="99">
        <v>0.47242186379569212</v>
      </c>
      <c r="V164" s="99">
        <v>0.49060511307522464</v>
      </c>
      <c r="W164" s="99">
        <v>0.37812860858889041</v>
      </c>
      <c r="X164" s="99">
        <v>0.41857343707502875</v>
      </c>
      <c r="Y164" s="99">
        <v>0.32713000407677079</v>
      </c>
      <c r="Z164" s="99">
        <v>0.37760451213787805</v>
      </c>
      <c r="AA164" s="99">
        <v>0.45436864384054215</v>
      </c>
      <c r="AB164" s="99">
        <v>0.53362901348545289</v>
      </c>
      <c r="AC164" s="99">
        <v>0.42936141710231551</v>
      </c>
      <c r="AD164" s="99">
        <v>0.39733636259617933</v>
      </c>
      <c r="AE164" s="99">
        <v>0.48638253921203672</v>
      </c>
      <c r="AF164" s="99">
        <v>0.51032457031612277</v>
      </c>
      <c r="AG164" s="99">
        <v>0.55521900722152784</v>
      </c>
      <c r="AH164" s="99">
        <v>0.48028818635368414</v>
      </c>
      <c r="AI164" s="99">
        <v>0.4385164306881198</v>
      </c>
      <c r="AJ164" s="99">
        <v>0.41011920711286831</v>
      </c>
      <c r="AK164" s="99">
        <v>0.47571337299496108</v>
      </c>
      <c r="AL164" s="99">
        <v>0.42878211892117796</v>
      </c>
      <c r="AM164" s="99">
        <v>0.49436345808459042</v>
      </c>
      <c r="AN164" s="99">
        <v>0.44277839887131498</v>
      </c>
      <c r="AO164" s="99">
        <v>0.57628606570919994</v>
      </c>
      <c r="AP164" s="99">
        <v>0.40146662036249525</v>
      </c>
      <c r="AQ164" s="99">
        <v>0.50491447412604173</v>
      </c>
      <c r="AR164" s="99">
        <v>0.3239548764278275</v>
      </c>
      <c r="AS164" s="99">
        <v>0.50682311761710386</v>
      </c>
      <c r="AT164" s="99">
        <v>0.50063941695075764</v>
      </c>
      <c r="AU164" s="234">
        <v>0.5314296133990567</v>
      </c>
      <c r="AV164" s="99">
        <v>0.45950371144389918</v>
      </c>
      <c r="AW164" s="99">
        <v>0.41757547694205149</v>
      </c>
      <c r="AX164" s="99">
        <v>0.48425077668530148</v>
      </c>
      <c r="AY164" s="99">
        <v>0.52932176490485894</v>
      </c>
      <c r="AZ164" s="99">
        <v>0.4505370816267345</v>
      </c>
      <c r="BA164" s="99">
        <v>0.38537736035864989</v>
      </c>
      <c r="BB164" s="211">
        <v>0.48306478865803443</v>
      </c>
    </row>
    <row r="165" spans="3:54" x14ac:dyDescent="0.25">
      <c r="C165" s="1" t="s">
        <v>2295</v>
      </c>
      <c r="D165" s="233">
        <v>0.47019380521098197</v>
      </c>
      <c r="E165" s="99">
        <v>0.46992767565747207</v>
      </c>
      <c r="F165" s="99">
        <v>0.46966154610396216</v>
      </c>
      <c r="G165" s="99">
        <v>0.46939541655045225</v>
      </c>
      <c r="H165" s="99">
        <v>0.46912928699694234</v>
      </c>
      <c r="I165" s="99">
        <v>0.46886315744343243</v>
      </c>
      <c r="J165" s="99">
        <v>0.46859702788992252</v>
      </c>
      <c r="K165" s="99">
        <v>0.46833089833641262</v>
      </c>
      <c r="L165" s="99">
        <v>0.46806476878290271</v>
      </c>
      <c r="M165" s="99">
        <v>0.4677986392293928</v>
      </c>
      <c r="N165" s="99">
        <v>0.46753250967588289</v>
      </c>
      <c r="O165" s="99">
        <v>0.46726638012237298</v>
      </c>
      <c r="P165" s="99">
        <v>0.46700025056886307</v>
      </c>
      <c r="Q165" s="99">
        <v>0.46673412101535316</v>
      </c>
      <c r="R165" s="99">
        <v>0.46646799146184326</v>
      </c>
      <c r="S165" s="99">
        <v>0.46620186190833335</v>
      </c>
      <c r="T165" s="99">
        <v>0.46593573235482344</v>
      </c>
      <c r="U165" s="99">
        <v>0.46566960280131353</v>
      </c>
      <c r="V165" s="99">
        <v>0.46540347324780362</v>
      </c>
      <c r="W165" s="99">
        <v>0.46513734369429371</v>
      </c>
      <c r="X165" s="99">
        <v>0.46487121414078381</v>
      </c>
      <c r="Y165" s="99">
        <v>0.4646050845872739</v>
      </c>
      <c r="Z165" s="99">
        <v>0.46433895503376399</v>
      </c>
      <c r="AA165" s="99">
        <v>0.46407282548025408</v>
      </c>
      <c r="AB165" s="99">
        <v>0.46380669592674417</v>
      </c>
      <c r="AC165" s="99">
        <v>0.46354056637323426</v>
      </c>
      <c r="AD165" s="99">
        <v>0.46327443681972436</v>
      </c>
      <c r="AE165" s="99">
        <v>0.46300830726621445</v>
      </c>
      <c r="AF165" s="99">
        <v>0.46274217771270454</v>
      </c>
      <c r="AG165" s="99">
        <v>0.46247604815919463</v>
      </c>
      <c r="AH165" s="99">
        <v>0.46220991860568472</v>
      </c>
      <c r="AI165" s="99">
        <v>0.46194378905217481</v>
      </c>
      <c r="AJ165" s="99">
        <v>0.46167765949866491</v>
      </c>
      <c r="AK165" s="99">
        <v>0.461411529945155</v>
      </c>
      <c r="AL165" s="99">
        <v>0.46114540039164509</v>
      </c>
      <c r="AM165" s="99">
        <v>0.46087927083813518</v>
      </c>
      <c r="AN165" s="99">
        <v>0.46061314128462527</v>
      </c>
      <c r="AO165" s="99">
        <v>0.46034701173111536</v>
      </c>
      <c r="AP165" s="99">
        <v>0.46008088217760545</v>
      </c>
      <c r="AQ165" s="99">
        <v>0.45981475262409555</v>
      </c>
      <c r="AR165" s="99">
        <v>0.45954862307058564</v>
      </c>
      <c r="AS165" s="99">
        <v>0.45928249351707573</v>
      </c>
      <c r="AT165" s="99">
        <v>0.45901636396356582</v>
      </c>
      <c r="AU165" s="248"/>
      <c r="AV165" s="248"/>
      <c r="AW165" s="248"/>
      <c r="AX165" s="248"/>
      <c r="AY165" s="248"/>
      <c r="AZ165" s="248"/>
      <c r="BA165" s="248"/>
      <c r="BB165" s="249"/>
    </row>
    <row r="166" spans="3:54" x14ac:dyDescent="0.25">
      <c r="C166" s="1" t="s">
        <v>116</v>
      </c>
      <c r="D166" s="233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234">
        <v>0.50232194049358692</v>
      </c>
      <c r="AV166" s="99">
        <v>0.49002395010813182</v>
      </c>
      <c r="AW166" s="99">
        <v>0.47772595972267673</v>
      </c>
      <c r="AX166" s="99">
        <v>0.46542796933722164</v>
      </c>
      <c r="AY166" s="99">
        <v>0.45312997895176654</v>
      </c>
      <c r="AZ166" s="99">
        <v>0.44083198856631145</v>
      </c>
      <c r="BA166" s="99">
        <v>0.42853399818085636</v>
      </c>
      <c r="BB166" s="249"/>
    </row>
    <row r="167" spans="3:54" x14ac:dyDescent="0.25">
      <c r="C167" s="1" t="s">
        <v>2296</v>
      </c>
      <c r="D167" s="233">
        <v>0.99998283213868233</v>
      </c>
      <c r="E167" s="99">
        <v>0.99999777348863594</v>
      </c>
      <c r="F167" s="99">
        <v>0.99999853057703936</v>
      </c>
      <c r="G167" s="99">
        <v>0.99999994235670364</v>
      </c>
      <c r="H167" s="99">
        <v>0.99999560755021333</v>
      </c>
      <c r="I167" s="99">
        <v>0.9999987384221336</v>
      </c>
      <c r="J167" s="99">
        <v>0.99999743369257788</v>
      </c>
      <c r="K167" s="99">
        <v>0.99999666531828657</v>
      </c>
      <c r="L167" s="99">
        <v>0.99999971303751434</v>
      </c>
      <c r="M167" s="99">
        <v>0.99999926316529031</v>
      </c>
      <c r="N167" s="99">
        <v>0.99999802847376928</v>
      </c>
      <c r="O167" s="99">
        <v>0.99999940317241631</v>
      </c>
      <c r="P167" s="99">
        <v>0.99999789980630927</v>
      </c>
      <c r="Q167" s="99">
        <v>0.99999573982854328</v>
      </c>
      <c r="R167" s="99">
        <v>0.99999962491981287</v>
      </c>
      <c r="S167" s="99">
        <v>0.99999960594925419</v>
      </c>
      <c r="T167" s="99">
        <v>0.99999977466764522</v>
      </c>
      <c r="U167" s="99">
        <v>0.9999994806032555</v>
      </c>
      <c r="V167" s="99">
        <v>0.99999920624180105</v>
      </c>
      <c r="W167" s="99">
        <v>0.9999992230580127</v>
      </c>
      <c r="X167" s="99">
        <v>0.99999804276153159</v>
      </c>
      <c r="Y167" s="99">
        <v>0.99989426322742647</v>
      </c>
      <c r="Z167" s="99">
        <v>0.99999462580444831</v>
      </c>
      <c r="AA167" s="99">
        <v>0.9999766464889861</v>
      </c>
      <c r="AB167" s="99">
        <v>0.99995249839700751</v>
      </c>
      <c r="AC167" s="99">
        <v>0.99995725535815105</v>
      </c>
      <c r="AD167" s="99">
        <v>0.99998902384766986</v>
      </c>
      <c r="AE167" s="99">
        <v>0.99999503724178196</v>
      </c>
      <c r="AF167" s="99">
        <v>0.99997712697744123</v>
      </c>
      <c r="AG167" s="99">
        <v>0.99999520026111954</v>
      </c>
      <c r="AH167" s="99">
        <v>0.99999938419859424</v>
      </c>
      <c r="AI167" s="99">
        <v>0.99999793710911589</v>
      </c>
      <c r="AJ167" s="99">
        <v>0.99999142737833546</v>
      </c>
      <c r="AK167" s="99">
        <v>0.9999985933881943</v>
      </c>
      <c r="AL167" s="99">
        <v>0.99996396995597259</v>
      </c>
      <c r="AM167" s="99">
        <v>0.99997923630646346</v>
      </c>
      <c r="AN167" s="99">
        <v>0.99999432951160405</v>
      </c>
      <c r="AO167" s="99">
        <v>0.99999918550013844</v>
      </c>
      <c r="AP167" s="99">
        <v>0.99997973316524114</v>
      </c>
      <c r="AQ167" s="99">
        <v>0.99999951735740189</v>
      </c>
      <c r="AR167" s="99">
        <v>0.99999990276142092</v>
      </c>
      <c r="AS167" s="99">
        <v>0.99999884909019754</v>
      </c>
      <c r="AT167" s="99">
        <v>0.99999949857726111</v>
      </c>
      <c r="AU167" s="70">
        <v>1</v>
      </c>
      <c r="AV167" s="70">
        <v>1</v>
      </c>
      <c r="AW167" s="70">
        <v>1</v>
      </c>
      <c r="AX167" s="70">
        <v>1</v>
      </c>
      <c r="AY167" s="70">
        <v>1</v>
      </c>
      <c r="AZ167" s="70">
        <v>1</v>
      </c>
      <c r="BA167" s="70">
        <v>1</v>
      </c>
      <c r="BB167" s="211">
        <v>1</v>
      </c>
    </row>
    <row r="168" spans="3:54" x14ac:dyDescent="0.25">
      <c r="C168" s="1"/>
      <c r="D168" s="233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211"/>
    </row>
    <row r="169" spans="3:54" x14ac:dyDescent="0.25">
      <c r="C169" s="1"/>
      <c r="D169" s="233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211"/>
    </row>
    <row r="170" spans="3:54" x14ac:dyDescent="0.25">
      <c r="C170" s="1" t="s">
        <v>115</v>
      </c>
      <c r="D170" s="238">
        <v>58248.37360211421</v>
      </c>
      <c r="E170" s="9">
        <v>449133.12194600009</v>
      </c>
      <c r="F170" s="9">
        <v>680539.25022327877</v>
      </c>
      <c r="G170" s="9">
        <v>17348070.999999996</v>
      </c>
      <c r="H170" s="9">
        <v>227663.38800000001</v>
      </c>
      <c r="I170" s="9">
        <v>792658.16749999975</v>
      </c>
      <c r="J170" s="9">
        <v>389664.9291999999</v>
      </c>
      <c r="K170" s="9">
        <v>299878.69486301945</v>
      </c>
      <c r="L170" s="9">
        <v>3484776.0650000013</v>
      </c>
      <c r="M170" s="9">
        <v>1357156.4788849999</v>
      </c>
      <c r="N170" s="9">
        <v>507221.25042800006</v>
      </c>
      <c r="O170" s="9">
        <v>1675525.7755333229</v>
      </c>
      <c r="P170" s="9">
        <v>476146.55939999991</v>
      </c>
      <c r="Q170" s="9">
        <v>234732.33649999995</v>
      </c>
      <c r="R170" s="9">
        <v>2666096.5673199994</v>
      </c>
      <c r="S170" s="9">
        <v>2537744.2140705232</v>
      </c>
      <c r="T170" s="9">
        <v>4437889.098696271</v>
      </c>
      <c r="U170" s="9">
        <v>1925310.4898191902</v>
      </c>
      <c r="V170" s="9">
        <v>1259829.5065000004</v>
      </c>
      <c r="W170" s="9">
        <v>1287097.3852255002</v>
      </c>
      <c r="X170" s="9">
        <v>510923.94520547939</v>
      </c>
      <c r="Y170" s="9">
        <v>9457.4477323323426</v>
      </c>
      <c r="Z170" s="9">
        <v>186074.36041400002</v>
      </c>
      <c r="AA170" s="9">
        <v>42820.113832141651</v>
      </c>
      <c r="AB170" s="9">
        <v>21051.921135238397</v>
      </c>
      <c r="AC170" s="9">
        <v>23394.745089579385</v>
      </c>
      <c r="AD170" s="9">
        <v>91106.607300000003</v>
      </c>
      <c r="AE170" s="9">
        <v>201500.85015861766</v>
      </c>
      <c r="AF170" s="9">
        <v>43719.626360334827</v>
      </c>
      <c r="AG170" s="9">
        <v>208344.66726550905</v>
      </c>
      <c r="AH170" s="9">
        <v>1623900.1568600195</v>
      </c>
      <c r="AI170" s="9">
        <v>484756.61404008319</v>
      </c>
      <c r="AJ170" s="9">
        <v>116650.42960672003</v>
      </c>
      <c r="AK170" s="9">
        <v>710928.20052479161</v>
      </c>
      <c r="AL170" s="9">
        <v>27754.614988520341</v>
      </c>
      <c r="AM170" s="9">
        <v>48160.988228287839</v>
      </c>
      <c r="AN170" s="9">
        <v>176351.65265609173</v>
      </c>
      <c r="AO170" s="9">
        <v>1227747.2933004582</v>
      </c>
      <c r="AP170" s="9">
        <v>49341.696022056203</v>
      </c>
      <c r="AQ170" s="9">
        <v>2071926.5226881688</v>
      </c>
      <c r="AR170" s="9">
        <v>10283984.04687093</v>
      </c>
      <c r="AS170" s="9">
        <v>868877.81966279983</v>
      </c>
      <c r="AT170" s="9">
        <v>1994325.1923391449</v>
      </c>
      <c r="AU170" s="9">
        <v>34075413.210439302</v>
      </c>
      <c r="AV170" s="9">
        <v>7271063.8809783924</v>
      </c>
      <c r="AW170" s="9">
        <v>878588.01136080315</v>
      </c>
      <c r="AX170" s="9">
        <v>3625494.8826108882</v>
      </c>
      <c r="AY170" s="9">
        <v>2807553.3134880494</v>
      </c>
      <c r="AZ170" s="9">
        <v>411543.43717701198</v>
      </c>
      <c r="BA170" s="9">
        <v>15974135.918758262</v>
      </c>
      <c r="BB170" s="239">
        <v>63118482.164993517</v>
      </c>
    </row>
    <row r="171" spans="3:54" x14ac:dyDescent="0.25">
      <c r="D171" s="96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240"/>
    </row>
    <row r="172" spans="3:54" x14ac:dyDescent="0.25">
      <c r="C172" t="s">
        <v>2</v>
      </c>
      <c r="D172" s="238">
        <v>-0.99999999998544808</v>
      </c>
      <c r="E172" s="9">
        <v>-1</v>
      </c>
      <c r="F172" s="9">
        <v>-1</v>
      </c>
      <c r="G172" s="9">
        <v>-0.9999999962747097</v>
      </c>
      <c r="H172" s="9">
        <v>-1.0000000000291038</v>
      </c>
      <c r="I172" s="9">
        <v>-0.99999999976716936</v>
      </c>
      <c r="J172" s="9">
        <v>-0.99999999994179234</v>
      </c>
      <c r="K172" s="9">
        <v>-1</v>
      </c>
      <c r="L172" s="9">
        <v>-1.0000000013969839</v>
      </c>
      <c r="M172" s="9">
        <v>-1.0000000002328306</v>
      </c>
      <c r="N172" s="9">
        <v>-1.0000000000582077</v>
      </c>
      <c r="O172" s="9">
        <v>-1</v>
      </c>
      <c r="P172" s="9">
        <v>-0.99999999994179234</v>
      </c>
      <c r="Q172" s="9">
        <v>-0.99999999997089617</v>
      </c>
      <c r="R172" s="9">
        <v>-0.99999999906867743</v>
      </c>
      <c r="S172" s="9">
        <v>-1</v>
      </c>
      <c r="T172" s="9">
        <v>-1</v>
      </c>
      <c r="U172" s="9">
        <v>-1.0000000004656613</v>
      </c>
      <c r="V172" s="9">
        <v>-1.0000000002328306</v>
      </c>
      <c r="W172" s="9">
        <v>-1.0000000002328306</v>
      </c>
      <c r="X172" s="9">
        <v>-1</v>
      </c>
      <c r="Y172" s="9">
        <v>-1</v>
      </c>
      <c r="Z172" s="9">
        <v>-1</v>
      </c>
      <c r="AA172" s="9">
        <v>-1</v>
      </c>
      <c r="AB172" s="9">
        <v>-0.99999999999636202</v>
      </c>
      <c r="AC172" s="9">
        <v>-1</v>
      </c>
      <c r="AD172" s="9">
        <v>-1</v>
      </c>
      <c r="AE172" s="9">
        <v>-1.0000000000582077</v>
      </c>
      <c r="AF172" s="9">
        <v>-1.000000000007276</v>
      </c>
      <c r="AG172" s="9">
        <v>-1.0000000000291038</v>
      </c>
      <c r="AH172" s="9">
        <v>-0.99999999953433871</v>
      </c>
      <c r="AI172" s="9">
        <v>-1.0000000001164153</v>
      </c>
      <c r="AJ172" s="9">
        <v>-1.0000000000145519</v>
      </c>
      <c r="AK172" s="9">
        <v>-0.99999999988358468</v>
      </c>
      <c r="AL172" s="9">
        <v>-0.99999999999636202</v>
      </c>
      <c r="AM172" s="9">
        <v>-0.99999999999272404</v>
      </c>
      <c r="AN172" s="9">
        <v>-1</v>
      </c>
      <c r="AO172" s="9">
        <v>-1.0000000004656613</v>
      </c>
      <c r="AP172" s="9">
        <v>-1</v>
      </c>
      <c r="AQ172" s="9">
        <v>-1</v>
      </c>
      <c r="AR172" s="9">
        <v>-0.9999999962747097</v>
      </c>
      <c r="AS172" s="9">
        <v>-0.99999999976716936</v>
      </c>
      <c r="AT172" s="9">
        <v>-1</v>
      </c>
      <c r="AU172" s="9">
        <v>-7</v>
      </c>
      <c r="AV172" s="9">
        <v>-13.000000000931323</v>
      </c>
      <c r="AW172" s="9">
        <v>-4.0000000001164153</v>
      </c>
      <c r="AX172" s="9">
        <v>-6.0000000009313226</v>
      </c>
      <c r="AY172" s="9">
        <v>-3</v>
      </c>
      <c r="AZ172" s="9">
        <v>-7</v>
      </c>
      <c r="BA172" s="9">
        <v>-3.9999999925494194</v>
      </c>
      <c r="BB172" s="250">
        <v>-43</v>
      </c>
    </row>
    <row r="173" spans="3:54" x14ac:dyDescent="0.25">
      <c r="D173" s="96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240"/>
    </row>
    <row r="174" spans="3:54" ht="15.75" thickBot="1" x14ac:dyDescent="0.3">
      <c r="D174" s="241">
        <v>16013.144301350818</v>
      </c>
      <c r="E174" s="242">
        <v>241557.81541887831</v>
      </c>
      <c r="F174" s="242">
        <v>331122.16857636487</v>
      </c>
      <c r="G174" s="242">
        <v>9717326.6462622937</v>
      </c>
      <c r="H174" s="242">
        <v>101732.37120966548</v>
      </c>
      <c r="I174" s="242">
        <v>375966.00185074023</v>
      </c>
      <c r="J174" s="242">
        <v>187540.07143101591</v>
      </c>
      <c r="K174" s="242">
        <v>146321.91309536403</v>
      </c>
      <c r="L174" s="242">
        <v>1718424.3474536892</v>
      </c>
      <c r="M174" s="242">
        <v>676227.34788447234</v>
      </c>
      <c r="N174" s="242">
        <v>252676.08945876276</v>
      </c>
      <c r="O174" s="242">
        <v>863230.91062418476</v>
      </c>
      <c r="P174" s="242">
        <v>204108.58705950569</v>
      </c>
      <c r="Q174" s="242">
        <v>107267.79394682418</v>
      </c>
      <c r="R174" s="242">
        <v>1345342.0633238016</v>
      </c>
      <c r="S174" s="242">
        <v>1282862.1562605279</v>
      </c>
      <c r="T174" s="242">
        <v>2271938.7749265935</v>
      </c>
      <c r="U174" s="242">
        <v>909558.76998577872</v>
      </c>
      <c r="V174" s="242">
        <v>618078.79749193718</v>
      </c>
      <c r="W174" s="242">
        <v>486688.34339371749</v>
      </c>
      <c r="X174" s="242">
        <v>213859.19182859117</v>
      </c>
      <c r="Y174" s="242">
        <v>3093.814915233726</v>
      </c>
      <c r="Z174" s="242">
        <v>70262.518085496165</v>
      </c>
      <c r="AA174" s="242">
        <v>19456.117051007841</v>
      </c>
      <c r="AB174" s="242">
        <v>11233.915907370822</v>
      </c>
      <c r="AC174" s="242">
        <v>10044.800904409241</v>
      </c>
      <c r="AD174" s="242">
        <v>36199.967953060521</v>
      </c>
      <c r="AE174" s="242">
        <v>98006.495153532582</v>
      </c>
      <c r="AF174" s="242">
        <v>22311.199536719305</v>
      </c>
      <c r="AG174" s="242">
        <v>115676.91931905548</v>
      </c>
      <c r="AH174" s="242">
        <v>779940.06115776196</v>
      </c>
      <c r="AI174" s="242">
        <v>212573.74014131579</v>
      </c>
      <c r="AJ174" s="242">
        <v>47840.581699683476</v>
      </c>
      <c r="AK174" s="242">
        <v>338198.05222888669</v>
      </c>
      <c r="AL174" s="242">
        <v>11900.682624619238</v>
      </c>
      <c r="AM174" s="242">
        <v>23809.032685307629</v>
      </c>
      <c r="AN174" s="242">
        <v>78084.702401374583</v>
      </c>
      <c r="AO174" s="242">
        <v>707533.65734124021</v>
      </c>
      <c r="AP174" s="242">
        <v>19809.043944928479</v>
      </c>
      <c r="AQ174" s="242">
        <v>1046145.6906308951</v>
      </c>
      <c r="AR174" s="242">
        <v>3331546.7810898214</v>
      </c>
      <c r="AS174" s="242">
        <v>440367.36538985197</v>
      </c>
      <c r="AT174" s="242">
        <v>998437.80150287703</v>
      </c>
      <c r="AU174" s="245">
        <v>18108683.668836869</v>
      </c>
      <c r="AV174" s="245">
        <v>3341080.839455253</v>
      </c>
      <c r="AW174" s="245">
        <v>366876.80787955597</v>
      </c>
      <c r="AX174" s="245">
        <v>1755648.7127729086</v>
      </c>
      <c r="AY174" s="245">
        <v>1486099.0749599789</v>
      </c>
      <c r="AZ174" s="245">
        <v>185415.57914836632</v>
      </c>
      <c r="BA174" s="245">
        <v>6156070.3343813559</v>
      </c>
      <c r="BB174" s="246">
        <v>30490316.247448508</v>
      </c>
    </row>
    <row r="176" spans="3:54" x14ac:dyDescent="0.25">
      <c r="L176">
        <v>1</v>
      </c>
    </row>
    <row r="177" spans="12:12" x14ac:dyDescent="0.25">
      <c r="L177">
        <v>2</v>
      </c>
    </row>
    <row r="178" spans="12:12" x14ac:dyDescent="0.25">
      <c r="L178">
        <v>3</v>
      </c>
    </row>
    <row r="179" spans="12:12" x14ac:dyDescent="0.25">
      <c r="L179">
        <v>4</v>
      </c>
    </row>
    <row r="180" spans="12:12" x14ac:dyDescent="0.25">
      <c r="L180">
        <v>5</v>
      </c>
    </row>
    <row r="181" spans="12:12" x14ac:dyDescent="0.25">
      <c r="L181">
        <v>6</v>
      </c>
    </row>
    <row r="182" spans="12:12" x14ac:dyDescent="0.25">
      <c r="L182">
        <v>7</v>
      </c>
    </row>
    <row r="183" spans="12:12" x14ac:dyDescent="0.25">
      <c r="L183">
        <v>8</v>
      </c>
    </row>
    <row r="184" spans="12:12" x14ac:dyDescent="0.25">
      <c r="L184">
        <v>9</v>
      </c>
    </row>
    <row r="185" spans="12:12" x14ac:dyDescent="0.25">
      <c r="L185">
        <v>10</v>
      </c>
    </row>
    <row r="186" spans="12:12" x14ac:dyDescent="0.25">
      <c r="L186">
        <v>11</v>
      </c>
    </row>
    <row r="187" spans="12:12" x14ac:dyDescent="0.25">
      <c r="L187">
        <v>12</v>
      </c>
    </row>
    <row r="188" spans="12:12" x14ac:dyDescent="0.25">
      <c r="L188">
        <v>13</v>
      </c>
    </row>
    <row r="189" spans="12:12" x14ac:dyDescent="0.25">
      <c r="L189">
        <v>14</v>
      </c>
    </row>
    <row r="190" spans="12:12" x14ac:dyDescent="0.25">
      <c r="L190">
        <v>15</v>
      </c>
    </row>
    <row r="191" spans="12:12" x14ac:dyDescent="0.25">
      <c r="L191">
        <v>16</v>
      </c>
    </row>
    <row r="192" spans="12:12" x14ac:dyDescent="0.25">
      <c r="L192">
        <v>17</v>
      </c>
    </row>
    <row r="193" spans="12:12" x14ac:dyDescent="0.25">
      <c r="L193">
        <v>18</v>
      </c>
    </row>
    <row r="194" spans="12:12" x14ac:dyDescent="0.25">
      <c r="L194">
        <v>19</v>
      </c>
    </row>
    <row r="195" spans="12:12" x14ac:dyDescent="0.25">
      <c r="L195">
        <v>20</v>
      </c>
    </row>
    <row r="196" spans="12:12" x14ac:dyDescent="0.25">
      <c r="L196">
        <v>21</v>
      </c>
    </row>
    <row r="197" spans="12:12" x14ac:dyDescent="0.25">
      <c r="L197">
        <v>22</v>
      </c>
    </row>
    <row r="198" spans="12:12" x14ac:dyDescent="0.25">
      <c r="L198">
        <v>23</v>
      </c>
    </row>
    <row r="199" spans="12:12" x14ac:dyDescent="0.25">
      <c r="L199">
        <v>24</v>
      </c>
    </row>
    <row r="200" spans="12:12" x14ac:dyDescent="0.25">
      <c r="L200">
        <v>25</v>
      </c>
    </row>
    <row r="201" spans="12:12" x14ac:dyDescent="0.25">
      <c r="L201">
        <v>26</v>
      </c>
    </row>
    <row r="202" spans="12:12" x14ac:dyDescent="0.25">
      <c r="L202">
        <v>27</v>
      </c>
    </row>
    <row r="203" spans="12:12" x14ac:dyDescent="0.25">
      <c r="L203">
        <v>28</v>
      </c>
    </row>
    <row r="204" spans="12:12" x14ac:dyDescent="0.25">
      <c r="L204">
        <v>29</v>
      </c>
    </row>
    <row r="205" spans="12:12" x14ac:dyDescent="0.25">
      <c r="L205">
        <v>30</v>
      </c>
    </row>
  </sheetData>
  <mergeCells count="8">
    <mergeCell ref="D160:BB160"/>
    <mergeCell ref="D162:BB162"/>
    <mergeCell ref="D23:BB23"/>
    <mergeCell ref="D25:BB25"/>
    <mergeCell ref="D69:BB69"/>
    <mergeCell ref="D71:BB71"/>
    <mergeCell ref="D115:BB115"/>
    <mergeCell ref="D117:BB11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582ED-D3DD-44E6-9930-5B85C35BB367}">
  <sheetPr codeName="Munka7"/>
  <dimension ref="A2:R53"/>
  <sheetViews>
    <sheetView workbookViewId="0">
      <selection activeCell="O16" sqref="O16"/>
    </sheetView>
  </sheetViews>
  <sheetFormatPr defaultRowHeight="15" x14ac:dyDescent="0.25"/>
  <cols>
    <col min="2" max="2" width="9.140625" customWidth="1"/>
    <col min="3" max="3" width="3.42578125" bestFit="1" customWidth="1"/>
    <col min="4" max="4" width="17.42578125" bestFit="1" customWidth="1"/>
    <col min="5" max="5" width="11.140625" style="74" bestFit="1" customWidth="1"/>
    <col min="6" max="11" width="5.7109375" customWidth="1"/>
    <col min="12" max="17" width="10.7109375" customWidth="1"/>
  </cols>
  <sheetData>
    <row r="2" spans="1:18" ht="15.75" thickBot="1" x14ac:dyDescent="0.3">
      <c r="I2" t="s">
        <v>23</v>
      </c>
      <c r="K2" s="75">
        <v>0</v>
      </c>
    </row>
    <row r="3" spans="1:18" x14ac:dyDescent="0.25">
      <c r="C3" s="76"/>
      <c r="D3" s="77"/>
      <c r="E3" s="78"/>
      <c r="F3" s="77"/>
      <c r="G3" s="77"/>
      <c r="H3" s="77"/>
      <c r="I3" s="77"/>
      <c r="J3" s="79"/>
      <c r="K3" s="77"/>
      <c r="L3" s="80">
        <v>1</v>
      </c>
      <c r="M3" s="80">
        <v>2</v>
      </c>
      <c r="N3" s="80">
        <v>3</v>
      </c>
      <c r="O3" s="80">
        <v>4</v>
      </c>
      <c r="P3" s="80">
        <v>5</v>
      </c>
      <c r="Q3" s="81">
        <v>6</v>
      </c>
    </row>
    <row r="4" spans="1:18" ht="156" customHeight="1" x14ac:dyDescent="0.25">
      <c r="C4" s="333"/>
      <c r="D4" s="334"/>
      <c r="E4" s="82" t="s">
        <v>110</v>
      </c>
      <c r="F4" s="83" t="s">
        <v>6</v>
      </c>
      <c r="G4" s="84" t="s">
        <v>73</v>
      </c>
      <c r="H4" s="84" t="s">
        <v>7</v>
      </c>
      <c r="I4" s="84" t="s">
        <v>6</v>
      </c>
      <c r="J4" s="84" t="s">
        <v>73</v>
      </c>
      <c r="K4" s="84" t="s">
        <v>7</v>
      </c>
      <c r="L4" s="84" t="s">
        <v>2298</v>
      </c>
      <c r="M4" s="85" t="s">
        <v>2299</v>
      </c>
      <c r="N4" s="85" t="s">
        <v>2303</v>
      </c>
      <c r="O4" s="86" t="s">
        <v>2301</v>
      </c>
      <c r="P4" s="86" t="s">
        <v>2300</v>
      </c>
      <c r="Q4" s="82" t="s">
        <v>2302</v>
      </c>
    </row>
    <row r="5" spans="1:18" ht="30" customHeight="1" thickBot="1" x14ac:dyDescent="0.3">
      <c r="C5" s="87"/>
      <c r="D5" s="88"/>
      <c r="E5" s="89"/>
      <c r="F5" s="90"/>
      <c r="G5" s="90"/>
      <c r="H5" s="91"/>
      <c r="I5" s="335" t="s">
        <v>24</v>
      </c>
      <c r="J5" s="336"/>
      <c r="K5" s="337"/>
      <c r="L5" s="92" t="s">
        <v>25</v>
      </c>
      <c r="M5" s="93" t="s">
        <v>26</v>
      </c>
      <c r="N5" s="93" t="s">
        <v>27</v>
      </c>
      <c r="O5" s="94" t="s">
        <v>28</v>
      </c>
      <c r="P5" s="94" t="s">
        <v>29</v>
      </c>
      <c r="Q5" s="95" t="s">
        <v>30</v>
      </c>
    </row>
    <row r="6" spans="1:18" x14ac:dyDescent="0.25">
      <c r="A6">
        <v>28</v>
      </c>
      <c r="B6" t="s">
        <v>31</v>
      </c>
      <c r="C6" s="206">
        <v>1</v>
      </c>
      <c r="D6" s="261" t="s">
        <v>96</v>
      </c>
      <c r="E6" s="251">
        <v>101297.57574529701</v>
      </c>
      <c r="F6" s="252">
        <v>3.8469301796888844E-2</v>
      </c>
      <c r="G6" s="252">
        <v>3.3712800819608479E-2</v>
      </c>
      <c r="H6" s="253">
        <v>-7.2146485824003459E-2</v>
      </c>
      <c r="I6" s="254" t="s">
        <v>126</v>
      </c>
      <c r="J6" s="255" t="s">
        <v>126</v>
      </c>
      <c r="K6" s="256" t="s">
        <v>127</v>
      </c>
      <c r="L6" s="254" t="s">
        <v>137</v>
      </c>
      <c r="M6" s="257" t="s">
        <v>137</v>
      </c>
      <c r="N6" s="257" t="s">
        <v>137</v>
      </c>
      <c r="O6" s="258" t="s">
        <v>137</v>
      </c>
      <c r="P6" s="258" t="s">
        <v>137</v>
      </c>
      <c r="Q6" s="259" t="s">
        <v>138</v>
      </c>
      <c r="R6">
        <v>1</v>
      </c>
    </row>
    <row r="7" spans="1:18" x14ac:dyDescent="0.25">
      <c r="A7">
        <v>33</v>
      </c>
      <c r="B7" t="s">
        <v>32</v>
      </c>
      <c r="C7" s="96">
        <v>2</v>
      </c>
      <c r="D7" s="97" t="s">
        <v>101</v>
      </c>
      <c r="E7" s="98">
        <v>66015.440299685506</v>
      </c>
      <c r="F7" s="99">
        <v>3.1987550743490384E-2</v>
      </c>
      <c r="G7" s="99">
        <v>-6.0669361095156416E-2</v>
      </c>
      <c r="H7" s="100">
        <v>2.868618887075286E-2</v>
      </c>
      <c r="I7" s="67" t="s">
        <v>126</v>
      </c>
      <c r="J7" s="68" t="s">
        <v>127</v>
      </c>
      <c r="K7" s="69" t="s">
        <v>126</v>
      </c>
      <c r="L7" s="67" t="s">
        <v>137</v>
      </c>
      <c r="M7" s="101" t="s">
        <v>137</v>
      </c>
      <c r="N7" s="101" t="s">
        <v>137</v>
      </c>
      <c r="O7" s="102" t="s">
        <v>138</v>
      </c>
      <c r="P7" s="102" t="s">
        <v>137</v>
      </c>
      <c r="Q7" s="103" t="s">
        <v>137</v>
      </c>
      <c r="R7">
        <v>1</v>
      </c>
    </row>
    <row r="8" spans="1:18" x14ac:dyDescent="0.25">
      <c r="A8">
        <v>7</v>
      </c>
      <c r="B8" t="s">
        <v>33</v>
      </c>
      <c r="C8" s="96">
        <v>3</v>
      </c>
      <c r="D8" s="97" t="s">
        <v>79</v>
      </c>
      <c r="E8" s="98">
        <v>61902.162406042553</v>
      </c>
      <c r="F8" s="99">
        <v>-1.4189061833400574E-2</v>
      </c>
      <c r="G8" s="99">
        <v>7.3704545750967299E-2</v>
      </c>
      <c r="H8" s="100">
        <v>-5.9513100325142176E-2</v>
      </c>
      <c r="I8" s="67" t="s">
        <v>127</v>
      </c>
      <c r="J8" s="68" t="s">
        <v>126</v>
      </c>
      <c r="K8" s="69" t="s">
        <v>127</v>
      </c>
      <c r="L8" s="67" t="s">
        <v>137</v>
      </c>
      <c r="M8" s="101" t="s">
        <v>138</v>
      </c>
      <c r="N8" s="101" t="s">
        <v>137</v>
      </c>
      <c r="O8" s="102" t="s">
        <v>137</v>
      </c>
      <c r="P8" s="102" t="s">
        <v>137</v>
      </c>
      <c r="Q8" s="103" t="s">
        <v>137</v>
      </c>
      <c r="R8">
        <v>1</v>
      </c>
    </row>
    <row r="9" spans="1:18" x14ac:dyDescent="0.25">
      <c r="A9">
        <v>44</v>
      </c>
      <c r="B9" t="s">
        <v>3</v>
      </c>
      <c r="C9" s="96">
        <v>4</v>
      </c>
      <c r="D9" s="97" t="s">
        <v>3</v>
      </c>
      <c r="E9" s="98">
        <v>55032.957997916623</v>
      </c>
      <c r="F9" s="99">
        <v>-6.3026513893048752E-2</v>
      </c>
      <c r="G9" s="99">
        <v>4.750311005850183E-2</v>
      </c>
      <c r="H9" s="100">
        <v>1.5523443422314265E-2</v>
      </c>
      <c r="I9" s="67" t="s">
        <v>127</v>
      </c>
      <c r="J9" s="68" t="s">
        <v>126</v>
      </c>
      <c r="K9" s="69" t="s">
        <v>126</v>
      </c>
      <c r="L9" s="67" t="s">
        <v>137</v>
      </c>
      <c r="M9" s="101" t="s">
        <v>137</v>
      </c>
      <c r="N9" s="101" t="s">
        <v>138</v>
      </c>
      <c r="O9" s="102" t="s">
        <v>137</v>
      </c>
      <c r="P9" s="102" t="s">
        <v>137</v>
      </c>
      <c r="Q9" s="103" t="s">
        <v>137</v>
      </c>
      <c r="R9">
        <v>1</v>
      </c>
    </row>
    <row r="10" spans="1:18" x14ac:dyDescent="0.25">
      <c r="A10">
        <v>23</v>
      </c>
      <c r="B10" t="s">
        <v>34</v>
      </c>
      <c r="C10" s="96">
        <v>5</v>
      </c>
      <c r="D10" s="97" t="s">
        <v>92</v>
      </c>
      <c r="E10" s="98">
        <v>51192.395907708727</v>
      </c>
      <c r="F10" s="99">
        <v>1.0012343139498087E-2</v>
      </c>
      <c r="G10" s="99">
        <v>-8.5047835705196806E-2</v>
      </c>
      <c r="H10" s="100">
        <v>7.5042319814487307E-2</v>
      </c>
      <c r="I10" s="67" t="s">
        <v>126</v>
      </c>
      <c r="J10" s="68" t="s">
        <v>127</v>
      </c>
      <c r="K10" s="69" t="s">
        <v>126</v>
      </c>
      <c r="L10" s="67" t="s">
        <v>137</v>
      </c>
      <c r="M10" s="101" t="s">
        <v>137</v>
      </c>
      <c r="N10" s="101" t="s">
        <v>137</v>
      </c>
      <c r="O10" s="102" t="s">
        <v>138</v>
      </c>
      <c r="P10" s="102" t="s">
        <v>137</v>
      </c>
      <c r="Q10" s="103" t="s">
        <v>137</v>
      </c>
      <c r="R10">
        <v>1</v>
      </c>
    </row>
    <row r="11" spans="1:18" x14ac:dyDescent="0.25">
      <c r="A11">
        <v>32</v>
      </c>
      <c r="B11" t="s">
        <v>35</v>
      </c>
      <c r="C11" s="96">
        <v>6</v>
      </c>
      <c r="D11" s="97" t="s">
        <v>100</v>
      </c>
      <c r="E11" s="98">
        <v>49233.215395440115</v>
      </c>
      <c r="F11" s="99">
        <v>4.4857717145566828E-2</v>
      </c>
      <c r="G11" s="99">
        <v>-0.16714987487513805</v>
      </c>
      <c r="H11" s="100">
        <v>0.12229358952361211</v>
      </c>
      <c r="I11" s="67" t="s">
        <v>126</v>
      </c>
      <c r="J11" s="68" t="s">
        <v>127</v>
      </c>
      <c r="K11" s="69" t="s">
        <v>126</v>
      </c>
      <c r="L11" s="67" t="s">
        <v>137</v>
      </c>
      <c r="M11" s="101" t="s">
        <v>137</v>
      </c>
      <c r="N11" s="101" t="s">
        <v>137</v>
      </c>
      <c r="O11" s="102" t="s">
        <v>138</v>
      </c>
      <c r="P11" s="102" t="s">
        <v>137</v>
      </c>
      <c r="Q11" s="103" t="s">
        <v>137</v>
      </c>
      <c r="R11">
        <v>1</v>
      </c>
    </row>
    <row r="12" spans="1:18" x14ac:dyDescent="0.25">
      <c r="A12">
        <v>2</v>
      </c>
      <c r="B12" t="s">
        <v>36</v>
      </c>
      <c r="C12" s="96">
        <v>7</v>
      </c>
      <c r="D12" s="97" t="s">
        <v>75</v>
      </c>
      <c r="E12" s="98">
        <v>48799.715467698465</v>
      </c>
      <c r="F12" s="99">
        <v>-3.1227246848723939E-2</v>
      </c>
      <c r="G12" s="99">
        <v>1.0394697610967563E-2</v>
      </c>
      <c r="H12" s="100">
        <v>2.083567609251602E-2</v>
      </c>
      <c r="I12" s="67" t="s">
        <v>127</v>
      </c>
      <c r="J12" s="68" t="s">
        <v>126</v>
      </c>
      <c r="K12" s="69" t="s">
        <v>126</v>
      </c>
      <c r="L12" s="67" t="s">
        <v>137</v>
      </c>
      <c r="M12" s="101" t="s">
        <v>137</v>
      </c>
      <c r="N12" s="101" t="s">
        <v>138</v>
      </c>
      <c r="O12" s="102" t="s">
        <v>137</v>
      </c>
      <c r="P12" s="102" t="s">
        <v>137</v>
      </c>
      <c r="Q12" s="103" t="s">
        <v>137</v>
      </c>
      <c r="R12">
        <v>1</v>
      </c>
    </row>
    <row r="13" spans="1:18" x14ac:dyDescent="0.25">
      <c r="A13">
        <v>12</v>
      </c>
      <c r="B13" t="s">
        <v>37</v>
      </c>
      <c r="C13" s="96">
        <v>8</v>
      </c>
      <c r="D13" s="97" t="s">
        <v>83</v>
      </c>
      <c r="E13" s="98">
        <v>47901.447580312459</v>
      </c>
      <c r="F13" s="99">
        <v>5.9283548112925577E-2</v>
      </c>
      <c r="G13" s="99">
        <v>-7.9603749156348935E-2</v>
      </c>
      <c r="H13" s="100">
        <v>2.0323916257703911E-2</v>
      </c>
      <c r="I13" s="67" t="s">
        <v>126</v>
      </c>
      <c r="J13" s="68" t="s">
        <v>127</v>
      </c>
      <c r="K13" s="69" t="s">
        <v>126</v>
      </c>
      <c r="L13" s="67" t="s">
        <v>137</v>
      </c>
      <c r="M13" s="101" t="s">
        <v>137</v>
      </c>
      <c r="N13" s="101" t="s">
        <v>137</v>
      </c>
      <c r="O13" s="102" t="s">
        <v>138</v>
      </c>
      <c r="P13" s="102" t="s">
        <v>137</v>
      </c>
      <c r="Q13" s="103" t="s">
        <v>137</v>
      </c>
      <c r="R13">
        <v>1</v>
      </c>
    </row>
    <row r="14" spans="1:18" x14ac:dyDescent="0.25">
      <c r="A14">
        <v>11</v>
      </c>
      <c r="B14" t="s">
        <v>38</v>
      </c>
      <c r="C14" s="96">
        <v>9</v>
      </c>
      <c r="D14" s="97" t="s">
        <v>82</v>
      </c>
      <c r="E14" s="98">
        <v>47190.769353284821</v>
      </c>
      <c r="F14" s="99">
        <v>-4.9504364251798244E-2</v>
      </c>
      <c r="G14" s="99">
        <v>5.2264096372940716E-2</v>
      </c>
      <c r="H14" s="100">
        <v>-2.7594519884069912E-3</v>
      </c>
      <c r="I14" s="67" t="s">
        <v>127</v>
      </c>
      <c r="J14" s="68" t="s">
        <v>126</v>
      </c>
      <c r="K14" s="69" t="s">
        <v>127</v>
      </c>
      <c r="L14" s="67" t="s">
        <v>137</v>
      </c>
      <c r="M14" s="101" t="s">
        <v>138</v>
      </c>
      <c r="N14" s="101" t="s">
        <v>137</v>
      </c>
      <c r="O14" s="102" t="s">
        <v>137</v>
      </c>
      <c r="P14" s="102" t="s">
        <v>137</v>
      </c>
      <c r="Q14" s="103" t="s">
        <v>137</v>
      </c>
      <c r="R14">
        <v>1</v>
      </c>
    </row>
    <row r="15" spans="1:18" x14ac:dyDescent="0.25">
      <c r="A15">
        <v>1</v>
      </c>
      <c r="B15" t="s">
        <v>39</v>
      </c>
      <c r="C15" s="96">
        <v>10</v>
      </c>
      <c r="D15" s="97" t="s">
        <v>74</v>
      </c>
      <c r="E15" s="98">
        <v>46880.220657158519</v>
      </c>
      <c r="F15" s="99">
        <v>-2.6140494481686483E-2</v>
      </c>
      <c r="G15" s="99">
        <v>-6.6082805190452731E-3</v>
      </c>
      <c r="H15" s="100">
        <v>3.2750703999613995E-2</v>
      </c>
      <c r="I15" s="67" t="s">
        <v>127</v>
      </c>
      <c r="J15" s="68" t="s">
        <v>127</v>
      </c>
      <c r="K15" s="69" t="s">
        <v>126</v>
      </c>
      <c r="L15" s="67" t="s">
        <v>137</v>
      </c>
      <c r="M15" s="101" t="s">
        <v>137</v>
      </c>
      <c r="N15" s="101" t="s">
        <v>137</v>
      </c>
      <c r="O15" s="102" t="s">
        <v>137</v>
      </c>
      <c r="P15" s="102" t="s">
        <v>138</v>
      </c>
      <c r="Q15" s="103" t="s">
        <v>137</v>
      </c>
      <c r="R15">
        <v>1</v>
      </c>
    </row>
    <row r="16" spans="1:18" x14ac:dyDescent="0.25">
      <c r="A16">
        <v>41</v>
      </c>
      <c r="B16" t="s">
        <v>40</v>
      </c>
      <c r="C16" s="96">
        <v>11</v>
      </c>
      <c r="D16" s="97" t="s">
        <v>107</v>
      </c>
      <c r="E16" s="98">
        <v>46572.455990310482</v>
      </c>
      <c r="F16" s="99">
        <v>-3.0571407146058743E-2</v>
      </c>
      <c r="G16" s="99">
        <v>1.764484729225313E-2</v>
      </c>
      <c r="H16" s="100">
        <v>1.2928928659264954E-2</v>
      </c>
      <c r="I16" s="67" t="s">
        <v>127</v>
      </c>
      <c r="J16" s="68" t="s">
        <v>126</v>
      </c>
      <c r="K16" s="69" t="s">
        <v>126</v>
      </c>
      <c r="L16" s="67" t="s">
        <v>137</v>
      </c>
      <c r="M16" s="101" t="s">
        <v>137</v>
      </c>
      <c r="N16" s="101" t="s">
        <v>138</v>
      </c>
      <c r="O16" s="102" t="s">
        <v>137</v>
      </c>
      <c r="P16" s="102" t="s">
        <v>137</v>
      </c>
      <c r="Q16" s="103" t="s">
        <v>137</v>
      </c>
      <c r="R16">
        <v>1</v>
      </c>
    </row>
    <row r="17" spans="1:18" x14ac:dyDescent="0.25">
      <c r="A17">
        <v>6</v>
      </c>
      <c r="B17" t="s">
        <v>41</v>
      </c>
      <c r="C17" s="96">
        <v>12</v>
      </c>
      <c r="D17" s="97" t="s">
        <v>78</v>
      </c>
      <c r="E17" s="98">
        <v>45645.564296878794</v>
      </c>
      <c r="F17" s="99">
        <v>-1.7888827208375008E-2</v>
      </c>
      <c r="G17" s="99">
        <v>2.4627910949284293E-2</v>
      </c>
      <c r="H17" s="100">
        <v>-6.7382484275837484E-3</v>
      </c>
      <c r="I17" s="67" t="s">
        <v>127</v>
      </c>
      <c r="J17" s="68" t="s">
        <v>126</v>
      </c>
      <c r="K17" s="69" t="s">
        <v>127</v>
      </c>
      <c r="L17" s="67" t="s">
        <v>137</v>
      </c>
      <c r="M17" s="101" t="s">
        <v>138</v>
      </c>
      <c r="N17" s="101" t="s">
        <v>137</v>
      </c>
      <c r="O17" s="102" t="s">
        <v>137</v>
      </c>
      <c r="P17" s="102" t="s">
        <v>137</v>
      </c>
      <c r="Q17" s="103" t="s">
        <v>137</v>
      </c>
      <c r="R17">
        <v>1</v>
      </c>
    </row>
    <row r="18" spans="1:18" x14ac:dyDescent="0.25">
      <c r="A18">
        <v>3</v>
      </c>
      <c r="B18" t="s">
        <v>42</v>
      </c>
      <c r="C18" s="96">
        <v>13</v>
      </c>
      <c r="D18" s="97" t="s">
        <v>19</v>
      </c>
      <c r="E18" s="98">
        <v>44604.511050253903</v>
      </c>
      <c r="F18" s="99">
        <v>7.204439530231152E-2</v>
      </c>
      <c r="G18" s="99">
        <v>-9.4740154301140855E-2</v>
      </c>
      <c r="H18" s="100">
        <v>2.2698356273156695E-2</v>
      </c>
      <c r="I18" s="67" t="s">
        <v>126</v>
      </c>
      <c r="J18" s="68" t="s">
        <v>127</v>
      </c>
      <c r="K18" s="69" t="s">
        <v>126</v>
      </c>
      <c r="L18" s="67" t="s">
        <v>137</v>
      </c>
      <c r="M18" s="101" t="s">
        <v>137</v>
      </c>
      <c r="N18" s="101" t="s">
        <v>137</v>
      </c>
      <c r="O18" s="102" t="s">
        <v>138</v>
      </c>
      <c r="P18" s="102" t="s">
        <v>137</v>
      </c>
      <c r="Q18" s="103" t="s">
        <v>137</v>
      </c>
      <c r="R18">
        <v>1</v>
      </c>
    </row>
    <row r="19" spans="1:18" x14ac:dyDescent="0.25">
      <c r="A19">
        <v>15</v>
      </c>
      <c r="B19" t="s">
        <v>43</v>
      </c>
      <c r="C19" s="96">
        <v>14</v>
      </c>
      <c r="D19" s="97" t="s">
        <v>86</v>
      </c>
      <c r="E19" s="98">
        <v>41470.202359015675</v>
      </c>
      <c r="F19" s="99">
        <v>-2.0083233735660788E-2</v>
      </c>
      <c r="G19" s="99">
        <v>-6.9404968543408219E-2</v>
      </c>
      <c r="H19" s="100">
        <v>8.9493025244840485E-2</v>
      </c>
      <c r="I19" s="67" t="s">
        <v>127</v>
      </c>
      <c r="J19" s="68" t="s">
        <v>127</v>
      </c>
      <c r="K19" s="69" t="s">
        <v>126</v>
      </c>
      <c r="L19" s="67" t="s">
        <v>137</v>
      </c>
      <c r="M19" s="101" t="s">
        <v>137</v>
      </c>
      <c r="N19" s="101" t="s">
        <v>137</v>
      </c>
      <c r="O19" s="102" t="s">
        <v>137</v>
      </c>
      <c r="P19" s="102" t="s">
        <v>138</v>
      </c>
      <c r="Q19" s="103" t="s">
        <v>137</v>
      </c>
      <c r="R19">
        <v>1</v>
      </c>
    </row>
    <row r="20" spans="1:18" x14ac:dyDescent="0.25">
      <c r="A20">
        <v>17</v>
      </c>
      <c r="B20" t="s">
        <v>44</v>
      </c>
      <c r="C20" s="96">
        <v>15</v>
      </c>
      <c r="D20" s="97" t="s">
        <v>88</v>
      </c>
      <c r="E20" s="98">
        <v>40867.476034087798</v>
      </c>
      <c r="F20" s="99">
        <v>-4.8985394144015454E-2</v>
      </c>
      <c r="G20" s="99">
        <v>-5.5864909948515951E-2</v>
      </c>
      <c r="H20" s="100">
        <v>0.10485064982711012</v>
      </c>
      <c r="I20" s="67" t="s">
        <v>127</v>
      </c>
      <c r="J20" s="68" t="s">
        <v>127</v>
      </c>
      <c r="K20" s="69" t="s">
        <v>126</v>
      </c>
      <c r="L20" s="67" t="s">
        <v>137</v>
      </c>
      <c r="M20" s="101" t="s">
        <v>137</v>
      </c>
      <c r="N20" s="101" t="s">
        <v>137</v>
      </c>
      <c r="O20" s="102" t="s">
        <v>137</v>
      </c>
      <c r="P20" s="102" t="s">
        <v>138</v>
      </c>
      <c r="Q20" s="103" t="s">
        <v>137</v>
      </c>
      <c r="R20">
        <v>1</v>
      </c>
    </row>
    <row r="21" spans="1:18" x14ac:dyDescent="0.25">
      <c r="A21">
        <v>16</v>
      </c>
      <c r="B21" t="s">
        <v>45</v>
      </c>
      <c r="C21" s="96">
        <v>16</v>
      </c>
      <c r="D21" s="97" t="s">
        <v>87</v>
      </c>
      <c r="E21" s="98">
        <v>40141.585477621971</v>
      </c>
      <c r="F21" s="99">
        <v>-2.3275823372611026E-2</v>
      </c>
      <c r="G21" s="99">
        <v>-6.1165377282475952E-2</v>
      </c>
      <c r="H21" s="100">
        <v>8.4441618808808905E-2</v>
      </c>
      <c r="I21" s="67" t="s">
        <v>127</v>
      </c>
      <c r="J21" s="68" t="s">
        <v>127</v>
      </c>
      <c r="K21" s="69" t="s">
        <v>126</v>
      </c>
      <c r="L21" s="67" t="s">
        <v>137</v>
      </c>
      <c r="M21" s="101" t="s">
        <v>137</v>
      </c>
      <c r="N21" s="101" t="s">
        <v>137</v>
      </c>
      <c r="O21" s="102" t="s">
        <v>137</v>
      </c>
      <c r="P21" s="102" t="s">
        <v>138</v>
      </c>
      <c r="Q21" s="103" t="s">
        <v>137</v>
      </c>
      <c r="R21">
        <v>1</v>
      </c>
    </row>
    <row r="22" spans="1:18" x14ac:dyDescent="0.25">
      <c r="A22">
        <v>25</v>
      </c>
      <c r="B22" t="s">
        <v>46</v>
      </c>
      <c r="C22" s="96">
        <v>17</v>
      </c>
      <c r="D22" s="97" t="s">
        <v>94</v>
      </c>
      <c r="E22" s="98">
        <v>39179.15561060897</v>
      </c>
      <c r="F22" s="99">
        <v>-4.1242980739358864E-2</v>
      </c>
      <c r="G22" s="99">
        <v>-1.0397186151719806E-2</v>
      </c>
      <c r="H22" s="100">
        <v>5.1640157173623191E-2</v>
      </c>
      <c r="I22" s="67" t="s">
        <v>127</v>
      </c>
      <c r="J22" s="68" t="s">
        <v>127</v>
      </c>
      <c r="K22" s="69" t="s">
        <v>126</v>
      </c>
      <c r="L22" s="67" t="s">
        <v>137</v>
      </c>
      <c r="M22" s="101" t="s">
        <v>137</v>
      </c>
      <c r="N22" s="101" t="s">
        <v>137</v>
      </c>
      <c r="O22" s="102" t="s">
        <v>137</v>
      </c>
      <c r="P22" s="102" t="s">
        <v>138</v>
      </c>
      <c r="Q22" s="103" t="s">
        <v>137</v>
      </c>
      <c r="R22">
        <v>1</v>
      </c>
    </row>
    <row r="23" spans="1:18" x14ac:dyDescent="0.25">
      <c r="A23">
        <v>24</v>
      </c>
      <c r="B23" t="s">
        <v>47</v>
      </c>
      <c r="C23" s="96">
        <v>18</v>
      </c>
      <c r="D23" s="97" t="s">
        <v>93</v>
      </c>
      <c r="E23" s="98">
        <v>36070.80559520641</v>
      </c>
      <c r="F23" s="99">
        <v>-4.3166695243483155E-2</v>
      </c>
      <c r="G23" s="99">
        <v>-4.3944361895546596E-2</v>
      </c>
      <c r="H23" s="100">
        <v>8.7111512557901838E-2</v>
      </c>
      <c r="I23" s="67" t="s">
        <v>127</v>
      </c>
      <c r="J23" s="68" t="s">
        <v>127</v>
      </c>
      <c r="K23" s="69" t="s">
        <v>126</v>
      </c>
      <c r="L23" s="67" t="s">
        <v>137</v>
      </c>
      <c r="M23" s="101" t="s">
        <v>137</v>
      </c>
      <c r="N23" s="101" t="s">
        <v>137</v>
      </c>
      <c r="O23" s="102" t="s">
        <v>137</v>
      </c>
      <c r="P23" s="102" t="s">
        <v>138</v>
      </c>
      <c r="Q23" s="103" t="s">
        <v>137</v>
      </c>
      <c r="R23">
        <v>1</v>
      </c>
    </row>
    <row r="24" spans="1:18" x14ac:dyDescent="0.25">
      <c r="A24">
        <v>13</v>
      </c>
      <c r="B24" t="s">
        <v>48</v>
      </c>
      <c r="C24" s="96">
        <v>19</v>
      </c>
      <c r="D24" s="97" t="s">
        <v>84</v>
      </c>
      <c r="E24" s="98">
        <v>33709.649240263694</v>
      </c>
      <c r="F24" s="99">
        <v>2.8177641550492794E-2</v>
      </c>
      <c r="G24" s="99">
        <v>-0.16991454860571481</v>
      </c>
      <c r="H24" s="100">
        <v>0.14173795992675764</v>
      </c>
      <c r="I24" s="67" t="s">
        <v>126</v>
      </c>
      <c r="J24" s="68" t="s">
        <v>127</v>
      </c>
      <c r="K24" s="69" t="s">
        <v>126</v>
      </c>
      <c r="L24" s="67" t="s">
        <v>137</v>
      </c>
      <c r="M24" s="101" t="s">
        <v>137</v>
      </c>
      <c r="N24" s="101" t="s">
        <v>137</v>
      </c>
      <c r="O24" s="102" t="s">
        <v>138</v>
      </c>
      <c r="P24" s="102" t="s">
        <v>137</v>
      </c>
      <c r="Q24" s="103" t="s">
        <v>137</v>
      </c>
      <c r="R24">
        <v>1</v>
      </c>
    </row>
    <row r="25" spans="1:18" x14ac:dyDescent="0.25">
      <c r="A25">
        <v>26</v>
      </c>
      <c r="B25" t="s">
        <v>49</v>
      </c>
      <c r="C25" s="96">
        <v>20</v>
      </c>
      <c r="D25" s="97" t="s">
        <v>20</v>
      </c>
      <c r="E25" s="98">
        <v>33587.583396144604</v>
      </c>
      <c r="F25" s="99">
        <v>-1.9053066976795263E-2</v>
      </c>
      <c r="G25" s="99">
        <v>-1.5106438048015869E-2</v>
      </c>
      <c r="H25" s="100">
        <v>3.4160710396856253E-2</v>
      </c>
      <c r="I25" s="67" t="s">
        <v>127</v>
      </c>
      <c r="J25" s="68" t="s">
        <v>127</v>
      </c>
      <c r="K25" s="69" t="s">
        <v>126</v>
      </c>
      <c r="L25" s="67" t="s">
        <v>137</v>
      </c>
      <c r="M25" s="101" t="s">
        <v>137</v>
      </c>
      <c r="N25" s="101" t="s">
        <v>137</v>
      </c>
      <c r="O25" s="102" t="s">
        <v>137</v>
      </c>
      <c r="P25" s="102" t="s">
        <v>138</v>
      </c>
      <c r="Q25" s="103" t="s">
        <v>137</v>
      </c>
      <c r="R25">
        <v>1</v>
      </c>
    </row>
    <row r="26" spans="1:18" x14ac:dyDescent="0.25">
      <c r="A26">
        <v>43</v>
      </c>
      <c r="B26" t="s">
        <v>50</v>
      </c>
      <c r="C26" s="96">
        <v>21</v>
      </c>
      <c r="D26" s="97" t="s">
        <v>22</v>
      </c>
      <c r="E26" s="98"/>
      <c r="F26" s="99">
        <v>-5.4202915712781324E-2</v>
      </c>
      <c r="G26" s="99">
        <v>6.7592645618849201E-2</v>
      </c>
      <c r="H26" s="100">
        <v>-1.3388581091965224E-2</v>
      </c>
      <c r="I26" s="67" t="s">
        <v>127</v>
      </c>
      <c r="J26" s="68" t="s">
        <v>126</v>
      </c>
      <c r="K26" s="69" t="s">
        <v>127</v>
      </c>
      <c r="L26" s="67" t="s">
        <v>137</v>
      </c>
      <c r="M26" s="101" t="s">
        <v>138</v>
      </c>
      <c r="N26" s="101" t="s">
        <v>137</v>
      </c>
      <c r="O26" s="102" t="s">
        <v>137</v>
      </c>
      <c r="P26" s="102" t="s">
        <v>137</v>
      </c>
      <c r="Q26" s="103" t="s">
        <v>137</v>
      </c>
      <c r="R26">
        <v>1</v>
      </c>
    </row>
    <row r="27" spans="1:18" x14ac:dyDescent="0.25">
      <c r="A27">
        <v>31</v>
      </c>
      <c r="B27" t="s">
        <v>51</v>
      </c>
      <c r="C27" s="96">
        <v>22</v>
      </c>
      <c r="D27" s="97" t="s">
        <v>99</v>
      </c>
      <c r="E27" s="98">
        <v>33370.475163580159</v>
      </c>
      <c r="F27" s="99">
        <v>6.4327592584590365E-2</v>
      </c>
      <c r="G27" s="99">
        <v>2.3465939703106398E-2</v>
      </c>
      <c r="H27" s="100">
        <v>-8.762492874902561E-2</v>
      </c>
      <c r="I27" s="67" t="s">
        <v>126</v>
      </c>
      <c r="J27" s="68" t="s">
        <v>126</v>
      </c>
      <c r="K27" s="69" t="s">
        <v>127</v>
      </c>
      <c r="L27" s="67" t="s">
        <v>137</v>
      </c>
      <c r="M27" s="101" t="s">
        <v>137</v>
      </c>
      <c r="N27" s="101" t="s">
        <v>137</v>
      </c>
      <c r="O27" s="102" t="s">
        <v>137</v>
      </c>
      <c r="P27" s="102" t="s">
        <v>137</v>
      </c>
      <c r="Q27" s="103" t="s">
        <v>138</v>
      </c>
      <c r="R27">
        <v>1</v>
      </c>
    </row>
    <row r="28" spans="1:18" x14ac:dyDescent="0.25">
      <c r="A28">
        <v>10</v>
      </c>
      <c r="B28" t="s">
        <v>52</v>
      </c>
      <c r="C28" s="96">
        <v>23</v>
      </c>
      <c r="D28" s="97" t="s">
        <v>16</v>
      </c>
      <c r="E28" s="104">
        <v>32263.315754899671</v>
      </c>
      <c r="F28" s="105">
        <v>7.33837821782512E-2</v>
      </c>
      <c r="G28" s="105">
        <v>-4.0741929575926372E-2</v>
      </c>
      <c r="H28" s="106">
        <v>-3.2629499017038932E-2</v>
      </c>
      <c r="I28" s="107" t="s">
        <v>126</v>
      </c>
      <c r="J28" s="108" t="s">
        <v>127</v>
      </c>
      <c r="K28" s="109" t="s">
        <v>127</v>
      </c>
      <c r="L28" s="107" t="s">
        <v>138</v>
      </c>
      <c r="M28" s="110" t="s">
        <v>137</v>
      </c>
      <c r="N28" s="110" t="s">
        <v>137</v>
      </c>
      <c r="O28" s="111" t="s">
        <v>137</v>
      </c>
      <c r="P28" s="111" t="s">
        <v>137</v>
      </c>
      <c r="Q28" s="112" t="s">
        <v>137</v>
      </c>
      <c r="R28">
        <v>1</v>
      </c>
    </row>
    <row r="29" spans="1:18" x14ac:dyDescent="0.25">
      <c r="A29">
        <v>40</v>
      </c>
      <c r="B29" t="s">
        <v>53</v>
      </c>
      <c r="C29" s="96">
        <v>24</v>
      </c>
      <c r="D29" s="97" t="s">
        <v>106</v>
      </c>
      <c r="E29" s="98">
        <v>30844.593621858909</v>
      </c>
      <c r="F29" s="113">
        <v>-6.4149562209611322E-2</v>
      </c>
      <c r="G29" s="113">
        <v>0.11531346979822238</v>
      </c>
      <c r="H29" s="114">
        <v>-5.1130733437933729E-2</v>
      </c>
      <c r="I29" s="115" t="s">
        <v>127</v>
      </c>
      <c r="J29" s="116" t="s">
        <v>126</v>
      </c>
      <c r="K29" s="117" t="s">
        <v>127</v>
      </c>
      <c r="L29" s="115" t="s">
        <v>137</v>
      </c>
      <c r="M29" s="118" t="s">
        <v>138</v>
      </c>
      <c r="N29" s="118" t="s">
        <v>137</v>
      </c>
      <c r="O29" s="119" t="s">
        <v>137</v>
      </c>
      <c r="P29" s="119" t="s">
        <v>137</v>
      </c>
      <c r="Q29" s="120" t="s">
        <v>137</v>
      </c>
      <c r="R29">
        <v>1</v>
      </c>
    </row>
    <row r="30" spans="1:18" x14ac:dyDescent="0.25">
      <c r="A30">
        <v>9</v>
      </c>
      <c r="B30" t="s">
        <v>54</v>
      </c>
      <c r="C30" s="96">
        <v>25</v>
      </c>
      <c r="D30" s="97" t="s">
        <v>81</v>
      </c>
      <c r="E30" s="98">
        <v>30390.608066260898</v>
      </c>
      <c r="F30" s="99">
        <v>-7.0240626795839298E-2</v>
      </c>
      <c r="G30" s="99">
        <v>7.3200315191653043E-2</v>
      </c>
      <c r="H30" s="100">
        <v>-2.8986464732148609E-3</v>
      </c>
      <c r="I30" s="67" t="s">
        <v>127</v>
      </c>
      <c r="J30" s="68" t="s">
        <v>126</v>
      </c>
      <c r="K30" s="69" t="s">
        <v>127</v>
      </c>
      <c r="L30" s="67" t="s">
        <v>137</v>
      </c>
      <c r="M30" s="101" t="s">
        <v>138</v>
      </c>
      <c r="N30" s="101" t="s">
        <v>137</v>
      </c>
      <c r="O30" s="102" t="s">
        <v>137</v>
      </c>
      <c r="P30" s="102" t="s">
        <v>137</v>
      </c>
      <c r="Q30" s="103" t="s">
        <v>137</v>
      </c>
      <c r="R30">
        <v>1</v>
      </c>
    </row>
    <row r="31" spans="1:18" x14ac:dyDescent="0.25">
      <c r="A31">
        <v>14</v>
      </c>
      <c r="B31" t="s">
        <v>55</v>
      </c>
      <c r="C31" s="96">
        <v>26</v>
      </c>
      <c r="D31" s="97" t="s">
        <v>85</v>
      </c>
      <c r="E31" s="98">
        <v>28964.179327165701</v>
      </c>
      <c r="F31" s="99">
        <v>2.5544623068206401E-2</v>
      </c>
      <c r="G31" s="99">
        <v>0.11781346537586185</v>
      </c>
      <c r="H31" s="100">
        <v>-0.14320352921782414</v>
      </c>
      <c r="I31" s="67" t="s">
        <v>126</v>
      </c>
      <c r="J31" s="68" t="s">
        <v>126</v>
      </c>
      <c r="K31" s="69" t="s">
        <v>127</v>
      </c>
      <c r="L31" s="67" t="s">
        <v>137</v>
      </c>
      <c r="M31" s="101" t="s">
        <v>137</v>
      </c>
      <c r="N31" s="101" t="s">
        <v>137</v>
      </c>
      <c r="O31" s="102" t="s">
        <v>137</v>
      </c>
      <c r="P31" s="102" t="s">
        <v>137</v>
      </c>
      <c r="Q31" s="103" t="s">
        <v>138</v>
      </c>
      <c r="R31">
        <v>1</v>
      </c>
    </row>
    <row r="32" spans="1:18" x14ac:dyDescent="0.25">
      <c r="A32">
        <v>39</v>
      </c>
      <c r="B32" t="s">
        <v>56</v>
      </c>
      <c r="C32" s="96">
        <v>27</v>
      </c>
      <c r="D32" s="97" t="s">
        <v>15</v>
      </c>
      <c r="E32" s="98">
        <v>28927.668764435915</v>
      </c>
      <c r="F32" s="99">
        <v>-0.15204751263867528</v>
      </c>
      <c r="G32" s="99">
        <v>0.21639832474165194</v>
      </c>
      <c r="H32" s="100">
        <v>-6.4307543287306146E-2</v>
      </c>
      <c r="I32" s="67" t="s">
        <v>127</v>
      </c>
      <c r="J32" s="68" t="s">
        <v>126</v>
      </c>
      <c r="K32" s="69" t="s">
        <v>127</v>
      </c>
      <c r="L32" s="67" t="s">
        <v>137</v>
      </c>
      <c r="M32" s="101" t="s">
        <v>138</v>
      </c>
      <c r="N32" s="101" t="s">
        <v>137</v>
      </c>
      <c r="O32" s="102" t="s">
        <v>137</v>
      </c>
      <c r="P32" s="102" t="s">
        <v>137</v>
      </c>
      <c r="Q32" s="103" t="s">
        <v>137</v>
      </c>
      <c r="R32">
        <v>1</v>
      </c>
    </row>
    <row r="33" spans="1:18" x14ac:dyDescent="0.25">
      <c r="A33">
        <v>35</v>
      </c>
      <c r="B33" t="s">
        <v>57</v>
      </c>
      <c r="C33" s="96">
        <v>28</v>
      </c>
      <c r="D33" s="97" t="s">
        <v>102</v>
      </c>
      <c r="E33" s="98">
        <v>28746.653078198826</v>
      </c>
      <c r="F33" s="99">
        <v>-0.14517126280904805</v>
      </c>
      <c r="G33" s="99">
        <v>0.10680842164625834</v>
      </c>
      <c r="H33" s="100">
        <v>3.8367496657135403E-2</v>
      </c>
      <c r="I33" s="67" t="s">
        <v>127</v>
      </c>
      <c r="J33" s="68" t="s">
        <v>126</v>
      </c>
      <c r="K33" s="69" t="s">
        <v>126</v>
      </c>
      <c r="L33" s="67" t="s">
        <v>137</v>
      </c>
      <c r="M33" s="101" t="s">
        <v>137</v>
      </c>
      <c r="N33" s="101" t="s">
        <v>138</v>
      </c>
      <c r="O33" s="102" t="s">
        <v>137</v>
      </c>
      <c r="P33" s="102" t="s">
        <v>137</v>
      </c>
      <c r="Q33" s="103" t="s">
        <v>137</v>
      </c>
      <c r="R33">
        <v>1</v>
      </c>
    </row>
    <row r="34" spans="1:18" x14ac:dyDescent="0.25">
      <c r="A34">
        <v>27</v>
      </c>
      <c r="B34" t="s">
        <v>58</v>
      </c>
      <c r="C34" s="96">
        <v>29</v>
      </c>
      <c r="D34" s="97" t="s">
        <v>95</v>
      </c>
      <c r="E34" s="98">
        <v>28174.379939611776</v>
      </c>
      <c r="F34" s="99">
        <v>-2.2742647162807564E-2</v>
      </c>
      <c r="G34" s="99">
        <v>9.424572792691388E-2</v>
      </c>
      <c r="H34" s="100">
        <v>-7.1428435540837165E-2</v>
      </c>
      <c r="I34" s="67" t="s">
        <v>127</v>
      </c>
      <c r="J34" s="68" t="s">
        <v>126</v>
      </c>
      <c r="K34" s="69" t="s">
        <v>127</v>
      </c>
      <c r="L34" s="67" t="s">
        <v>137</v>
      </c>
      <c r="M34" s="101" t="s">
        <v>138</v>
      </c>
      <c r="N34" s="101" t="s">
        <v>137</v>
      </c>
      <c r="O34" s="102" t="s">
        <v>137</v>
      </c>
      <c r="P34" s="102" t="s">
        <v>137</v>
      </c>
      <c r="Q34" s="103" t="s">
        <v>137</v>
      </c>
      <c r="R34">
        <v>1</v>
      </c>
    </row>
    <row r="35" spans="1:18" x14ac:dyDescent="0.25">
      <c r="A35">
        <v>18</v>
      </c>
      <c r="B35" t="s">
        <v>59</v>
      </c>
      <c r="C35" s="96">
        <v>30</v>
      </c>
      <c r="D35" s="97" t="s">
        <v>89</v>
      </c>
      <c r="E35" s="98">
        <v>26838.455228326773</v>
      </c>
      <c r="F35" s="99">
        <v>-2.0141734716849879E-2</v>
      </c>
      <c r="G35" s="99">
        <v>-4.896386288696003E-2</v>
      </c>
      <c r="H35" s="100">
        <v>6.9109274706050217E-2</v>
      </c>
      <c r="I35" s="67" t="s">
        <v>127</v>
      </c>
      <c r="J35" s="68" t="s">
        <v>127</v>
      </c>
      <c r="K35" s="69" t="s">
        <v>126</v>
      </c>
      <c r="L35" s="67" t="s">
        <v>137</v>
      </c>
      <c r="M35" s="101" t="s">
        <v>137</v>
      </c>
      <c r="N35" s="101" t="s">
        <v>137</v>
      </c>
      <c r="O35" s="102" t="s">
        <v>137</v>
      </c>
      <c r="P35" s="102" t="s">
        <v>138</v>
      </c>
      <c r="Q35" s="103" t="s">
        <v>137</v>
      </c>
      <c r="R35">
        <v>1</v>
      </c>
    </row>
    <row r="36" spans="1:18" x14ac:dyDescent="0.25">
      <c r="A36">
        <v>37</v>
      </c>
      <c r="B36" t="s">
        <v>60</v>
      </c>
      <c r="C36" s="96">
        <v>31</v>
      </c>
      <c r="D36" s="97" t="s">
        <v>104</v>
      </c>
      <c r="E36" s="98">
        <v>25751.514137268801</v>
      </c>
      <c r="F36" s="99">
        <v>9.7532075007273747E-2</v>
      </c>
      <c r="G36" s="99">
        <v>-0.15728590805530474</v>
      </c>
      <c r="H36" s="100">
        <v>5.9757516351962831E-2</v>
      </c>
      <c r="I36" s="67" t="s">
        <v>126</v>
      </c>
      <c r="J36" s="68" t="s">
        <v>127</v>
      </c>
      <c r="K36" s="69" t="s">
        <v>126</v>
      </c>
      <c r="L36" s="67" t="s">
        <v>137</v>
      </c>
      <c r="M36" s="101" t="s">
        <v>137</v>
      </c>
      <c r="N36" s="101" t="s">
        <v>137</v>
      </c>
      <c r="O36" s="102" t="s">
        <v>138</v>
      </c>
      <c r="P36" s="102" t="s">
        <v>137</v>
      </c>
      <c r="Q36" s="103" t="s">
        <v>137</v>
      </c>
      <c r="R36">
        <v>1</v>
      </c>
    </row>
    <row r="37" spans="1:18" x14ac:dyDescent="0.25">
      <c r="A37">
        <v>34</v>
      </c>
      <c r="B37" t="s">
        <v>61</v>
      </c>
      <c r="C37" s="96">
        <v>32</v>
      </c>
      <c r="D37" s="97" t="s">
        <v>17</v>
      </c>
      <c r="E37" s="98">
        <v>25612.257831143841</v>
      </c>
      <c r="F37" s="99">
        <v>2.1403495220678831E-2</v>
      </c>
      <c r="G37" s="99">
        <v>-3.6069576421569605E-2</v>
      </c>
      <c r="H37" s="100">
        <v>1.467056324823951E-2</v>
      </c>
      <c r="I37" s="67" t="s">
        <v>126</v>
      </c>
      <c r="J37" s="68" t="s">
        <v>127</v>
      </c>
      <c r="K37" s="69" t="s">
        <v>126</v>
      </c>
      <c r="L37" s="67" t="s">
        <v>137</v>
      </c>
      <c r="M37" s="101" t="s">
        <v>137</v>
      </c>
      <c r="N37" s="101" t="s">
        <v>137</v>
      </c>
      <c r="O37" s="102" t="s">
        <v>138</v>
      </c>
      <c r="P37" s="102" t="s">
        <v>137</v>
      </c>
      <c r="Q37" s="103" t="s">
        <v>137</v>
      </c>
      <c r="R37">
        <v>1</v>
      </c>
    </row>
    <row r="38" spans="1:18" x14ac:dyDescent="0.25">
      <c r="A38">
        <v>20</v>
      </c>
      <c r="B38" t="s">
        <v>62</v>
      </c>
      <c r="C38" s="96">
        <v>33</v>
      </c>
      <c r="D38" s="97" t="s">
        <v>14</v>
      </c>
      <c r="E38" s="98">
        <v>25518.22596000975</v>
      </c>
      <c r="F38" s="99">
        <v>-4.4509093537761557E-2</v>
      </c>
      <c r="G38" s="99">
        <v>4.8165599837898532E-2</v>
      </c>
      <c r="H38" s="100">
        <v>-3.6403301789278419E-3</v>
      </c>
      <c r="I38" s="67" t="s">
        <v>127</v>
      </c>
      <c r="J38" s="68" t="s">
        <v>126</v>
      </c>
      <c r="K38" s="69" t="s">
        <v>127</v>
      </c>
      <c r="L38" s="67" t="s">
        <v>137</v>
      </c>
      <c r="M38" s="101" t="s">
        <v>138</v>
      </c>
      <c r="N38" s="101" t="s">
        <v>137</v>
      </c>
      <c r="O38" s="102" t="s">
        <v>137</v>
      </c>
      <c r="P38" s="102" t="s">
        <v>137</v>
      </c>
      <c r="Q38" s="103" t="s">
        <v>137</v>
      </c>
      <c r="R38">
        <v>1</v>
      </c>
    </row>
    <row r="39" spans="1:18" x14ac:dyDescent="0.25">
      <c r="A39">
        <v>42</v>
      </c>
      <c r="B39" t="s">
        <v>63</v>
      </c>
      <c r="C39" s="96">
        <v>34</v>
      </c>
      <c r="D39" s="97" t="s">
        <v>108</v>
      </c>
      <c r="E39" s="98">
        <v>23967.118028277742</v>
      </c>
      <c r="F39" s="99">
        <v>2.1112089476418849E-3</v>
      </c>
      <c r="G39" s="99">
        <v>-4.1470498547080181E-2</v>
      </c>
      <c r="H39" s="100">
        <v>3.9361681710846225E-2</v>
      </c>
      <c r="I39" s="67" t="s">
        <v>126</v>
      </c>
      <c r="J39" s="68" t="s">
        <v>127</v>
      </c>
      <c r="K39" s="69" t="s">
        <v>126</v>
      </c>
      <c r="L39" s="67" t="s">
        <v>137</v>
      </c>
      <c r="M39" s="101" t="s">
        <v>137</v>
      </c>
      <c r="N39" s="101" t="s">
        <v>137</v>
      </c>
      <c r="O39" s="102" t="s">
        <v>138</v>
      </c>
      <c r="P39" s="102" t="s">
        <v>137</v>
      </c>
      <c r="Q39" s="103" t="s">
        <v>137</v>
      </c>
      <c r="R39">
        <v>1</v>
      </c>
    </row>
    <row r="40" spans="1:18" x14ac:dyDescent="0.25">
      <c r="A40">
        <v>29</v>
      </c>
      <c r="B40" t="s">
        <v>64</v>
      </c>
      <c r="C40" s="96">
        <v>35</v>
      </c>
      <c r="D40" s="97" t="s">
        <v>97</v>
      </c>
      <c r="E40" s="98">
        <v>23808.070149104609</v>
      </c>
      <c r="F40" s="99">
        <v>-2.0241950232271627E-2</v>
      </c>
      <c r="G40" s="99">
        <v>0.14560000021747149</v>
      </c>
      <c r="H40" s="100">
        <v>-0.12525348832694067</v>
      </c>
      <c r="I40" s="67" t="s">
        <v>127</v>
      </c>
      <c r="J40" s="68" t="s">
        <v>126</v>
      </c>
      <c r="K40" s="69" t="s">
        <v>127</v>
      </c>
      <c r="L40" s="67" t="s">
        <v>137</v>
      </c>
      <c r="M40" s="101" t="s">
        <v>138</v>
      </c>
      <c r="N40" s="101" t="s">
        <v>137</v>
      </c>
      <c r="O40" s="102" t="s">
        <v>137</v>
      </c>
      <c r="P40" s="102" t="s">
        <v>137</v>
      </c>
      <c r="Q40" s="103" t="s">
        <v>137</v>
      </c>
      <c r="R40">
        <v>1</v>
      </c>
    </row>
    <row r="41" spans="1:18" x14ac:dyDescent="0.25">
      <c r="A41">
        <v>19</v>
      </c>
      <c r="B41" t="s">
        <v>65</v>
      </c>
      <c r="C41" s="96">
        <v>36</v>
      </c>
      <c r="D41" s="97" t="s">
        <v>90</v>
      </c>
      <c r="E41" s="98">
        <v>22077.214651043279</v>
      </c>
      <c r="F41" s="99">
        <v>-2.7339399058822739E-2</v>
      </c>
      <c r="G41" s="99">
        <v>3.2740418758116452E-2</v>
      </c>
      <c r="H41" s="100">
        <v>-5.3666429728324028E-3</v>
      </c>
      <c r="I41" s="67" t="s">
        <v>127</v>
      </c>
      <c r="J41" s="68" t="s">
        <v>126</v>
      </c>
      <c r="K41" s="69" t="s">
        <v>127</v>
      </c>
      <c r="L41" s="67" t="s">
        <v>137</v>
      </c>
      <c r="M41" s="101" t="s">
        <v>138</v>
      </c>
      <c r="N41" s="101" t="s">
        <v>137</v>
      </c>
      <c r="O41" s="102" t="s">
        <v>137</v>
      </c>
      <c r="P41" s="102" t="s">
        <v>137</v>
      </c>
      <c r="Q41" s="103" t="s">
        <v>137</v>
      </c>
      <c r="R41">
        <v>1</v>
      </c>
    </row>
    <row r="42" spans="1:18" x14ac:dyDescent="0.25">
      <c r="A42">
        <v>36</v>
      </c>
      <c r="B42" t="s">
        <v>66</v>
      </c>
      <c r="C42" s="96">
        <v>37</v>
      </c>
      <c r="D42" s="97" t="s">
        <v>103</v>
      </c>
      <c r="E42" s="98">
        <v>20623.353477912151</v>
      </c>
      <c r="F42" s="99">
        <v>-7.0390248029048863E-2</v>
      </c>
      <c r="G42" s="99">
        <v>6.4687124461846712E-2</v>
      </c>
      <c r="H42" s="100">
        <v>5.7269882586816756E-3</v>
      </c>
      <c r="I42" s="67" t="s">
        <v>127</v>
      </c>
      <c r="J42" s="68" t="s">
        <v>126</v>
      </c>
      <c r="K42" s="69" t="s">
        <v>126</v>
      </c>
      <c r="L42" s="67" t="s">
        <v>137</v>
      </c>
      <c r="M42" s="101" t="s">
        <v>137</v>
      </c>
      <c r="N42" s="101" t="s">
        <v>138</v>
      </c>
      <c r="O42" s="102" t="s">
        <v>137</v>
      </c>
      <c r="P42" s="102" t="s">
        <v>137</v>
      </c>
      <c r="Q42" s="103" t="s">
        <v>137</v>
      </c>
      <c r="R42">
        <v>1</v>
      </c>
    </row>
    <row r="43" spans="1:18" x14ac:dyDescent="0.25">
      <c r="A43">
        <v>30</v>
      </c>
      <c r="B43" t="s">
        <v>67</v>
      </c>
      <c r="C43" s="96">
        <v>38</v>
      </c>
      <c r="D43" s="97" t="s">
        <v>98</v>
      </c>
      <c r="E43" s="98">
        <v>18045.984463203746</v>
      </c>
      <c r="F43" s="99">
        <v>-1.7059208262201225E-2</v>
      </c>
      <c r="G43" s="99">
        <v>2.3945844937475758E-3</v>
      </c>
      <c r="H43" s="100">
        <v>1.4665437597546294E-2</v>
      </c>
      <c r="I43" s="67" t="s">
        <v>127</v>
      </c>
      <c r="J43" s="68" t="s">
        <v>126</v>
      </c>
      <c r="K43" s="69" t="s">
        <v>126</v>
      </c>
      <c r="L43" s="67" t="s">
        <v>137</v>
      </c>
      <c r="M43" s="101" t="s">
        <v>137</v>
      </c>
      <c r="N43" s="101" t="s">
        <v>138</v>
      </c>
      <c r="O43" s="102" t="s">
        <v>137</v>
      </c>
      <c r="P43" s="102" t="s">
        <v>137</v>
      </c>
      <c r="Q43" s="103" t="s">
        <v>137</v>
      </c>
      <c r="R43">
        <v>1</v>
      </c>
    </row>
    <row r="44" spans="1:18" x14ac:dyDescent="0.25">
      <c r="A44">
        <v>4</v>
      </c>
      <c r="B44" t="s">
        <v>68</v>
      </c>
      <c r="C44" s="96">
        <v>39</v>
      </c>
      <c r="D44" s="97" t="s">
        <v>76</v>
      </c>
      <c r="E44" s="98">
        <v>17534.388802305351</v>
      </c>
      <c r="F44" s="99">
        <v>-5.2092705313648013E-2</v>
      </c>
      <c r="G44" s="99">
        <v>0.1222415189121529</v>
      </c>
      <c r="H44" s="100">
        <v>-7.0082818131328106E-2</v>
      </c>
      <c r="I44" s="67" t="s">
        <v>127</v>
      </c>
      <c r="J44" s="68" t="s">
        <v>126</v>
      </c>
      <c r="K44" s="69" t="s">
        <v>127</v>
      </c>
      <c r="L44" s="67" t="s">
        <v>137</v>
      </c>
      <c r="M44" s="101" t="s">
        <v>138</v>
      </c>
      <c r="N44" s="101" t="s">
        <v>137</v>
      </c>
      <c r="O44" s="102" t="s">
        <v>137</v>
      </c>
      <c r="P44" s="102" t="s">
        <v>137</v>
      </c>
      <c r="Q44" s="103" t="s">
        <v>137</v>
      </c>
      <c r="R44">
        <v>1</v>
      </c>
    </row>
    <row r="45" spans="1:18" x14ac:dyDescent="0.25">
      <c r="A45">
        <v>5</v>
      </c>
      <c r="B45" t="s">
        <v>69</v>
      </c>
      <c r="C45" s="96">
        <v>40</v>
      </c>
      <c r="D45" s="97" t="s">
        <v>77</v>
      </c>
      <c r="E45" s="98">
        <v>16358.390859639188</v>
      </c>
      <c r="F45" s="99">
        <v>-3.4605707560804444E-2</v>
      </c>
      <c r="G45" s="99">
        <v>5.2417792766491611E-2</v>
      </c>
      <c r="H45" s="100">
        <v>-1.7810825025395827E-2</v>
      </c>
      <c r="I45" s="67" t="s">
        <v>127</v>
      </c>
      <c r="J45" s="68" t="s">
        <v>126</v>
      </c>
      <c r="K45" s="69" t="s">
        <v>127</v>
      </c>
      <c r="L45" s="67" t="s">
        <v>137</v>
      </c>
      <c r="M45" s="101" t="s">
        <v>138</v>
      </c>
      <c r="N45" s="101" t="s">
        <v>137</v>
      </c>
      <c r="O45" s="102" t="s">
        <v>137</v>
      </c>
      <c r="P45" s="102" t="s">
        <v>137</v>
      </c>
      <c r="Q45" s="103" t="s">
        <v>137</v>
      </c>
      <c r="R45">
        <v>1</v>
      </c>
    </row>
    <row r="46" spans="1:18" x14ac:dyDescent="0.25">
      <c r="A46">
        <v>8</v>
      </c>
      <c r="B46" t="s">
        <v>70</v>
      </c>
      <c r="C46" s="96">
        <v>41</v>
      </c>
      <c r="D46" s="97" t="s">
        <v>80</v>
      </c>
      <c r="E46" s="98">
        <v>13446.402394171291</v>
      </c>
      <c r="F46" s="99">
        <v>0.14204506884842372</v>
      </c>
      <c r="G46" s="99">
        <v>-0.14934463170781598</v>
      </c>
      <c r="H46" s="100">
        <v>7.3003000296388565E-3</v>
      </c>
      <c r="I46" s="67" t="s">
        <v>126</v>
      </c>
      <c r="J46" s="68" t="s">
        <v>127</v>
      </c>
      <c r="K46" s="69" t="s">
        <v>126</v>
      </c>
      <c r="L46" s="67" t="s">
        <v>137</v>
      </c>
      <c r="M46" s="101" t="s">
        <v>137</v>
      </c>
      <c r="N46" s="101" t="s">
        <v>137</v>
      </c>
      <c r="O46" s="102" t="s">
        <v>138</v>
      </c>
      <c r="P46" s="102" t="s">
        <v>137</v>
      </c>
      <c r="Q46" s="103" t="s">
        <v>137</v>
      </c>
      <c r="R46">
        <v>1</v>
      </c>
    </row>
    <row r="47" spans="1:18" x14ac:dyDescent="0.25">
      <c r="A47">
        <v>21</v>
      </c>
      <c r="B47" t="s">
        <v>71</v>
      </c>
      <c r="C47" s="96">
        <v>42</v>
      </c>
      <c r="D47" s="97" t="s">
        <v>91</v>
      </c>
      <c r="E47" s="98">
        <v>10570.195044681208</v>
      </c>
      <c r="F47" s="99">
        <v>0.11315392793706214</v>
      </c>
      <c r="G47" s="99">
        <v>-0.14968141767518089</v>
      </c>
      <c r="H47" s="100">
        <v>3.6531965049435941E-2</v>
      </c>
      <c r="I47" s="67" t="s">
        <v>126</v>
      </c>
      <c r="J47" s="68" t="s">
        <v>127</v>
      </c>
      <c r="K47" s="69" t="s">
        <v>126</v>
      </c>
      <c r="L47" s="67" t="s">
        <v>137</v>
      </c>
      <c r="M47" s="101" t="s">
        <v>137</v>
      </c>
      <c r="N47" s="101" t="s">
        <v>137</v>
      </c>
      <c r="O47" s="102" t="s">
        <v>138</v>
      </c>
      <c r="P47" s="102" t="s">
        <v>137</v>
      </c>
      <c r="Q47" s="103" t="s">
        <v>137</v>
      </c>
      <c r="R47">
        <v>1</v>
      </c>
    </row>
    <row r="48" spans="1:18" x14ac:dyDescent="0.25">
      <c r="A48">
        <v>22</v>
      </c>
      <c r="B48" t="s">
        <v>72</v>
      </c>
      <c r="C48" s="96">
        <v>43</v>
      </c>
      <c r="D48" s="97" t="s">
        <v>21</v>
      </c>
      <c r="E48" s="98">
        <v>5682.7313379705083</v>
      </c>
      <c r="F48" s="99">
        <v>-1.1017958297530717E-2</v>
      </c>
      <c r="G48" s="99">
        <v>4.2422555123876382E-2</v>
      </c>
      <c r="H48" s="100">
        <v>-3.1402910285948799E-2</v>
      </c>
      <c r="I48" s="67" t="s">
        <v>127</v>
      </c>
      <c r="J48" s="68" t="s">
        <v>126</v>
      </c>
      <c r="K48" s="69" t="s">
        <v>127</v>
      </c>
      <c r="L48" s="67" t="s">
        <v>137</v>
      </c>
      <c r="M48" s="101" t="s">
        <v>138</v>
      </c>
      <c r="N48" s="101" t="s">
        <v>137</v>
      </c>
      <c r="O48" s="102" t="s">
        <v>137</v>
      </c>
      <c r="P48" s="102" t="s">
        <v>137</v>
      </c>
      <c r="Q48" s="103" t="s">
        <v>137</v>
      </c>
      <c r="R48">
        <v>1</v>
      </c>
    </row>
    <row r="49" spans="1:18" ht="15.75" thickBot="1" x14ac:dyDescent="0.3">
      <c r="A49">
        <v>38</v>
      </c>
      <c r="B49" t="s">
        <v>4</v>
      </c>
      <c r="C49" s="121">
        <v>44</v>
      </c>
      <c r="D49" s="122" t="s">
        <v>105</v>
      </c>
      <c r="E49" s="260"/>
      <c r="F49" s="123">
        <v>0.20452445011901824</v>
      </c>
      <c r="G49" s="123">
        <v>-0.17748530263489265</v>
      </c>
      <c r="H49" s="124">
        <v>-2.7035214497880433E-2</v>
      </c>
      <c r="I49" s="125" t="s">
        <v>126</v>
      </c>
      <c r="J49" s="126" t="s">
        <v>127</v>
      </c>
      <c r="K49" s="127" t="s">
        <v>127</v>
      </c>
      <c r="L49" s="125" t="s">
        <v>138</v>
      </c>
      <c r="M49" s="128" t="s">
        <v>137</v>
      </c>
      <c r="N49" s="128" t="s">
        <v>137</v>
      </c>
      <c r="O49" s="129" t="s">
        <v>137</v>
      </c>
      <c r="P49" s="129" t="s">
        <v>137</v>
      </c>
      <c r="Q49" s="130" t="s">
        <v>137</v>
      </c>
      <c r="R49">
        <v>1</v>
      </c>
    </row>
    <row r="53" spans="1:18" x14ac:dyDescent="0.25">
      <c r="L53" s="74">
        <v>2</v>
      </c>
      <c r="M53" s="131">
        <v>14</v>
      </c>
      <c r="N53" s="131">
        <v>6</v>
      </c>
      <c r="O53" s="132">
        <v>11</v>
      </c>
      <c r="P53" s="132">
        <v>8</v>
      </c>
      <c r="Q53" s="74">
        <v>3</v>
      </c>
      <c r="R53" s="74">
        <v>44</v>
      </c>
    </row>
  </sheetData>
  <mergeCells count="2">
    <mergeCell ref="C4:D4"/>
    <mergeCell ref="I5:K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F8F4B-4F88-4639-97D7-00EA38393533}">
  <sheetPr codeName="Munka9"/>
  <dimension ref="B1:K22"/>
  <sheetViews>
    <sheetView workbookViewId="0">
      <selection activeCell="D26" sqref="D26"/>
    </sheetView>
  </sheetViews>
  <sheetFormatPr defaultRowHeight="15" x14ac:dyDescent="0.25"/>
  <cols>
    <col min="1" max="1" width="3.42578125" customWidth="1"/>
    <col min="2" max="2" width="3.7109375" bestFit="1" customWidth="1"/>
    <col min="3" max="5" width="5.7109375" customWidth="1"/>
    <col min="6" max="6" width="77.7109375" customWidth="1"/>
    <col min="7" max="9" width="5.7109375" customWidth="1"/>
  </cols>
  <sheetData>
    <row r="1" spans="2:11" ht="15.75" thickBot="1" x14ac:dyDescent="0.3">
      <c r="K1" s="135"/>
    </row>
    <row r="2" spans="2:11" ht="78.75" customHeight="1" thickBot="1" x14ac:dyDescent="0.3">
      <c r="B2" s="136" t="s">
        <v>2318</v>
      </c>
      <c r="C2" s="137" t="s">
        <v>6</v>
      </c>
      <c r="D2" s="137" t="s">
        <v>73</v>
      </c>
      <c r="E2" s="138" t="s">
        <v>7</v>
      </c>
      <c r="F2" s="139" t="s">
        <v>2317</v>
      </c>
      <c r="G2" s="137" t="s">
        <v>111</v>
      </c>
      <c r="H2" s="137" t="s">
        <v>112</v>
      </c>
      <c r="I2" s="138" t="s">
        <v>113</v>
      </c>
    </row>
    <row r="3" spans="2:11" ht="15.75" thickBot="1" x14ac:dyDescent="0.3">
      <c r="B3" s="140">
        <v>1</v>
      </c>
      <c r="C3" s="141" t="s">
        <v>126</v>
      </c>
      <c r="D3" s="141" t="s">
        <v>127</v>
      </c>
      <c r="E3" s="142" t="s">
        <v>127</v>
      </c>
      <c r="F3" s="18" t="s">
        <v>2298</v>
      </c>
      <c r="G3" s="143">
        <v>1</v>
      </c>
      <c r="H3" s="143">
        <v>1</v>
      </c>
      <c r="I3" s="144">
        <v>2</v>
      </c>
    </row>
    <row r="4" spans="2:11" x14ac:dyDescent="0.25">
      <c r="B4" s="145">
        <v>2</v>
      </c>
      <c r="C4" s="146" t="s">
        <v>127</v>
      </c>
      <c r="D4" s="146" t="s">
        <v>126</v>
      </c>
      <c r="E4" s="147" t="s">
        <v>127</v>
      </c>
      <c r="F4" s="148" t="s">
        <v>2299</v>
      </c>
      <c r="G4" s="149">
        <v>10</v>
      </c>
      <c r="H4" s="149">
        <v>4</v>
      </c>
      <c r="I4" s="150">
        <v>14</v>
      </c>
    </row>
    <row r="5" spans="2:11" x14ac:dyDescent="0.25">
      <c r="B5" s="151">
        <v>3</v>
      </c>
      <c r="C5" s="152" t="s">
        <v>127</v>
      </c>
      <c r="D5" s="152" t="s">
        <v>126</v>
      </c>
      <c r="E5" s="153" t="s">
        <v>126</v>
      </c>
      <c r="F5" s="154" t="s">
        <v>2303</v>
      </c>
      <c r="G5" s="155">
        <v>3</v>
      </c>
      <c r="H5" s="155">
        <v>3</v>
      </c>
      <c r="I5" s="156">
        <v>6</v>
      </c>
    </row>
    <row r="6" spans="2:11" ht="15.75" thickBot="1" x14ac:dyDescent="0.3">
      <c r="B6" s="338"/>
      <c r="C6" s="339"/>
      <c r="D6" s="339"/>
      <c r="E6" s="340"/>
      <c r="F6" s="157" t="s">
        <v>2315</v>
      </c>
      <c r="G6" s="158">
        <v>13</v>
      </c>
      <c r="H6" s="158">
        <v>7</v>
      </c>
      <c r="I6" s="159">
        <v>20</v>
      </c>
    </row>
    <row r="7" spans="2:11" x14ac:dyDescent="0.25">
      <c r="B7" s="160">
        <v>4</v>
      </c>
      <c r="C7" s="161" t="s">
        <v>126</v>
      </c>
      <c r="D7" s="161" t="s">
        <v>127</v>
      </c>
      <c r="E7" s="162" t="s">
        <v>126</v>
      </c>
      <c r="F7" s="163" t="s">
        <v>2301</v>
      </c>
      <c r="G7" s="164">
        <v>5</v>
      </c>
      <c r="H7" s="164">
        <v>6</v>
      </c>
      <c r="I7" s="165">
        <v>11</v>
      </c>
    </row>
    <row r="8" spans="2:11" x14ac:dyDescent="0.25">
      <c r="B8" s="166">
        <v>5</v>
      </c>
      <c r="C8" s="167" t="s">
        <v>127</v>
      </c>
      <c r="D8" s="167" t="s">
        <v>127</v>
      </c>
      <c r="E8" s="168" t="s">
        <v>126</v>
      </c>
      <c r="F8" s="169" t="s">
        <v>2300</v>
      </c>
      <c r="G8" s="170">
        <v>1</v>
      </c>
      <c r="H8" s="170">
        <v>7</v>
      </c>
      <c r="I8" s="171">
        <v>8</v>
      </c>
    </row>
    <row r="9" spans="2:11" ht="15.75" thickBot="1" x14ac:dyDescent="0.3">
      <c r="B9" s="341"/>
      <c r="C9" s="342"/>
      <c r="D9" s="342"/>
      <c r="E9" s="343"/>
      <c r="F9" s="172" t="s">
        <v>2316</v>
      </c>
      <c r="G9" s="173">
        <v>6</v>
      </c>
      <c r="H9" s="173">
        <v>13</v>
      </c>
      <c r="I9" s="174">
        <v>19</v>
      </c>
    </row>
    <row r="10" spans="2:11" x14ac:dyDescent="0.25">
      <c r="B10" s="175">
        <v>6</v>
      </c>
      <c r="C10" s="176" t="s">
        <v>126</v>
      </c>
      <c r="D10" s="176" t="s">
        <v>126</v>
      </c>
      <c r="E10" s="177" t="s">
        <v>127</v>
      </c>
      <c r="F10" s="178" t="s">
        <v>2302</v>
      </c>
      <c r="G10" s="179">
        <v>1</v>
      </c>
      <c r="H10" s="179">
        <v>2</v>
      </c>
      <c r="I10" s="180">
        <v>3</v>
      </c>
    </row>
    <row r="11" spans="2:11" ht="15.75" thickBot="1" x14ac:dyDescent="0.3">
      <c r="B11" s="344"/>
      <c r="C11" s="345"/>
      <c r="D11" s="345"/>
      <c r="E11" s="346"/>
      <c r="F11" s="181" t="s">
        <v>114</v>
      </c>
      <c r="G11" s="182">
        <v>21</v>
      </c>
      <c r="H11" s="182">
        <v>23</v>
      </c>
      <c r="I11" s="183">
        <v>44</v>
      </c>
    </row>
    <row r="12" spans="2:11" ht="15.75" thickBot="1" x14ac:dyDescent="0.3"/>
    <row r="13" spans="2:11" ht="15.75" thickBot="1" x14ac:dyDescent="0.3">
      <c r="B13" s="347" t="s">
        <v>2319</v>
      </c>
      <c r="C13" s="348"/>
      <c r="D13" s="348"/>
      <c r="E13" s="349"/>
      <c r="F13" s="184" t="s">
        <v>2298</v>
      </c>
      <c r="G13" s="185">
        <v>4.7619047619047616E-2</v>
      </c>
      <c r="H13" s="185">
        <v>4.3478260869565216E-2</v>
      </c>
      <c r="I13" s="186">
        <v>4.5454545454545456E-2</v>
      </c>
    </row>
    <row r="14" spans="2:11" x14ac:dyDescent="0.25">
      <c r="B14" s="350"/>
      <c r="C14" s="351"/>
      <c r="D14" s="351"/>
      <c r="E14" s="352"/>
      <c r="F14" s="148" t="s">
        <v>2299</v>
      </c>
      <c r="G14" s="187">
        <v>0.47619047619047616</v>
      </c>
      <c r="H14" s="187">
        <v>0.17391304347826086</v>
      </c>
      <c r="I14" s="188">
        <v>0.31818181818181818</v>
      </c>
    </row>
    <row r="15" spans="2:11" x14ac:dyDescent="0.25">
      <c r="B15" s="350"/>
      <c r="C15" s="351"/>
      <c r="D15" s="351"/>
      <c r="E15" s="352"/>
      <c r="F15" s="154" t="s">
        <v>2303</v>
      </c>
      <c r="G15" s="189">
        <v>0.14285714285714285</v>
      </c>
      <c r="H15" s="189">
        <v>0.13043478260869565</v>
      </c>
      <c r="I15" s="190">
        <v>0.13636363636363635</v>
      </c>
    </row>
    <row r="16" spans="2:11" ht="15.75" thickBot="1" x14ac:dyDescent="0.3">
      <c r="B16" s="350"/>
      <c r="C16" s="351"/>
      <c r="D16" s="351"/>
      <c r="E16" s="352"/>
      <c r="F16" s="157" t="s">
        <v>2315</v>
      </c>
      <c r="G16" s="191">
        <v>0.61904761904761907</v>
      </c>
      <c r="H16" s="191">
        <v>0.30434782608695654</v>
      </c>
      <c r="I16" s="192">
        <v>0.45454545454545453</v>
      </c>
    </row>
    <row r="17" spans="2:9" x14ac:dyDescent="0.25">
      <c r="B17" s="350"/>
      <c r="C17" s="351"/>
      <c r="D17" s="351"/>
      <c r="E17" s="352"/>
      <c r="F17" s="163" t="s">
        <v>2301</v>
      </c>
      <c r="G17" s="193">
        <v>0.23809523809523808</v>
      </c>
      <c r="H17" s="193">
        <v>0.2608695652173913</v>
      </c>
      <c r="I17" s="194">
        <v>0.25</v>
      </c>
    </row>
    <row r="18" spans="2:9" x14ac:dyDescent="0.25">
      <c r="B18" s="350"/>
      <c r="C18" s="351"/>
      <c r="D18" s="351"/>
      <c r="E18" s="352"/>
      <c r="F18" s="169" t="s">
        <v>2300</v>
      </c>
      <c r="G18" s="195">
        <v>4.7619047619047616E-2</v>
      </c>
      <c r="H18" s="195">
        <v>0.30434782608695654</v>
      </c>
      <c r="I18" s="196">
        <v>0.18181818181818182</v>
      </c>
    </row>
    <row r="19" spans="2:9" ht="15.75" thickBot="1" x14ac:dyDescent="0.3">
      <c r="B19" s="350"/>
      <c r="C19" s="351"/>
      <c r="D19" s="351"/>
      <c r="E19" s="352"/>
      <c r="F19" s="172" t="s">
        <v>2316</v>
      </c>
      <c r="G19" s="197">
        <v>0.2857142857142857</v>
      </c>
      <c r="H19" s="197">
        <v>0.56521739130434778</v>
      </c>
      <c r="I19" s="198">
        <v>0.43181818181818182</v>
      </c>
    </row>
    <row r="20" spans="2:9" x14ac:dyDescent="0.25">
      <c r="B20" s="350"/>
      <c r="C20" s="351"/>
      <c r="D20" s="351"/>
      <c r="E20" s="352"/>
      <c r="F20" s="199" t="s">
        <v>2302</v>
      </c>
      <c r="G20" s="200">
        <v>4.7619047619047616E-2</v>
      </c>
      <c r="H20" s="200">
        <v>8.6956521739130432E-2</v>
      </c>
      <c r="I20" s="201">
        <v>6.8181818181818177E-2</v>
      </c>
    </row>
    <row r="21" spans="2:9" ht="15.75" thickBot="1" x14ac:dyDescent="0.3">
      <c r="B21" s="353"/>
      <c r="C21" s="354"/>
      <c r="D21" s="354"/>
      <c r="E21" s="355"/>
      <c r="F21" s="202" t="s">
        <v>114</v>
      </c>
      <c r="G21" s="203">
        <v>1</v>
      </c>
      <c r="H21" s="203">
        <v>1</v>
      </c>
      <c r="I21" s="204">
        <v>1</v>
      </c>
    </row>
    <row r="22" spans="2:9" x14ac:dyDescent="0.25">
      <c r="F22" s="133"/>
    </row>
  </sheetData>
  <mergeCells count="4">
    <mergeCell ref="B6:E6"/>
    <mergeCell ref="B9:E9"/>
    <mergeCell ref="B11:E11"/>
    <mergeCell ref="B13:E2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794C7-66C1-4419-B405-42320E3ED826}">
  <sheetPr codeName="Munka8"/>
  <dimension ref="B1:AR95"/>
  <sheetViews>
    <sheetView topLeftCell="D1" zoomScale="70" zoomScaleNormal="70" workbookViewId="0">
      <selection activeCell="AU11" sqref="AU11"/>
    </sheetView>
  </sheetViews>
  <sheetFormatPr defaultRowHeight="15" x14ac:dyDescent="0.25"/>
  <cols>
    <col min="1" max="1" width="2.7109375" customWidth="1"/>
    <col min="2" max="2" width="3.42578125" bestFit="1" customWidth="1"/>
    <col min="3" max="3" width="5.85546875" bestFit="1" customWidth="1"/>
    <col min="4" max="4" width="18" bestFit="1" customWidth="1"/>
    <col min="5" max="5" width="11.7109375" customWidth="1"/>
    <col min="6" max="11" width="14.85546875" customWidth="1"/>
    <col min="12" max="12" width="2.7109375" customWidth="1"/>
    <col min="13" max="17" width="13.7109375" customWidth="1"/>
    <col min="18" max="18" width="2.7109375" customWidth="1"/>
    <col min="19" max="23" width="13.7109375" customWidth="1"/>
    <col min="24" max="24" width="2.7109375" customWidth="1"/>
    <col min="26" max="26" width="16" customWidth="1"/>
    <col min="27" max="32" width="14.5703125" customWidth="1"/>
    <col min="33" max="33" width="2.7109375" customWidth="1"/>
    <col min="34" max="38" width="13.7109375" customWidth="1"/>
    <col min="39" max="39" width="2.7109375" customWidth="1"/>
    <col min="40" max="44" width="13.7109375" customWidth="1"/>
  </cols>
  <sheetData>
    <row r="1" spans="2:44" x14ac:dyDescent="0.25">
      <c r="D1" s="134"/>
      <c r="J1" s="75"/>
      <c r="Q1" s="75"/>
      <c r="AL1" s="75"/>
    </row>
    <row r="2" spans="2:44" x14ac:dyDescent="0.25">
      <c r="D2" s="134"/>
      <c r="E2" t="s">
        <v>2311</v>
      </c>
      <c r="J2" s="75"/>
      <c r="M2" t="s">
        <v>2311</v>
      </c>
      <c r="Q2" s="75"/>
      <c r="S2" t="s">
        <v>2312</v>
      </c>
      <c r="AH2" t="s">
        <v>2314</v>
      </c>
      <c r="AL2" s="75"/>
      <c r="AO2" t="s">
        <v>2313</v>
      </c>
    </row>
    <row r="3" spans="2:44" ht="15.75" thickBot="1" x14ac:dyDescent="0.3">
      <c r="J3" s="75"/>
      <c r="Q3" s="75"/>
      <c r="AL3" s="75"/>
    </row>
    <row r="4" spans="2:44" x14ac:dyDescent="0.25">
      <c r="D4" s="321"/>
      <c r="E4" s="205"/>
      <c r="F4" s="322">
        <v>2000</v>
      </c>
      <c r="G4" s="322"/>
      <c r="H4" s="322"/>
      <c r="I4" s="322">
        <v>2014</v>
      </c>
      <c r="J4" s="322"/>
      <c r="K4" s="323"/>
      <c r="M4" s="356"/>
      <c r="N4" s="356"/>
      <c r="O4" s="356"/>
      <c r="P4" s="356"/>
      <c r="Q4" s="356"/>
      <c r="R4" s="356"/>
      <c r="S4" s="74"/>
      <c r="T4" s="74"/>
      <c r="U4" s="74"/>
      <c r="V4" s="74"/>
      <c r="W4" s="74"/>
      <c r="Z4" s="206"/>
      <c r="AA4" s="322">
        <v>2000</v>
      </c>
      <c r="AB4" s="322"/>
      <c r="AC4" s="322"/>
      <c r="AD4" s="322">
        <v>2014</v>
      </c>
      <c r="AE4" s="322"/>
      <c r="AF4" s="323"/>
      <c r="AG4" s="207"/>
      <c r="AH4" s="356"/>
      <c r="AI4" s="356"/>
      <c r="AJ4" s="356"/>
      <c r="AK4" s="207"/>
      <c r="AL4" s="207"/>
      <c r="AM4" s="207"/>
      <c r="AN4" s="74"/>
      <c r="AO4" s="74"/>
      <c r="AP4" s="74"/>
      <c r="AQ4" s="74"/>
      <c r="AR4" s="74"/>
    </row>
    <row r="5" spans="2:44" ht="30" x14ac:dyDescent="0.25">
      <c r="D5" s="357"/>
      <c r="E5" s="218" t="s">
        <v>2310</v>
      </c>
      <c r="F5" s="208" t="s">
        <v>6</v>
      </c>
      <c r="G5" s="208" t="s">
        <v>73</v>
      </c>
      <c r="H5" s="208" t="s">
        <v>7</v>
      </c>
      <c r="I5" s="208" t="s">
        <v>6</v>
      </c>
      <c r="J5" s="208" t="s">
        <v>73</v>
      </c>
      <c r="K5" s="209" t="s">
        <v>7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96"/>
      <c r="AA5" s="210" t="s">
        <v>2304</v>
      </c>
      <c r="AB5" s="210" t="s">
        <v>2305</v>
      </c>
      <c r="AC5" s="210" t="s">
        <v>2309</v>
      </c>
      <c r="AD5" s="210" t="s">
        <v>2306</v>
      </c>
      <c r="AE5" s="210" t="s">
        <v>2307</v>
      </c>
      <c r="AF5" s="210" t="s">
        <v>2308</v>
      </c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2:44" x14ac:dyDescent="0.25">
      <c r="B6">
        <v>28</v>
      </c>
      <c r="C6" t="s">
        <v>31</v>
      </c>
      <c r="D6" s="96" t="s">
        <v>96</v>
      </c>
      <c r="E6" s="266">
        <v>101297.57574529701</v>
      </c>
      <c r="F6" s="99">
        <v>0.13307734685692757</v>
      </c>
      <c r="G6" s="99">
        <v>0.60772806508671973</v>
      </c>
      <c r="H6" s="99">
        <v>0.25914180340254112</v>
      </c>
      <c r="I6" s="99">
        <v>0.17154664865381641</v>
      </c>
      <c r="J6" s="99">
        <v>0.64144086590632821</v>
      </c>
      <c r="K6" s="211">
        <v>0.18699531757853766</v>
      </c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>
        <v>1</v>
      </c>
      <c r="Z6" s="96" t="s">
        <v>96</v>
      </c>
      <c r="AA6" s="99">
        <v>0.1994280168465129</v>
      </c>
      <c r="AB6" s="212">
        <v>0.45097163896956088</v>
      </c>
      <c r="AC6" s="99">
        <v>0.34960034418392621</v>
      </c>
      <c r="AD6" s="99">
        <v>0.17993688819076664</v>
      </c>
      <c r="AE6" s="212">
        <v>0.44142676496290556</v>
      </c>
      <c r="AF6" s="211">
        <v>0.37863634684632785</v>
      </c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</row>
    <row r="7" spans="2:44" x14ac:dyDescent="0.25">
      <c r="B7">
        <v>23</v>
      </c>
      <c r="C7" t="s">
        <v>34</v>
      </c>
      <c r="D7" s="96" t="s">
        <v>92</v>
      </c>
      <c r="E7" s="266">
        <v>66015.440299685506</v>
      </c>
      <c r="F7" s="99">
        <v>0.1608391075118468</v>
      </c>
      <c r="G7" s="99">
        <v>0.60458070609364922</v>
      </c>
      <c r="H7" s="99">
        <v>0.23456896669592872</v>
      </c>
      <c r="I7" s="99">
        <v>0.17085145065134488</v>
      </c>
      <c r="J7" s="99">
        <v>0.51953287038845242</v>
      </c>
      <c r="K7" s="211">
        <v>0.30961128651041603</v>
      </c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>
        <v>2</v>
      </c>
      <c r="Z7" s="96" t="s">
        <v>92</v>
      </c>
      <c r="AA7" s="99">
        <v>0.20052141969456191</v>
      </c>
      <c r="AB7" s="212">
        <v>0.45101166152858718</v>
      </c>
      <c r="AC7" s="99">
        <v>0.34846691877685088</v>
      </c>
      <c r="AD7" s="99">
        <v>0.18171967871359626</v>
      </c>
      <c r="AE7" s="212">
        <v>0.44176676089311989</v>
      </c>
      <c r="AF7" s="211">
        <v>0.37651356039328382</v>
      </c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</row>
    <row r="8" spans="2:44" x14ac:dyDescent="0.25">
      <c r="B8">
        <v>33</v>
      </c>
      <c r="C8" t="s">
        <v>32</v>
      </c>
      <c r="D8" s="96" t="s">
        <v>101</v>
      </c>
      <c r="E8" s="266">
        <v>61902.162406042553</v>
      </c>
      <c r="F8" s="212">
        <v>0.15126136351592032</v>
      </c>
      <c r="G8" s="212">
        <v>0.62315559672621679</v>
      </c>
      <c r="H8" s="212">
        <v>0.22557643472741201</v>
      </c>
      <c r="I8" s="99">
        <v>0.1832489142594107</v>
      </c>
      <c r="J8" s="99">
        <v>0.56248623563106037</v>
      </c>
      <c r="K8" s="211">
        <v>0.25426262359816487</v>
      </c>
      <c r="M8" s="71"/>
      <c r="N8" s="71"/>
      <c r="O8" s="71"/>
      <c r="P8" s="70"/>
      <c r="Q8" s="70"/>
      <c r="R8" s="70"/>
      <c r="S8" s="71"/>
      <c r="T8" s="71"/>
      <c r="U8" s="71"/>
      <c r="V8" s="71"/>
      <c r="W8" s="71"/>
      <c r="X8" s="70"/>
      <c r="Y8">
        <v>3</v>
      </c>
      <c r="Z8" s="96" t="s">
        <v>101</v>
      </c>
      <c r="AA8" s="99">
        <v>0.20161482254261096</v>
      </c>
      <c r="AB8" s="212">
        <v>0.45105168408761348</v>
      </c>
      <c r="AC8" s="99">
        <v>0.34733349336977554</v>
      </c>
      <c r="AD8" s="99">
        <v>0.18350246923642588</v>
      </c>
      <c r="AE8" s="212">
        <v>0.44210675682333428</v>
      </c>
      <c r="AF8" s="211">
        <v>0.37439077394023984</v>
      </c>
      <c r="AG8" s="70"/>
      <c r="AH8" s="71"/>
      <c r="AI8" s="71"/>
      <c r="AJ8" s="71"/>
      <c r="AK8" s="70"/>
      <c r="AL8" s="70"/>
      <c r="AM8" s="70"/>
      <c r="AN8" s="71"/>
      <c r="AO8" s="71"/>
      <c r="AP8" s="71"/>
      <c r="AQ8" s="71"/>
      <c r="AR8" s="71"/>
    </row>
    <row r="9" spans="2:44" x14ac:dyDescent="0.25">
      <c r="B9">
        <v>7</v>
      </c>
      <c r="C9" t="s">
        <v>33</v>
      </c>
      <c r="D9" s="96" t="s">
        <v>79</v>
      </c>
      <c r="E9" s="266">
        <v>55032.957997916623</v>
      </c>
      <c r="F9" s="99">
        <v>0.18572163914530274</v>
      </c>
      <c r="G9" s="99">
        <v>0.42864163268857614</v>
      </c>
      <c r="H9" s="99">
        <v>0.38563287515073585</v>
      </c>
      <c r="I9" s="99">
        <v>0.17153257731190216</v>
      </c>
      <c r="J9" s="99">
        <v>0.50234617843954343</v>
      </c>
      <c r="K9" s="211">
        <v>0.32611977482559368</v>
      </c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>
        <v>4</v>
      </c>
      <c r="Z9" s="96" t="s">
        <v>79</v>
      </c>
      <c r="AA9" s="99">
        <v>0.20270822539065997</v>
      </c>
      <c r="AB9" s="212">
        <v>0.45109170664663978</v>
      </c>
      <c r="AC9" s="99">
        <v>0.3462000679627002</v>
      </c>
      <c r="AD9" s="99">
        <v>0.18528525975925547</v>
      </c>
      <c r="AE9" s="212">
        <v>0.44244675275354867</v>
      </c>
      <c r="AF9" s="211">
        <v>0.37226798748719586</v>
      </c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</row>
    <row r="10" spans="2:44" x14ac:dyDescent="0.25">
      <c r="B10">
        <v>44</v>
      </c>
      <c r="C10" t="s">
        <v>3</v>
      </c>
      <c r="D10" s="96" t="s">
        <v>3</v>
      </c>
      <c r="E10" s="266">
        <v>51192.395907708727</v>
      </c>
      <c r="F10" s="212">
        <v>0.24952909392053427</v>
      </c>
      <c r="G10" s="212">
        <v>0.31516568464495548</v>
      </c>
      <c r="H10" s="212">
        <v>0.43530512420344658</v>
      </c>
      <c r="I10" s="99">
        <v>0.18650258002748552</v>
      </c>
      <c r="J10" s="99">
        <v>0.36266879470345731</v>
      </c>
      <c r="K10" s="211">
        <v>0.45082856762576085</v>
      </c>
      <c r="M10" s="71"/>
      <c r="N10" s="71"/>
      <c r="O10" s="71"/>
      <c r="P10" s="70"/>
      <c r="Q10" s="70"/>
      <c r="R10" s="70"/>
      <c r="S10" s="71"/>
      <c r="T10" s="71"/>
      <c r="U10" s="71"/>
      <c r="V10" s="71"/>
      <c r="W10" s="71"/>
      <c r="X10" s="70"/>
      <c r="Y10">
        <v>5</v>
      </c>
      <c r="Z10" s="96" t="s">
        <v>3</v>
      </c>
      <c r="AA10" s="99">
        <v>0.20380162823870901</v>
      </c>
      <c r="AB10" s="212">
        <v>0.45113172920566624</v>
      </c>
      <c r="AC10" s="99">
        <v>0.3450666425556248</v>
      </c>
      <c r="AD10" s="99">
        <v>0.18706805028208509</v>
      </c>
      <c r="AE10" s="212">
        <v>0.44278674868376311</v>
      </c>
      <c r="AF10" s="211">
        <v>0.37014520103415183</v>
      </c>
      <c r="AG10" s="70"/>
      <c r="AH10" s="71"/>
      <c r="AI10" s="71"/>
      <c r="AJ10" s="71"/>
      <c r="AK10" s="70"/>
      <c r="AL10" s="70"/>
      <c r="AM10" s="70"/>
      <c r="AN10" s="71"/>
      <c r="AO10" s="71"/>
      <c r="AP10" s="71"/>
      <c r="AQ10" s="71"/>
      <c r="AR10" s="71"/>
    </row>
    <row r="11" spans="2:44" x14ac:dyDescent="0.25">
      <c r="B11">
        <v>32</v>
      </c>
      <c r="C11" t="s">
        <v>35</v>
      </c>
      <c r="D11" s="96" t="s">
        <v>100</v>
      </c>
      <c r="E11" s="266">
        <v>49233.215395440115</v>
      </c>
      <c r="F11" s="99">
        <v>0.15723134352130633</v>
      </c>
      <c r="G11" s="99">
        <v>0.60277740532633994</v>
      </c>
      <c r="H11" s="99">
        <v>0.23998855778044639</v>
      </c>
      <c r="I11" s="99">
        <v>0.20208906066687315</v>
      </c>
      <c r="J11" s="99">
        <v>0.43562753045120189</v>
      </c>
      <c r="K11" s="211">
        <v>0.3622821473040585</v>
      </c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>
        <v>6</v>
      </c>
      <c r="Z11" s="96" t="s">
        <v>100</v>
      </c>
      <c r="AA11" s="99">
        <v>0.20489503108675802</v>
      </c>
      <c r="AB11" s="212">
        <v>0.45117175176469254</v>
      </c>
      <c r="AC11" s="99">
        <v>0.34393321714854946</v>
      </c>
      <c r="AD11" s="99">
        <v>0.18885084080491471</v>
      </c>
      <c r="AE11" s="212">
        <v>0.44312674461397739</v>
      </c>
      <c r="AF11" s="211">
        <v>0.36802241458110785</v>
      </c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</row>
    <row r="12" spans="2:44" x14ac:dyDescent="0.25">
      <c r="B12">
        <v>41</v>
      </c>
      <c r="C12" t="s">
        <v>40</v>
      </c>
      <c r="D12" s="96" t="s">
        <v>107</v>
      </c>
      <c r="E12" s="266">
        <v>48799.715467698465</v>
      </c>
      <c r="F12" s="212">
        <v>0.19665750682857044</v>
      </c>
      <c r="G12" s="212">
        <v>0.5577348808627608</v>
      </c>
      <c r="H12" s="212">
        <v>0.24560327197697865</v>
      </c>
      <c r="I12" s="99">
        <v>0.1660860996825117</v>
      </c>
      <c r="J12" s="99">
        <v>0.57537972815501393</v>
      </c>
      <c r="K12" s="211">
        <v>0.2585322006362436</v>
      </c>
      <c r="M12" s="71"/>
      <c r="N12" s="71"/>
      <c r="O12" s="71"/>
      <c r="P12" s="70"/>
      <c r="Q12" s="70"/>
      <c r="R12" s="70"/>
      <c r="S12" s="71"/>
      <c r="T12" s="71"/>
      <c r="U12" s="71"/>
      <c r="V12" s="71"/>
      <c r="W12" s="71"/>
      <c r="X12" s="70"/>
      <c r="Y12">
        <v>7</v>
      </c>
      <c r="Z12" s="96" t="s">
        <v>107</v>
      </c>
      <c r="AA12" s="99">
        <v>0.20598843393480706</v>
      </c>
      <c r="AB12" s="212">
        <v>0.45121177432371884</v>
      </c>
      <c r="AC12" s="99">
        <v>0.34279979174147412</v>
      </c>
      <c r="AD12" s="99">
        <v>0.19063363132774433</v>
      </c>
      <c r="AE12" s="212">
        <v>0.44346674054419177</v>
      </c>
      <c r="AF12" s="211">
        <v>0.36589962812806387</v>
      </c>
      <c r="AG12" s="70"/>
      <c r="AH12" s="71"/>
      <c r="AI12" s="71"/>
      <c r="AJ12" s="71"/>
      <c r="AK12" s="70"/>
      <c r="AL12" s="70"/>
      <c r="AM12" s="70"/>
      <c r="AN12" s="71"/>
      <c r="AO12" s="71"/>
      <c r="AP12" s="71"/>
      <c r="AQ12" s="71"/>
      <c r="AR12" s="71"/>
    </row>
    <row r="13" spans="2:44" x14ac:dyDescent="0.25">
      <c r="B13">
        <v>12</v>
      </c>
      <c r="C13" t="s">
        <v>37</v>
      </c>
      <c r="D13" s="96" t="s">
        <v>83</v>
      </c>
      <c r="E13" s="266">
        <v>47901.447580312459</v>
      </c>
      <c r="F13" s="99">
        <v>0.20056825547917234</v>
      </c>
      <c r="G13" s="99">
        <v>0.40521479776259239</v>
      </c>
      <c r="H13" s="99">
        <v>0.39420989686224134</v>
      </c>
      <c r="I13" s="99">
        <v>0.25985180359209792</v>
      </c>
      <c r="J13" s="99">
        <v>0.32561104860624346</v>
      </c>
      <c r="K13" s="211">
        <v>0.41453381311994525</v>
      </c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>
        <v>8</v>
      </c>
      <c r="Z13" s="96" t="s">
        <v>83</v>
      </c>
      <c r="AA13" s="99">
        <v>0.20708183678285608</v>
      </c>
      <c r="AB13" s="212">
        <v>0.45125179688274514</v>
      </c>
      <c r="AC13" s="99">
        <v>0.34166636633439879</v>
      </c>
      <c r="AD13" s="99">
        <v>0.19241642185057395</v>
      </c>
      <c r="AE13" s="212">
        <v>0.44380673647440622</v>
      </c>
      <c r="AF13" s="211">
        <v>0.36377684167501984</v>
      </c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</row>
    <row r="14" spans="2:44" x14ac:dyDescent="0.25">
      <c r="B14">
        <v>2</v>
      </c>
      <c r="C14" t="s">
        <v>36</v>
      </c>
      <c r="D14" s="96" t="s">
        <v>75</v>
      </c>
      <c r="E14" s="266">
        <v>47190.769353284821</v>
      </c>
      <c r="F14" s="99">
        <v>0.19818225684555385</v>
      </c>
      <c r="G14" s="99">
        <v>0.4218399891127973</v>
      </c>
      <c r="H14" s="99">
        <v>0.37997206087946711</v>
      </c>
      <c r="I14" s="99">
        <v>0.16695500999682991</v>
      </c>
      <c r="J14" s="99">
        <v>0.43223468672376486</v>
      </c>
      <c r="K14" s="211">
        <v>0.40080773697198313</v>
      </c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>
        <v>9</v>
      </c>
      <c r="Z14" s="96" t="s">
        <v>75</v>
      </c>
      <c r="AA14" s="99">
        <v>0.20817523963090512</v>
      </c>
      <c r="AB14" s="212">
        <v>0.45129181944177144</v>
      </c>
      <c r="AC14" s="99">
        <v>0.34053294092732345</v>
      </c>
      <c r="AD14" s="99">
        <v>0.19419921237340354</v>
      </c>
      <c r="AE14" s="212">
        <v>0.4441467324046206</v>
      </c>
      <c r="AF14" s="211">
        <v>0.36165405522197586</v>
      </c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</row>
    <row r="15" spans="2:44" x14ac:dyDescent="0.25">
      <c r="B15">
        <v>11</v>
      </c>
      <c r="C15" t="s">
        <v>38</v>
      </c>
      <c r="D15" s="96" t="s">
        <v>82</v>
      </c>
      <c r="E15" s="266">
        <v>46880.220657158519</v>
      </c>
      <c r="F15" s="212">
        <v>0.21366690916769807</v>
      </c>
      <c r="G15" s="212">
        <v>0.40185297315410939</v>
      </c>
      <c r="H15" s="212">
        <v>0.38447955058297145</v>
      </c>
      <c r="I15" s="99">
        <v>0.16416254491589982</v>
      </c>
      <c r="J15" s="99">
        <v>0.45411706952705011</v>
      </c>
      <c r="K15" s="211">
        <v>0.38172009859456446</v>
      </c>
      <c r="M15" s="71"/>
      <c r="N15" s="71"/>
      <c r="O15" s="71"/>
      <c r="P15" s="70"/>
      <c r="Q15" s="70"/>
      <c r="R15" s="70"/>
      <c r="S15" s="71"/>
      <c r="T15" s="71"/>
      <c r="U15" s="71"/>
      <c r="V15" s="71"/>
      <c r="W15" s="71"/>
      <c r="X15" s="70"/>
      <c r="Y15">
        <v>10</v>
      </c>
      <c r="Z15" s="96" t="s">
        <v>82</v>
      </c>
      <c r="AA15" s="99">
        <v>0.20926864247895413</v>
      </c>
      <c r="AB15" s="212">
        <v>0.45133184200079773</v>
      </c>
      <c r="AC15" s="99">
        <v>0.33939951552024811</v>
      </c>
      <c r="AD15" s="99">
        <v>0.19598200289623316</v>
      </c>
      <c r="AE15" s="212">
        <v>0.44448672833483499</v>
      </c>
      <c r="AF15" s="211">
        <v>0.35953126876893188</v>
      </c>
      <c r="AG15" s="70"/>
      <c r="AH15" s="71"/>
      <c r="AI15" s="71"/>
      <c r="AJ15" s="71"/>
      <c r="AK15" s="70"/>
      <c r="AL15" s="70"/>
      <c r="AM15" s="70"/>
      <c r="AN15" s="71"/>
      <c r="AO15" s="71"/>
      <c r="AP15" s="71"/>
      <c r="AQ15" s="71"/>
      <c r="AR15" s="71"/>
    </row>
    <row r="16" spans="2:44" x14ac:dyDescent="0.25">
      <c r="B16">
        <v>1</v>
      </c>
      <c r="C16" t="s">
        <v>39</v>
      </c>
      <c r="D16" s="96" t="s">
        <v>74</v>
      </c>
      <c r="E16" s="266">
        <v>46572.455990310482</v>
      </c>
      <c r="F16" s="99">
        <v>0.32494610756944764</v>
      </c>
      <c r="G16" s="99">
        <v>0.31113928505528771</v>
      </c>
      <c r="H16" s="99">
        <v>0.36391194154167272</v>
      </c>
      <c r="I16" s="99">
        <v>0.29880561308776116</v>
      </c>
      <c r="J16" s="99">
        <v>0.30453100453624243</v>
      </c>
      <c r="K16" s="211">
        <v>0.39666264554128672</v>
      </c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>
        <v>11</v>
      </c>
      <c r="Z16" s="96" t="s">
        <v>74</v>
      </c>
      <c r="AA16" s="99">
        <v>0.21036204532700317</v>
      </c>
      <c r="AB16" s="212">
        <v>0.45137186455982403</v>
      </c>
      <c r="AC16" s="99">
        <v>0.33826609011317277</v>
      </c>
      <c r="AD16" s="99">
        <v>0.19776479341906278</v>
      </c>
      <c r="AE16" s="212">
        <v>0.44482672426504943</v>
      </c>
      <c r="AF16" s="211">
        <v>0.35740848231588784</v>
      </c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</row>
    <row r="17" spans="2:44" x14ac:dyDescent="0.25">
      <c r="B17">
        <v>6</v>
      </c>
      <c r="C17" t="s">
        <v>41</v>
      </c>
      <c r="D17" s="96" t="s">
        <v>78</v>
      </c>
      <c r="E17" s="266">
        <v>45645.564296878794</v>
      </c>
      <c r="F17" s="212">
        <v>0.20347123809706508</v>
      </c>
      <c r="G17" s="212">
        <v>0.40391832994811483</v>
      </c>
      <c r="H17" s="212">
        <v>0.39260899981391084</v>
      </c>
      <c r="I17" s="99">
        <v>0.18558241088869007</v>
      </c>
      <c r="J17" s="99">
        <v>0.42854624089739912</v>
      </c>
      <c r="K17" s="211">
        <v>0.38587075138632709</v>
      </c>
      <c r="M17" s="71"/>
      <c r="N17" s="71"/>
      <c r="O17" s="71"/>
      <c r="P17" s="70"/>
      <c r="Q17" s="70"/>
      <c r="R17" s="70"/>
      <c r="S17" s="71"/>
      <c r="T17" s="71"/>
      <c r="U17" s="71"/>
      <c r="V17" s="71"/>
      <c r="W17" s="71"/>
      <c r="X17" s="70"/>
      <c r="Y17">
        <v>12</v>
      </c>
      <c r="Z17" s="96" t="s">
        <v>78</v>
      </c>
      <c r="AA17" s="99">
        <v>0.21145544817505219</v>
      </c>
      <c r="AB17" s="212">
        <v>0.45141188711885044</v>
      </c>
      <c r="AC17" s="99">
        <v>0.33713266470609743</v>
      </c>
      <c r="AD17" s="99">
        <v>0.1995475839418924</v>
      </c>
      <c r="AE17" s="212">
        <v>0.44516672019526371</v>
      </c>
      <c r="AF17" s="211">
        <v>0.35528569586284386</v>
      </c>
      <c r="AG17" s="70"/>
      <c r="AH17" s="71"/>
      <c r="AI17" s="71"/>
      <c r="AJ17" s="71"/>
      <c r="AK17" s="70"/>
      <c r="AL17" s="70"/>
      <c r="AM17" s="70"/>
      <c r="AN17" s="71"/>
      <c r="AO17" s="71"/>
      <c r="AP17" s="71"/>
      <c r="AQ17" s="71"/>
      <c r="AR17" s="71"/>
    </row>
    <row r="18" spans="2:44" x14ac:dyDescent="0.25">
      <c r="B18">
        <v>3</v>
      </c>
      <c r="C18" t="s">
        <v>42</v>
      </c>
      <c r="D18" s="96" t="s">
        <v>19</v>
      </c>
      <c r="E18" s="266">
        <v>44604.511050253903</v>
      </c>
      <c r="F18" s="99">
        <v>0.15367298923251455</v>
      </c>
      <c r="G18" s="99">
        <v>0.53389195121944033</v>
      </c>
      <c r="H18" s="99">
        <v>0.31243036208002695</v>
      </c>
      <c r="I18" s="99">
        <v>0.22571738453482607</v>
      </c>
      <c r="J18" s="99">
        <v>0.43915179691829948</v>
      </c>
      <c r="K18" s="211">
        <v>0.33512871835318364</v>
      </c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>
        <v>13</v>
      </c>
      <c r="Z18" s="96" t="s">
        <v>19</v>
      </c>
      <c r="AA18" s="99">
        <v>0.21254885102310123</v>
      </c>
      <c r="AB18" s="212">
        <v>0.45145190967787663</v>
      </c>
      <c r="AC18" s="99">
        <v>0.33599923929902209</v>
      </c>
      <c r="AD18" s="99">
        <v>0.20133037446472202</v>
      </c>
      <c r="AE18" s="212">
        <v>0.4455067161254781</v>
      </c>
      <c r="AF18" s="211">
        <v>0.35316290940979989</v>
      </c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</row>
    <row r="19" spans="2:44" x14ac:dyDescent="0.25">
      <c r="B19">
        <v>15</v>
      </c>
      <c r="C19" t="s">
        <v>43</v>
      </c>
      <c r="D19" s="96" t="s">
        <v>86</v>
      </c>
      <c r="E19" s="266">
        <v>41470.202359015675</v>
      </c>
      <c r="F19" s="212">
        <v>0.2959452984410067</v>
      </c>
      <c r="G19" s="212">
        <v>0.35695984490361521</v>
      </c>
      <c r="H19" s="212">
        <v>0.34708577351814979</v>
      </c>
      <c r="I19" s="212">
        <v>0.27586206470534591</v>
      </c>
      <c r="J19" s="212">
        <v>0.28755487636020699</v>
      </c>
      <c r="K19" s="214">
        <v>0.43657879876299027</v>
      </c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>
        <v>14</v>
      </c>
      <c r="Z19" s="96" t="s">
        <v>86</v>
      </c>
      <c r="AA19" s="99">
        <v>0.21364225387115024</v>
      </c>
      <c r="AB19" s="212">
        <v>0.45149193223690309</v>
      </c>
      <c r="AC19" s="99">
        <v>0.3348658138919467</v>
      </c>
      <c r="AD19" s="99">
        <v>0.20311316498755164</v>
      </c>
      <c r="AE19" s="212">
        <v>0.44584671205569248</v>
      </c>
      <c r="AF19" s="211">
        <v>0.35104012295675591</v>
      </c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</row>
    <row r="20" spans="2:44" x14ac:dyDescent="0.25">
      <c r="B20">
        <v>17</v>
      </c>
      <c r="C20" t="s">
        <v>44</v>
      </c>
      <c r="D20" s="96" t="s">
        <v>88</v>
      </c>
      <c r="E20" s="266">
        <v>40867.476034087798</v>
      </c>
      <c r="F20" s="212">
        <v>0.23580198750569878</v>
      </c>
      <c r="G20" s="212">
        <v>0.44072375125126056</v>
      </c>
      <c r="H20" s="212">
        <v>0.32347354042827486</v>
      </c>
      <c r="I20" s="212">
        <v>0.18681659336168333</v>
      </c>
      <c r="J20" s="212">
        <v>0.38485884130274461</v>
      </c>
      <c r="K20" s="214">
        <v>0.42832419025538498</v>
      </c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>
        <v>15</v>
      </c>
      <c r="Z20" s="96" t="s">
        <v>88</v>
      </c>
      <c r="AA20" s="99">
        <v>0.21473565671919928</v>
      </c>
      <c r="AB20" s="212">
        <v>0.45153195479592939</v>
      </c>
      <c r="AC20" s="99">
        <v>0.33373238848487136</v>
      </c>
      <c r="AD20" s="99">
        <v>0.20489595551038123</v>
      </c>
      <c r="AE20" s="212">
        <v>0.44618670798590693</v>
      </c>
      <c r="AF20" s="211">
        <v>0.34891733650371187</v>
      </c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</row>
    <row r="21" spans="2:44" x14ac:dyDescent="0.25">
      <c r="B21">
        <v>25</v>
      </c>
      <c r="C21" t="s">
        <v>46</v>
      </c>
      <c r="D21" s="96" t="s">
        <v>94</v>
      </c>
      <c r="E21" s="266">
        <v>40141.585477621971</v>
      </c>
      <c r="F21" s="212">
        <v>0.27964731410345667</v>
      </c>
      <c r="G21" s="212">
        <v>0.29848290217720647</v>
      </c>
      <c r="H21" s="212">
        <v>0.42186956810443765</v>
      </c>
      <c r="I21" s="99">
        <v>0.2384043333640978</v>
      </c>
      <c r="J21" s="99">
        <v>0.28808571602548666</v>
      </c>
      <c r="K21" s="211">
        <v>0.47350972527806084</v>
      </c>
      <c r="M21" s="71"/>
      <c r="N21" s="71"/>
      <c r="O21" s="71"/>
      <c r="P21" s="70"/>
      <c r="Q21" s="70"/>
      <c r="R21" s="70"/>
      <c r="S21" s="71"/>
      <c r="T21" s="71"/>
      <c r="U21" s="71"/>
      <c r="V21" s="71"/>
      <c r="W21" s="71"/>
      <c r="X21" s="70"/>
      <c r="Y21">
        <v>16</v>
      </c>
      <c r="Z21" s="96" t="s">
        <v>94</v>
      </c>
      <c r="AA21" s="99">
        <v>0.21582905956724829</v>
      </c>
      <c r="AB21" s="212">
        <v>0.45157197735495569</v>
      </c>
      <c r="AC21" s="99">
        <v>0.33259896307779602</v>
      </c>
      <c r="AD21" s="99">
        <v>0.20667874603321085</v>
      </c>
      <c r="AE21" s="212">
        <v>0.4465267039161212</v>
      </c>
      <c r="AF21" s="211">
        <v>0.34679455005066789</v>
      </c>
      <c r="AG21" s="70"/>
      <c r="AH21" s="71"/>
      <c r="AI21" s="71"/>
      <c r="AJ21" s="71"/>
      <c r="AK21" s="70"/>
      <c r="AL21" s="70"/>
      <c r="AM21" s="70"/>
      <c r="AN21" s="71"/>
      <c r="AO21" s="71"/>
      <c r="AP21" s="71"/>
      <c r="AQ21" s="71"/>
      <c r="AR21" s="71"/>
    </row>
    <row r="22" spans="2:44" x14ac:dyDescent="0.25">
      <c r="B22">
        <v>16</v>
      </c>
      <c r="C22" t="s">
        <v>45</v>
      </c>
      <c r="D22" s="96" t="s">
        <v>87</v>
      </c>
      <c r="E22" s="266">
        <v>39179.15561060897</v>
      </c>
      <c r="F22" s="99">
        <v>0.2546766198845839</v>
      </c>
      <c r="G22" s="99">
        <v>0.34912451333544847</v>
      </c>
      <c r="H22" s="99">
        <v>0.39619805457549984</v>
      </c>
      <c r="I22" s="99">
        <v>0.23140079651197287</v>
      </c>
      <c r="J22" s="99">
        <v>0.28795913605297252</v>
      </c>
      <c r="K22" s="211">
        <v>0.48063967338430874</v>
      </c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>
        <v>17</v>
      </c>
      <c r="Z22" s="96" t="s">
        <v>87</v>
      </c>
      <c r="AA22" s="99">
        <v>0.21692246241529733</v>
      </c>
      <c r="AB22" s="212">
        <v>0.45161199991398199</v>
      </c>
      <c r="AC22" s="99">
        <v>0.33146553767072068</v>
      </c>
      <c r="AD22" s="99">
        <v>0.20846153655604047</v>
      </c>
      <c r="AE22" s="212">
        <v>0.44686669984633565</v>
      </c>
      <c r="AF22" s="211">
        <v>0.34467176359762386</v>
      </c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</row>
    <row r="23" spans="2:44" x14ac:dyDescent="0.25">
      <c r="B23">
        <v>31</v>
      </c>
      <c r="C23" t="s">
        <v>51</v>
      </c>
      <c r="D23" s="96" t="s">
        <v>99</v>
      </c>
      <c r="E23" s="266">
        <v>36070.80559520641</v>
      </c>
      <c r="F23" s="212">
        <v>8.9405771748676838E-2</v>
      </c>
      <c r="G23" s="212">
        <v>0.5760164982048479</v>
      </c>
      <c r="H23" s="212">
        <v>0.33430338973523055</v>
      </c>
      <c r="I23" s="99">
        <v>0.1537333643332672</v>
      </c>
      <c r="J23" s="99">
        <v>0.5994824379079543</v>
      </c>
      <c r="K23" s="211">
        <v>0.24667846098620494</v>
      </c>
      <c r="M23" s="71"/>
      <c r="N23" s="71"/>
      <c r="O23" s="71"/>
      <c r="P23" s="70"/>
      <c r="Q23" s="70"/>
      <c r="R23" s="70"/>
      <c r="S23" s="71"/>
      <c r="T23" s="71"/>
      <c r="U23" s="71"/>
      <c r="V23" s="71"/>
      <c r="W23" s="71"/>
      <c r="X23" s="70"/>
      <c r="Y23">
        <v>18</v>
      </c>
      <c r="Z23" s="96" t="s">
        <v>99</v>
      </c>
      <c r="AA23" s="99">
        <v>0.21801586526334635</v>
      </c>
      <c r="AB23" s="212">
        <v>0.45165202247300829</v>
      </c>
      <c r="AC23" s="99">
        <v>0.33033211226364534</v>
      </c>
      <c r="AD23" s="99">
        <v>0.21024432707887009</v>
      </c>
      <c r="AE23" s="212">
        <v>0.44720669577655003</v>
      </c>
      <c r="AF23" s="211">
        <v>0.34254897714457988</v>
      </c>
      <c r="AG23" s="70"/>
      <c r="AH23" s="71"/>
      <c r="AI23" s="71"/>
      <c r="AJ23" s="71"/>
      <c r="AK23" s="70"/>
      <c r="AL23" s="70"/>
      <c r="AM23" s="70"/>
      <c r="AN23" s="71"/>
      <c r="AO23" s="71"/>
      <c r="AP23" s="71"/>
      <c r="AQ23" s="71"/>
      <c r="AR23" s="71"/>
    </row>
    <row r="24" spans="2:44" x14ac:dyDescent="0.25">
      <c r="B24">
        <v>26</v>
      </c>
      <c r="C24" t="s">
        <v>49</v>
      </c>
      <c r="D24" s="96" t="s">
        <v>20</v>
      </c>
      <c r="E24" s="266">
        <v>33709.649240263694</v>
      </c>
      <c r="F24" s="99">
        <v>0.34915841257138786</v>
      </c>
      <c r="G24" s="99">
        <v>0.40008151841284434</v>
      </c>
      <c r="H24" s="99">
        <v>0.25075808670173544</v>
      </c>
      <c r="I24" s="99">
        <v>0.33010534559459259</v>
      </c>
      <c r="J24" s="99">
        <v>0.38497508036482847</v>
      </c>
      <c r="K24" s="211">
        <v>0.28491879709859169</v>
      </c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>
        <v>19</v>
      </c>
      <c r="Z24" s="96" t="s">
        <v>20</v>
      </c>
      <c r="AA24" s="99">
        <v>0.21910926811139539</v>
      </c>
      <c r="AB24" s="212">
        <v>0.45169204503203458</v>
      </c>
      <c r="AC24" s="99">
        <v>0.32919868685657</v>
      </c>
      <c r="AD24" s="99">
        <v>0.21202711760169971</v>
      </c>
      <c r="AE24" s="212">
        <v>0.44754669170676442</v>
      </c>
      <c r="AF24" s="211">
        <v>0.3404261906915359</v>
      </c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</row>
    <row r="25" spans="2:44" x14ac:dyDescent="0.25">
      <c r="B25">
        <v>43</v>
      </c>
      <c r="C25" t="s">
        <v>50</v>
      </c>
      <c r="D25" s="96" t="s">
        <v>22</v>
      </c>
      <c r="E25" s="266">
        <v>33587.583396144604</v>
      </c>
      <c r="F25" s="212">
        <v>0.23179624922494022</v>
      </c>
      <c r="G25" s="212">
        <v>0.37486778639533769</v>
      </c>
      <c r="H25" s="212">
        <v>0.39333285832715098</v>
      </c>
      <c r="I25" s="99">
        <v>0.17759333351215889</v>
      </c>
      <c r="J25" s="99">
        <v>0.44246043201418689</v>
      </c>
      <c r="K25" s="211">
        <v>0.37994427723518576</v>
      </c>
      <c r="M25" s="71"/>
      <c r="N25" s="71"/>
      <c r="O25" s="71"/>
      <c r="P25" s="70"/>
      <c r="Q25" s="70"/>
      <c r="R25" s="70"/>
      <c r="S25" s="71"/>
      <c r="T25" s="71"/>
      <c r="U25" s="71"/>
      <c r="V25" s="71"/>
      <c r="W25" s="71"/>
      <c r="X25" s="70"/>
      <c r="Y25">
        <v>20</v>
      </c>
      <c r="Z25" s="96" t="s">
        <v>22</v>
      </c>
      <c r="AA25" s="99">
        <v>0.2202026709594444</v>
      </c>
      <c r="AB25" s="212">
        <v>0.45173206759106088</v>
      </c>
      <c r="AC25" s="99">
        <v>0.32806526144949466</v>
      </c>
      <c r="AD25" s="99">
        <v>0.21380990812452932</v>
      </c>
      <c r="AE25" s="212">
        <v>0.44788668763697881</v>
      </c>
      <c r="AF25" s="211">
        <v>0.33830340423849192</v>
      </c>
      <c r="AG25" s="70"/>
      <c r="AH25" s="71"/>
      <c r="AI25" s="71"/>
      <c r="AJ25" s="71"/>
      <c r="AK25" s="70"/>
      <c r="AL25" s="70"/>
      <c r="AM25" s="70"/>
      <c r="AN25" s="71"/>
      <c r="AO25" s="71"/>
      <c r="AP25" s="71"/>
      <c r="AQ25" s="71"/>
      <c r="AR25" s="71"/>
    </row>
    <row r="26" spans="2:44" x14ac:dyDescent="0.25">
      <c r="B26">
        <v>24</v>
      </c>
      <c r="C26" t="s">
        <v>47</v>
      </c>
      <c r="D26" s="96" t="s">
        <v>93</v>
      </c>
      <c r="E26" s="266"/>
      <c r="F26" s="99">
        <v>0.35566614481116221</v>
      </c>
      <c r="G26" s="99">
        <v>0.27553185970046928</v>
      </c>
      <c r="H26" s="99">
        <v>0.36880102067275194</v>
      </c>
      <c r="I26" s="99">
        <v>0.31249944956767906</v>
      </c>
      <c r="J26" s="99">
        <v>0.23158749780492269</v>
      </c>
      <c r="K26" s="211">
        <v>0.45591253323065378</v>
      </c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>
        <v>21</v>
      </c>
      <c r="Z26" s="96" t="s">
        <v>93</v>
      </c>
      <c r="AA26" s="99">
        <v>0.22129607380749344</v>
      </c>
      <c r="AB26" s="212">
        <v>0.45177209015008729</v>
      </c>
      <c r="AC26" s="99">
        <v>0.32693183604241932</v>
      </c>
      <c r="AD26" s="99">
        <v>0.21559269864735892</v>
      </c>
      <c r="AE26" s="212">
        <v>0.44822668356719325</v>
      </c>
      <c r="AF26" s="211">
        <v>0.33618061778544789</v>
      </c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</row>
    <row r="27" spans="2:44" x14ac:dyDescent="0.25">
      <c r="B27">
        <v>13</v>
      </c>
      <c r="C27" t="s">
        <v>48</v>
      </c>
      <c r="D27" s="96" t="s">
        <v>84</v>
      </c>
      <c r="E27" s="266">
        <v>33370.475163580159</v>
      </c>
      <c r="F27" s="99">
        <v>0.18966367339288034</v>
      </c>
      <c r="G27" s="99">
        <v>0.46968894421056717</v>
      </c>
      <c r="H27" s="99">
        <v>0.34064553576681783</v>
      </c>
      <c r="I27" s="99">
        <v>0.21784131494337314</v>
      </c>
      <c r="J27" s="99">
        <v>0.29977439560485236</v>
      </c>
      <c r="K27" s="211">
        <v>0.48238349569357547</v>
      </c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>
        <v>22</v>
      </c>
      <c r="Z27" s="96" t="s">
        <v>84</v>
      </c>
      <c r="AA27" s="99">
        <v>0.22238947665554246</v>
      </c>
      <c r="AB27" s="212">
        <v>0.45181211270911359</v>
      </c>
      <c r="AC27" s="99">
        <v>0.32579841063534398</v>
      </c>
      <c r="AD27" s="99">
        <v>0.21737548917018854</v>
      </c>
      <c r="AE27" s="212">
        <v>0.44856667949740753</v>
      </c>
      <c r="AF27" s="211">
        <v>0.33405783133240391</v>
      </c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</row>
    <row r="28" spans="2:44" x14ac:dyDescent="0.25">
      <c r="B28">
        <v>10</v>
      </c>
      <c r="C28" t="s">
        <v>52</v>
      </c>
      <c r="D28" s="96" t="s">
        <v>16</v>
      </c>
      <c r="E28" s="266">
        <v>32263.315754899671</v>
      </c>
      <c r="F28" s="99">
        <v>0.16862812269304359</v>
      </c>
      <c r="G28" s="99">
        <v>0.45582060949806846</v>
      </c>
      <c r="H28" s="99">
        <v>0.37553354002805045</v>
      </c>
      <c r="I28" s="99">
        <v>0.24201190487129479</v>
      </c>
      <c r="J28" s="99">
        <v>0.41507867992214209</v>
      </c>
      <c r="K28" s="211">
        <v>0.34290404101101152</v>
      </c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>
        <v>23</v>
      </c>
      <c r="Z28" s="96" t="s">
        <v>16</v>
      </c>
      <c r="AA28" s="99">
        <v>0.2234828795035915</v>
      </c>
      <c r="AB28" s="212">
        <v>0.45185213526813994</v>
      </c>
      <c r="AC28" s="99">
        <v>0.32466498522826859</v>
      </c>
      <c r="AD28" s="99">
        <v>0.21915827969301815</v>
      </c>
      <c r="AE28" s="212">
        <v>0.44890667542762192</v>
      </c>
      <c r="AF28" s="211">
        <v>0.33193504487935993</v>
      </c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</row>
    <row r="29" spans="2:44" x14ac:dyDescent="0.25">
      <c r="B29">
        <v>9</v>
      </c>
      <c r="C29" t="s">
        <v>54</v>
      </c>
      <c r="D29" s="96" t="s">
        <v>81</v>
      </c>
      <c r="E29" s="266">
        <v>30844.593621858909</v>
      </c>
      <c r="F29" s="99">
        <v>0.16390003330592953</v>
      </c>
      <c r="G29" s="99">
        <v>0.35242166314983464</v>
      </c>
      <c r="H29" s="99">
        <v>0.48356976001864443</v>
      </c>
      <c r="I29" s="99">
        <v>9.3659406510090235E-2</v>
      </c>
      <c r="J29" s="99">
        <v>0.42562197834148768</v>
      </c>
      <c r="K29" s="211">
        <v>0.48067111354542957</v>
      </c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>
        <v>24</v>
      </c>
      <c r="Z29" s="96" t="s">
        <v>81</v>
      </c>
      <c r="AA29" s="99">
        <v>0.22457628235164051</v>
      </c>
      <c r="AB29" s="212">
        <v>0.45189215782716624</v>
      </c>
      <c r="AC29" s="99">
        <v>0.32353155982119325</v>
      </c>
      <c r="AD29" s="99">
        <v>0.22094107021584777</v>
      </c>
      <c r="AE29" s="212">
        <v>0.44924667135783636</v>
      </c>
      <c r="AF29" s="211">
        <v>0.3298122584263159</v>
      </c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</row>
    <row r="30" spans="2:44" x14ac:dyDescent="0.25">
      <c r="B30">
        <v>40</v>
      </c>
      <c r="C30" t="s">
        <v>53</v>
      </c>
      <c r="D30" s="96" t="s">
        <v>106</v>
      </c>
      <c r="E30" s="266">
        <v>30390.608066260898</v>
      </c>
      <c r="F30" s="212">
        <v>0.22013811818809711</v>
      </c>
      <c r="G30" s="212">
        <v>0.44652532741772971</v>
      </c>
      <c r="H30" s="212">
        <v>0.33328002673248192</v>
      </c>
      <c r="I30" s="99">
        <v>0.15598855597848579</v>
      </c>
      <c r="J30" s="99">
        <v>0.56183879721595209</v>
      </c>
      <c r="K30" s="211">
        <v>0.28214929329454819</v>
      </c>
      <c r="M30" s="71"/>
      <c r="N30" s="71"/>
      <c r="O30" s="71"/>
      <c r="P30" s="70"/>
      <c r="Q30" s="70"/>
      <c r="R30" s="70"/>
      <c r="S30" s="71"/>
      <c r="T30" s="71"/>
      <c r="U30" s="71"/>
      <c r="V30" s="71"/>
      <c r="W30" s="71"/>
      <c r="X30" s="70"/>
      <c r="Y30">
        <v>25</v>
      </c>
      <c r="Z30" s="96" t="s">
        <v>106</v>
      </c>
      <c r="AA30" s="99">
        <v>0.22566968519968955</v>
      </c>
      <c r="AB30" s="212">
        <v>0.45193218038619254</v>
      </c>
      <c r="AC30" s="99">
        <v>0.32239813441411791</v>
      </c>
      <c r="AD30" s="99">
        <v>0.22272386073867739</v>
      </c>
      <c r="AE30" s="212">
        <v>0.44958666728805063</v>
      </c>
      <c r="AF30" s="211">
        <v>0.32768947197327192</v>
      </c>
      <c r="AG30" s="70"/>
      <c r="AH30" s="71"/>
      <c r="AI30" s="71"/>
      <c r="AJ30" s="71"/>
      <c r="AK30" s="70"/>
      <c r="AL30" s="70"/>
      <c r="AM30" s="70"/>
      <c r="AN30" s="71"/>
      <c r="AO30" s="71"/>
      <c r="AP30" s="71"/>
      <c r="AQ30" s="71"/>
      <c r="AR30" s="71"/>
    </row>
    <row r="31" spans="2:44" x14ac:dyDescent="0.25">
      <c r="B31">
        <v>39</v>
      </c>
      <c r="C31" t="s">
        <v>56</v>
      </c>
      <c r="D31" s="96" t="s">
        <v>15</v>
      </c>
      <c r="E31" s="266">
        <v>28964.179327165701</v>
      </c>
      <c r="F31" s="99">
        <v>0.35249210432308103</v>
      </c>
      <c r="G31" s="99">
        <v>0.41215095611824454</v>
      </c>
      <c r="H31" s="99">
        <v>0.23530269459067379</v>
      </c>
      <c r="I31" s="99">
        <v>0.20044459168440576</v>
      </c>
      <c r="J31" s="99">
        <v>0.62854928085989648</v>
      </c>
      <c r="K31" s="211">
        <v>0.17099515130336765</v>
      </c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>
        <v>26</v>
      </c>
      <c r="Z31" s="96" t="s">
        <v>15</v>
      </c>
      <c r="AA31" s="99">
        <v>0.22676308804773856</v>
      </c>
      <c r="AB31" s="212">
        <v>0.45197220294521884</v>
      </c>
      <c r="AC31" s="99">
        <v>0.32126470900704257</v>
      </c>
      <c r="AD31" s="99">
        <v>0.22450665126150698</v>
      </c>
      <c r="AE31" s="212">
        <v>0.44992666321826502</v>
      </c>
      <c r="AF31" s="211">
        <v>0.32556668552022794</v>
      </c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</row>
    <row r="32" spans="2:44" x14ac:dyDescent="0.25">
      <c r="B32">
        <v>29</v>
      </c>
      <c r="C32" t="s">
        <v>64</v>
      </c>
      <c r="D32" s="96" t="s">
        <v>97</v>
      </c>
      <c r="E32" s="266">
        <v>28927.668764435915</v>
      </c>
      <c r="F32" s="99">
        <v>0.2119056325728646</v>
      </c>
      <c r="G32" s="99">
        <v>0.46059787472891306</v>
      </c>
      <c r="H32" s="99">
        <v>0.32735590099593576</v>
      </c>
      <c r="I32" s="99">
        <v>0.19166368234059297</v>
      </c>
      <c r="J32" s="99">
        <v>0.60619787494638455</v>
      </c>
      <c r="K32" s="211">
        <v>0.20210241266899509</v>
      </c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>
        <v>27</v>
      </c>
      <c r="Z32" s="96" t="s">
        <v>97</v>
      </c>
      <c r="AA32" s="99">
        <v>0.22785649089578761</v>
      </c>
      <c r="AB32" s="212">
        <v>0.45201222550424514</v>
      </c>
      <c r="AC32" s="99">
        <v>0.32013128359996723</v>
      </c>
      <c r="AD32" s="99">
        <v>0.2262894417843366</v>
      </c>
      <c r="AE32" s="212">
        <v>0.45026665914847946</v>
      </c>
      <c r="AF32" s="211">
        <v>0.3234438990671839</v>
      </c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</row>
    <row r="33" spans="2:44" x14ac:dyDescent="0.25">
      <c r="B33">
        <v>14</v>
      </c>
      <c r="C33" t="s">
        <v>55</v>
      </c>
      <c r="D33" s="96" t="s">
        <v>85</v>
      </c>
      <c r="E33" s="266">
        <v>28746.653078198826</v>
      </c>
      <c r="F33" s="99">
        <v>0.19376648079263115</v>
      </c>
      <c r="G33" s="99">
        <v>0.4718747645341948</v>
      </c>
      <c r="H33" s="99">
        <v>0.33416145080508097</v>
      </c>
      <c r="I33" s="99">
        <v>0.21931110386083755</v>
      </c>
      <c r="J33" s="99">
        <v>0.58968822991005665</v>
      </c>
      <c r="K33" s="211">
        <v>0.19095792158725683</v>
      </c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>
        <v>28</v>
      </c>
      <c r="Z33" s="96" t="s">
        <v>85</v>
      </c>
      <c r="AA33" s="99">
        <v>0.22894989374383662</v>
      </c>
      <c r="AB33" s="212">
        <v>0.45205224806327154</v>
      </c>
      <c r="AC33" s="99">
        <v>0.31899785819289189</v>
      </c>
      <c r="AD33" s="99">
        <v>0.22807223230716622</v>
      </c>
      <c r="AE33" s="212">
        <v>0.45060665507869385</v>
      </c>
      <c r="AF33" s="211">
        <v>0.32132111261413993</v>
      </c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</row>
    <row r="34" spans="2:44" x14ac:dyDescent="0.25">
      <c r="B34">
        <v>35</v>
      </c>
      <c r="C34" t="s">
        <v>57</v>
      </c>
      <c r="D34" s="96" t="s">
        <v>102</v>
      </c>
      <c r="E34" s="266">
        <v>28174.379939611776</v>
      </c>
      <c r="F34" s="212">
        <v>0.33437807446721829</v>
      </c>
      <c r="G34" s="212">
        <v>0.20958204076618783</v>
      </c>
      <c r="H34" s="212">
        <v>0.45603026651403017</v>
      </c>
      <c r="I34" s="99">
        <v>0.18920681165817024</v>
      </c>
      <c r="J34" s="99">
        <v>0.31639046241244617</v>
      </c>
      <c r="K34" s="211">
        <v>0.49439776317116557</v>
      </c>
      <c r="M34" s="71"/>
      <c r="N34" s="71"/>
      <c r="O34" s="71"/>
      <c r="P34" s="70"/>
      <c r="Q34" s="70"/>
      <c r="R34" s="70"/>
      <c r="S34" s="71"/>
      <c r="T34" s="71"/>
      <c r="U34" s="71"/>
      <c r="V34" s="71"/>
      <c r="W34" s="71"/>
      <c r="X34" s="70"/>
      <c r="Y34">
        <v>29</v>
      </c>
      <c r="Z34" s="96" t="s">
        <v>102</v>
      </c>
      <c r="AA34" s="99">
        <v>0.23004329659188566</v>
      </c>
      <c r="AB34" s="212">
        <v>0.45209227062229773</v>
      </c>
      <c r="AC34" s="99">
        <v>0.31786443278581655</v>
      </c>
      <c r="AD34" s="99">
        <v>0.22985502282999584</v>
      </c>
      <c r="AE34" s="212">
        <v>0.45094665100890824</v>
      </c>
      <c r="AF34" s="211">
        <v>0.31919832616109595</v>
      </c>
      <c r="AG34" s="70"/>
      <c r="AH34" s="71"/>
      <c r="AI34" s="71"/>
      <c r="AJ34" s="71"/>
      <c r="AK34" s="70"/>
      <c r="AL34" s="70"/>
      <c r="AM34" s="70"/>
      <c r="AN34" s="71"/>
      <c r="AO34" s="71"/>
      <c r="AP34" s="71"/>
      <c r="AQ34" s="71"/>
      <c r="AR34" s="71"/>
    </row>
    <row r="35" spans="2:44" x14ac:dyDescent="0.25">
      <c r="B35">
        <v>34</v>
      </c>
      <c r="C35" t="s">
        <v>61</v>
      </c>
      <c r="D35" s="96" t="s">
        <v>17</v>
      </c>
      <c r="E35" s="266">
        <v>26838.455228326773</v>
      </c>
      <c r="F35" s="99">
        <v>0.18955899612319091</v>
      </c>
      <c r="G35" s="99">
        <v>0.58493740901511426</v>
      </c>
      <c r="H35" s="99">
        <v>0.22549704992346195</v>
      </c>
      <c r="I35" s="99">
        <v>0.21096249134386974</v>
      </c>
      <c r="J35" s="99">
        <v>0.54886783259354466</v>
      </c>
      <c r="K35" s="211">
        <v>0.24016761317170146</v>
      </c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>
        <v>30</v>
      </c>
      <c r="Z35" s="96" t="s">
        <v>17</v>
      </c>
      <c r="AA35" s="99">
        <v>0.23113669943993467</v>
      </c>
      <c r="AB35" s="212">
        <v>0.45213229318132414</v>
      </c>
      <c r="AC35" s="99">
        <v>0.31673100737874121</v>
      </c>
      <c r="AD35" s="99">
        <v>0.23163781335282546</v>
      </c>
      <c r="AE35" s="212">
        <v>0.45128664693912268</v>
      </c>
      <c r="AF35" s="211">
        <v>0.31707553970805191</v>
      </c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</row>
    <row r="36" spans="2:44" x14ac:dyDescent="0.25">
      <c r="B36">
        <v>20</v>
      </c>
      <c r="C36" t="s">
        <v>62</v>
      </c>
      <c r="D36" s="96" t="s">
        <v>14</v>
      </c>
      <c r="E36" s="266">
        <v>25751.514137268801</v>
      </c>
      <c r="F36" s="99">
        <v>0.24013952885855319</v>
      </c>
      <c r="G36" s="99">
        <v>0.49583133711932575</v>
      </c>
      <c r="H36" s="99">
        <v>0.26400438527924736</v>
      </c>
      <c r="I36" s="99">
        <v>0.19563043532079163</v>
      </c>
      <c r="J36" s="99">
        <v>0.54399693695722429</v>
      </c>
      <c r="K36" s="211">
        <v>0.26036405510031951</v>
      </c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>
        <v>31</v>
      </c>
      <c r="Z36" s="96" t="s">
        <v>14</v>
      </c>
      <c r="AA36" s="99">
        <v>0.23223010228798371</v>
      </c>
      <c r="AB36" s="212">
        <v>0.45217231574035044</v>
      </c>
      <c r="AC36" s="99">
        <v>0.31559758197166587</v>
      </c>
      <c r="AD36" s="99">
        <v>0.23342060387565508</v>
      </c>
      <c r="AE36" s="212">
        <v>0.45162664286933696</v>
      </c>
      <c r="AF36" s="211">
        <v>0.31495275325500793</v>
      </c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</row>
    <row r="37" spans="2:44" x14ac:dyDescent="0.25">
      <c r="B37">
        <v>42</v>
      </c>
      <c r="C37" t="s">
        <v>63</v>
      </c>
      <c r="D37" s="96" t="s">
        <v>108</v>
      </c>
      <c r="E37" s="266">
        <v>25612.257831143841</v>
      </c>
      <c r="F37" s="212">
        <v>0.24325993578280719</v>
      </c>
      <c r="G37" s="212">
        <v>0.53308892568611776</v>
      </c>
      <c r="H37" s="212">
        <v>0.22364733980786142</v>
      </c>
      <c r="I37" s="99">
        <v>0.24537114473044908</v>
      </c>
      <c r="J37" s="99">
        <v>0.49161842713903758</v>
      </c>
      <c r="K37" s="211">
        <v>0.26300902151870764</v>
      </c>
      <c r="M37" s="71"/>
      <c r="N37" s="71"/>
      <c r="O37" s="71"/>
      <c r="P37" s="70"/>
      <c r="Q37" s="70"/>
      <c r="R37" s="70"/>
      <c r="S37" s="71"/>
      <c r="T37" s="71"/>
      <c r="U37" s="71"/>
      <c r="V37" s="71"/>
      <c r="W37" s="71"/>
      <c r="X37" s="70"/>
      <c r="Y37">
        <v>32</v>
      </c>
      <c r="Z37" s="96" t="s">
        <v>108</v>
      </c>
      <c r="AA37" s="99">
        <v>0.23332350513603273</v>
      </c>
      <c r="AB37" s="212">
        <v>0.45221233829937679</v>
      </c>
      <c r="AC37" s="99">
        <v>0.31446415656459048</v>
      </c>
      <c r="AD37" s="99">
        <v>0.2352033943984847</v>
      </c>
      <c r="AE37" s="212">
        <v>0.45196663879955135</v>
      </c>
      <c r="AF37" s="211">
        <v>0.31282996680196395</v>
      </c>
      <c r="AG37" s="70"/>
      <c r="AH37" s="71"/>
      <c r="AI37" s="71"/>
      <c r="AJ37" s="71"/>
      <c r="AK37" s="70"/>
      <c r="AL37" s="70"/>
      <c r="AM37" s="70"/>
      <c r="AN37" s="71"/>
      <c r="AO37" s="71"/>
      <c r="AP37" s="71"/>
      <c r="AQ37" s="71"/>
      <c r="AR37" s="71"/>
    </row>
    <row r="38" spans="2:44" x14ac:dyDescent="0.25">
      <c r="B38">
        <v>27</v>
      </c>
      <c r="C38" t="s">
        <v>58</v>
      </c>
      <c r="D38" s="96" t="s">
        <v>95</v>
      </c>
      <c r="E38" s="266">
        <v>25518.22596000975</v>
      </c>
      <c r="F38" s="99">
        <v>9.124892255819031E-2</v>
      </c>
      <c r="G38" s="99">
        <v>0.49037332307705328</v>
      </c>
      <c r="H38" s="99">
        <v>0.41828023611892845</v>
      </c>
      <c r="I38" s="99">
        <v>6.8506275395382746E-2</v>
      </c>
      <c r="J38" s="99">
        <v>0.58461905100396716</v>
      </c>
      <c r="K38" s="211">
        <v>0.34685180057809128</v>
      </c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>
        <v>33</v>
      </c>
      <c r="Z38" s="96" t="s">
        <v>95</v>
      </c>
      <c r="AA38" s="99">
        <v>0.23441690798408177</v>
      </c>
      <c r="AB38" s="212">
        <v>0.45225236085840309</v>
      </c>
      <c r="AC38" s="99">
        <v>0.31333073115751514</v>
      </c>
      <c r="AD38" s="99">
        <v>0.23698618492131429</v>
      </c>
      <c r="AE38" s="212">
        <v>0.45230663472976573</v>
      </c>
      <c r="AF38" s="211">
        <v>0.31070718034891998</v>
      </c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</row>
    <row r="39" spans="2:44" x14ac:dyDescent="0.25">
      <c r="B39">
        <v>37</v>
      </c>
      <c r="C39" t="s">
        <v>60</v>
      </c>
      <c r="D39" s="96" t="s">
        <v>104</v>
      </c>
      <c r="E39" s="266">
        <v>23967.118028277742</v>
      </c>
      <c r="F39" s="212">
        <v>0.10192576801904889</v>
      </c>
      <c r="G39" s="212">
        <v>0.74144716755560802</v>
      </c>
      <c r="H39" s="212">
        <v>0.15662276532000546</v>
      </c>
      <c r="I39" s="99">
        <v>0.19945784302632263</v>
      </c>
      <c r="J39" s="99">
        <v>0.58416125950030329</v>
      </c>
      <c r="K39" s="211">
        <v>0.21638028167196829</v>
      </c>
      <c r="M39" s="71"/>
      <c r="N39" s="71"/>
      <c r="O39" s="71"/>
      <c r="P39" s="70"/>
      <c r="Q39" s="70"/>
      <c r="R39" s="70"/>
      <c r="S39" s="71"/>
      <c r="T39" s="71"/>
      <c r="U39" s="71"/>
      <c r="V39" s="71"/>
      <c r="W39" s="71"/>
      <c r="X39" s="70"/>
      <c r="Y39">
        <v>34</v>
      </c>
      <c r="Z39" s="96" t="s">
        <v>104</v>
      </c>
      <c r="AA39" s="99">
        <v>0.23551031083213078</v>
      </c>
      <c r="AB39" s="212">
        <v>0.45229238341742939</v>
      </c>
      <c r="AC39" s="99">
        <v>0.3121973057504398</v>
      </c>
      <c r="AD39" s="99">
        <v>0.23876897544414391</v>
      </c>
      <c r="AE39" s="212">
        <v>0.45264663065998018</v>
      </c>
      <c r="AF39" s="211">
        <v>0.30858439389587594</v>
      </c>
      <c r="AG39" s="70"/>
      <c r="AH39" s="71"/>
      <c r="AI39" s="71"/>
      <c r="AJ39" s="71"/>
      <c r="AK39" s="70"/>
      <c r="AL39" s="70"/>
      <c r="AM39" s="70"/>
      <c r="AN39" s="71"/>
      <c r="AO39" s="71"/>
      <c r="AP39" s="71"/>
      <c r="AQ39" s="71"/>
      <c r="AR39" s="71"/>
    </row>
    <row r="40" spans="2:44" x14ac:dyDescent="0.25">
      <c r="B40">
        <v>18</v>
      </c>
      <c r="C40" t="s">
        <v>59</v>
      </c>
      <c r="D40" s="96" t="s">
        <v>89</v>
      </c>
      <c r="E40" s="266">
        <v>23808.070149104609</v>
      </c>
      <c r="F40" s="99">
        <v>0.17451845911517413</v>
      </c>
      <c r="G40" s="99">
        <v>0.30752960391345913</v>
      </c>
      <c r="H40" s="99">
        <v>0.51794346013024595</v>
      </c>
      <c r="I40" s="99">
        <v>0.15437672439832426</v>
      </c>
      <c r="J40" s="99">
        <v>0.2585657410264991</v>
      </c>
      <c r="K40" s="211">
        <v>0.58705273483629616</v>
      </c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>
        <v>35</v>
      </c>
      <c r="Z40" s="96" t="s">
        <v>89</v>
      </c>
      <c r="AA40" s="99">
        <v>0.23660371368017982</v>
      </c>
      <c r="AB40" s="212">
        <v>0.45233240597645569</v>
      </c>
      <c r="AC40" s="99">
        <v>0.31106388034336446</v>
      </c>
      <c r="AD40" s="99">
        <v>0.24055176596697353</v>
      </c>
      <c r="AE40" s="212">
        <v>0.45298662659019445</v>
      </c>
      <c r="AF40" s="211">
        <v>0.30646160744283196</v>
      </c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</row>
    <row r="41" spans="2:44" x14ac:dyDescent="0.25">
      <c r="B41">
        <v>36</v>
      </c>
      <c r="C41" t="s">
        <v>66</v>
      </c>
      <c r="D41" s="96" t="s">
        <v>103</v>
      </c>
      <c r="E41" s="266">
        <v>22077.214651043279</v>
      </c>
      <c r="F41" s="212">
        <v>0.36630132940236204</v>
      </c>
      <c r="G41" s="212">
        <v>0.37380356284811528</v>
      </c>
      <c r="H41" s="212">
        <v>0.25986557256964726</v>
      </c>
      <c r="I41" s="99">
        <v>0.29591108137331318</v>
      </c>
      <c r="J41" s="99">
        <v>0.43849068730996199</v>
      </c>
      <c r="K41" s="211">
        <v>0.26559256082832894</v>
      </c>
      <c r="M41" s="71"/>
      <c r="N41" s="71"/>
      <c r="O41" s="71"/>
      <c r="P41" s="70"/>
      <c r="Q41" s="70"/>
      <c r="R41" s="70"/>
      <c r="S41" s="71"/>
      <c r="T41" s="71"/>
      <c r="U41" s="71"/>
      <c r="V41" s="71"/>
      <c r="W41" s="71"/>
      <c r="X41" s="70"/>
      <c r="Y41">
        <v>36</v>
      </c>
      <c r="Z41" s="96" t="s">
        <v>103</v>
      </c>
      <c r="AA41" s="99">
        <v>0.23769711652822884</v>
      </c>
      <c r="AB41" s="212">
        <v>0.45237242853548199</v>
      </c>
      <c r="AC41" s="99">
        <v>0.30993045493628912</v>
      </c>
      <c r="AD41" s="99">
        <v>0.24233455648980315</v>
      </c>
      <c r="AE41" s="212">
        <v>0.4533266225204089</v>
      </c>
      <c r="AF41" s="211">
        <v>0.30433882098978793</v>
      </c>
      <c r="AG41" s="70"/>
      <c r="AH41" s="71"/>
      <c r="AI41" s="71"/>
      <c r="AJ41" s="71"/>
      <c r="AK41" s="70"/>
      <c r="AL41" s="70"/>
      <c r="AM41" s="70"/>
      <c r="AN41" s="71"/>
      <c r="AO41" s="71"/>
      <c r="AP41" s="71"/>
      <c r="AQ41" s="71"/>
      <c r="AR41" s="71"/>
    </row>
    <row r="42" spans="2:44" x14ac:dyDescent="0.25">
      <c r="B42">
        <v>19</v>
      </c>
      <c r="C42" t="s">
        <v>65</v>
      </c>
      <c r="D42" s="96" t="s">
        <v>90</v>
      </c>
      <c r="E42" s="266">
        <v>20623.353477912151</v>
      </c>
      <c r="F42" s="99">
        <v>0.1829208957639302</v>
      </c>
      <c r="G42" s="99">
        <v>0.43002443299046628</v>
      </c>
      <c r="H42" s="99">
        <v>0.38699953082560568</v>
      </c>
      <c r="I42" s="99">
        <v>0.15558149670510746</v>
      </c>
      <c r="J42" s="99">
        <v>0.46276485174858273</v>
      </c>
      <c r="K42" s="211">
        <v>0.38163288785277327</v>
      </c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>
        <v>37</v>
      </c>
      <c r="Z42" s="96" t="s">
        <v>90</v>
      </c>
      <c r="AA42" s="99">
        <v>0.23879051937627788</v>
      </c>
      <c r="AB42" s="212">
        <v>0.45241245109450839</v>
      </c>
      <c r="AC42" s="99">
        <v>0.30879702952921378</v>
      </c>
      <c r="AD42" s="99">
        <v>0.24411734701263277</v>
      </c>
      <c r="AE42" s="212">
        <v>0.45366661845062328</v>
      </c>
      <c r="AF42" s="211">
        <v>0.30221603453674395</v>
      </c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</row>
    <row r="43" spans="2:44" x14ac:dyDescent="0.25">
      <c r="B43">
        <v>4</v>
      </c>
      <c r="C43" t="s">
        <v>68</v>
      </c>
      <c r="D43" s="96" t="s">
        <v>76</v>
      </c>
      <c r="E43" s="266">
        <v>18045.984463203746</v>
      </c>
      <c r="F43" s="99">
        <v>0.23342262148678836</v>
      </c>
      <c r="G43" s="99">
        <v>0.37609102489193275</v>
      </c>
      <c r="H43" s="99">
        <v>0.39040009131934322</v>
      </c>
      <c r="I43" s="99">
        <v>0.18132991617314034</v>
      </c>
      <c r="J43" s="99">
        <v>0.49833254380408565</v>
      </c>
      <c r="K43" s="211">
        <v>0.32031727318801512</v>
      </c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>
        <v>38</v>
      </c>
      <c r="Z43" s="96" t="s">
        <v>76</v>
      </c>
      <c r="AA43" s="99">
        <v>0.23988392222432689</v>
      </c>
      <c r="AB43" s="212">
        <v>0.45245247365353469</v>
      </c>
      <c r="AC43" s="99">
        <v>0.30766360412213845</v>
      </c>
      <c r="AD43" s="99">
        <v>0.24590013753546236</v>
      </c>
      <c r="AE43" s="212">
        <v>0.45400661438083767</v>
      </c>
      <c r="AF43" s="211">
        <v>0.30009324808369997</v>
      </c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</row>
    <row r="44" spans="2:44" x14ac:dyDescent="0.25">
      <c r="B44">
        <v>30</v>
      </c>
      <c r="C44" t="s">
        <v>67</v>
      </c>
      <c r="D44" s="96" t="s">
        <v>98</v>
      </c>
      <c r="E44" s="266">
        <v>17534.388802305351</v>
      </c>
      <c r="F44" s="212">
        <v>0.14702515740092217</v>
      </c>
      <c r="G44" s="212">
        <v>0.40284240048132586</v>
      </c>
      <c r="H44" s="212">
        <v>0.45013081378879782</v>
      </c>
      <c r="I44" s="99">
        <v>0.12996594913872095</v>
      </c>
      <c r="J44" s="99">
        <v>0.40523698497507343</v>
      </c>
      <c r="K44" s="211">
        <v>0.46479625138634412</v>
      </c>
      <c r="M44" s="71"/>
      <c r="N44" s="71"/>
      <c r="O44" s="71"/>
      <c r="P44" s="70"/>
      <c r="Q44" s="70"/>
      <c r="R44" s="70"/>
      <c r="S44" s="71"/>
      <c r="T44" s="71"/>
      <c r="U44" s="71"/>
      <c r="V44" s="71"/>
      <c r="W44" s="71"/>
      <c r="X44" s="70"/>
      <c r="Y44">
        <v>39</v>
      </c>
      <c r="Z44" s="96" t="s">
        <v>98</v>
      </c>
      <c r="AA44" s="99">
        <v>0.24097732507237593</v>
      </c>
      <c r="AB44" s="212">
        <v>0.45249249621256099</v>
      </c>
      <c r="AC44" s="99">
        <v>0.30653017871506311</v>
      </c>
      <c r="AD44" s="99">
        <v>0.24768292805829201</v>
      </c>
      <c r="AE44" s="212">
        <v>0.45434661031105206</v>
      </c>
      <c r="AF44" s="211">
        <v>0.29797046163065599</v>
      </c>
      <c r="AG44" s="70"/>
      <c r="AH44" s="71"/>
      <c r="AI44" s="71"/>
      <c r="AJ44" s="71"/>
      <c r="AK44" s="70"/>
      <c r="AL44" s="70"/>
      <c r="AM44" s="70"/>
      <c r="AN44" s="71"/>
      <c r="AO44" s="71"/>
      <c r="AP44" s="71"/>
      <c r="AQ44" s="71"/>
      <c r="AR44" s="71"/>
    </row>
    <row r="45" spans="2:44" x14ac:dyDescent="0.25">
      <c r="B45">
        <v>8</v>
      </c>
      <c r="C45" t="s">
        <v>70</v>
      </c>
      <c r="D45" s="96" t="s">
        <v>80</v>
      </c>
      <c r="E45" s="266">
        <v>16358.390859639188</v>
      </c>
      <c r="F45" s="99">
        <v>0.47163946081626307</v>
      </c>
      <c r="G45" s="99">
        <v>0.43944087456620096</v>
      </c>
      <c r="H45" s="99">
        <v>8.8918830208710289E-2</v>
      </c>
      <c r="I45" s="99">
        <v>0.61368452966468678</v>
      </c>
      <c r="J45" s="99">
        <v>0.29009624285838498</v>
      </c>
      <c r="K45" s="211">
        <v>9.6219130238349146E-2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>
        <v>40</v>
      </c>
      <c r="Z45" s="96" t="s">
        <v>80</v>
      </c>
      <c r="AA45" s="99">
        <v>0.24207072792042494</v>
      </c>
      <c r="AB45" s="212">
        <v>0.45253251877158729</v>
      </c>
      <c r="AC45" s="99">
        <v>0.30539675330798777</v>
      </c>
      <c r="AD45" s="99">
        <v>0.2494657185811216</v>
      </c>
      <c r="AE45" s="212">
        <v>0.4546866062412665</v>
      </c>
      <c r="AF45" s="211">
        <v>0.29584767517761196</v>
      </c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</row>
    <row r="46" spans="2:44" x14ac:dyDescent="0.25">
      <c r="B46">
        <v>5</v>
      </c>
      <c r="C46" t="s">
        <v>69</v>
      </c>
      <c r="D46" s="96" t="s">
        <v>77</v>
      </c>
      <c r="E46" s="266">
        <v>13446.402394171291</v>
      </c>
      <c r="F46" s="99">
        <v>0.24804252674007518</v>
      </c>
      <c r="G46" s="99">
        <v>0.36617604111297103</v>
      </c>
      <c r="H46" s="99">
        <v>0.38577968932406426</v>
      </c>
      <c r="I46" s="99">
        <v>0.21343681917927074</v>
      </c>
      <c r="J46" s="99">
        <v>0.41859383387946264</v>
      </c>
      <c r="K46" s="211">
        <v>0.36796886429866843</v>
      </c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>
        <v>41</v>
      </c>
      <c r="Z46" s="96" t="s">
        <v>77</v>
      </c>
      <c r="AA46" s="99">
        <v>0.24316413076847399</v>
      </c>
      <c r="AB46" s="212">
        <v>0.45257254133061364</v>
      </c>
      <c r="AC46" s="99">
        <v>0.30426332790091237</v>
      </c>
      <c r="AD46" s="99">
        <v>0.25124850910395125</v>
      </c>
      <c r="AE46" s="212">
        <v>0.45502660217148078</v>
      </c>
      <c r="AF46" s="211">
        <v>0.29372488872456798</v>
      </c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</row>
    <row r="47" spans="2:44" x14ac:dyDescent="0.25">
      <c r="B47">
        <v>21</v>
      </c>
      <c r="C47" t="s">
        <v>71</v>
      </c>
      <c r="D47" s="96" t="s">
        <v>91</v>
      </c>
      <c r="E47" s="266">
        <v>10570.195044681208</v>
      </c>
      <c r="F47" s="212">
        <v>0.37780055693735554</v>
      </c>
      <c r="G47" s="212">
        <v>0.50533826445436392</v>
      </c>
      <c r="H47" s="212">
        <v>0.1168555523871609</v>
      </c>
      <c r="I47" s="212">
        <v>0.49095448487441767</v>
      </c>
      <c r="J47" s="212">
        <v>0.35565684677918302</v>
      </c>
      <c r="K47" s="214">
        <v>0.15338751743659684</v>
      </c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>
        <v>42</v>
      </c>
      <c r="Z47" s="96" t="s">
        <v>91</v>
      </c>
      <c r="AA47" s="99">
        <v>0.244257533616523</v>
      </c>
      <c r="AB47" s="212">
        <v>0.45261256388963994</v>
      </c>
      <c r="AC47" s="99">
        <v>0.30312990249383703</v>
      </c>
      <c r="AD47" s="99">
        <v>0.25303129962678084</v>
      </c>
      <c r="AE47" s="212">
        <v>0.45536659810169522</v>
      </c>
      <c r="AF47" s="211">
        <v>0.29160210227152394</v>
      </c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</row>
    <row r="48" spans="2:44" x14ac:dyDescent="0.25">
      <c r="B48">
        <v>22</v>
      </c>
      <c r="C48" t="s">
        <v>72</v>
      </c>
      <c r="D48" s="96" t="s">
        <v>21</v>
      </c>
      <c r="E48" s="266">
        <v>5682.7313379705083</v>
      </c>
      <c r="F48" s="212">
        <v>0.15057042491816455</v>
      </c>
      <c r="G48" s="212">
        <v>0.59932147163249216</v>
      </c>
      <c r="H48" s="212">
        <v>0.25010591548620759</v>
      </c>
      <c r="I48" s="212">
        <v>0.13955246662063384</v>
      </c>
      <c r="J48" s="212">
        <v>0.64174402675636855</v>
      </c>
      <c r="K48" s="214">
        <v>0.21870300520025879</v>
      </c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>
        <v>43</v>
      </c>
      <c r="Z48" s="96" t="s">
        <v>21</v>
      </c>
      <c r="AA48" s="99">
        <v>0.24535093646457204</v>
      </c>
      <c r="AB48" s="212">
        <v>0.45265258644866624</v>
      </c>
      <c r="AC48" s="99">
        <v>0.30199647708676169</v>
      </c>
      <c r="AD48" s="99">
        <v>0.25481409014961043</v>
      </c>
      <c r="AE48" s="212">
        <v>0.45570659403190961</v>
      </c>
      <c r="AF48" s="211">
        <v>0.28947931581847997</v>
      </c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</row>
    <row r="49" spans="2:44" ht="15.75" thickBot="1" x14ac:dyDescent="0.3">
      <c r="B49">
        <v>38</v>
      </c>
      <c r="C49" t="s">
        <v>4</v>
      </c>
      <c r="D49" s="121" t="s">
        <v>105</v>
      </c>
      <c r="E49" s="215"/>
      <c r="F49" s="216">
        <v>0.13502205585960017</v>
      </c>
      <c r="G49" s="216">
        <v>0.66496138309517883</v>
      </c>
      <c r="H49" s="216">
        <v>0.2000121632974648</v>
      </c>
      <c r="I49" s="216">
        <v>0.33954650597861841</v>
      </c>
      <c r="J49" s="216">
        <v>0.48747608046028618</v>
      </c>
      <c r="K49" s="217">
        <v>0.17297694879958436</v>
      </c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>
        <v>44</v>
      </c>
      <c r="Z49" s="121" t="s">
        <v>105</v>
      </c>
      <c r="AA49" s="123">
        <v>0.24644433931262105</v>
      </c>
      <c r="AB49" s="216">
        <v>0.45269260900769265</v>
      </c>
      <c r="AC49" s="123">
        <v>0.30086305167968636</v>
      </c>
      <c r="AD49" s="123">
        <v>0.25659688067244008</v>
      </c>
      <c r="AE49" s="216">
        <v>0.45604658996212388</v>
      </c>
      <c r="AF49" s="213">
        <v>0.28735652936543599</v>
      </c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</row>
    <row r="50" spans="2:44" x14ac:dyDescent="0.25">
      <c r="AA50" s="135"/>
      <c r="AB50" s="135"/>
      <c r="AC50" s="135"/>
      <c r="AD50" s="135"/>
      <c r="AE50" s="135"/>
      <c r="AF50" s="135"/>
    </row>
    <row r="52" spans="2:44" x14ac:dyDescent="0.25">
      <c r="E52" s="73"/>
      <c r="F52" s="70"/>
      <c r="G52" s="70"/>
      <c r="H52" s="70"/>
      <c r="I52" s="70"/>
      <c r="J52" s="70"/>
      <c r="K52" s="70"/>
      <c r="AA52" s="70"/>
      <c r="AB52" s="70"/>
      <c r="AC52" s="70"/>
      <c r="AD52" s="70"/>
      <c r="AE52" s="70"/>
      <c r="AF52" s="70"/>
    </row>
    <row r="53" spans="2:44" x14ac:dyDescent="0.25">
      <c r="E53" s="73"/>
      <c r="F53" s="70"/>
      <c r="G53" s="70"/>
      <c r="H53" s="70"/>
      <c r="I53" s="70"/>
      <c r="J53" s="70"/>
      <c r="K53" s="70"/>
      <c r="AA53" s="70"/>
      <c r="AB53" s="70"/>
      <c r="AC53" s="70"/>
      <c r="AD53" s="70"/>
      <c r="AE53" s="70"/>
      <c r="AF53" s="70"/>
    </row>
    <row r="54" spans="2:44" x14ac:dyDescent="0.25">
      <c r="E54" s="73"/>
      <c r="F54" s="70"/>
      <c r="G54" s="70"/>
      <c r="H54" s="70"/>
      <c r="I54" s="70"/>
      <c r="J54" s="70"/>
      <c r="K54" s="70"/>
      <c r="AA54" s="70"/>
      <c r="AB54" s="70"/>
      <c r="AC54" s="70"/>
      <c r="AD54" s="70"/>
      <c r="AE54" s="70"/>
      <c r="AF54" s="70"/>
    </row>
    <row r="55" spans="2:44" x14ac:dyDescent="0.25">
      <c r="E55" s="73"/>
      <c r="F55" s="70"/>
      <c r="G55" s="70"/>
      <c r="H55" s="70"/>
      <c r="I55" s="70"/>
      <c r="J55" s="70"/>
      <c r="K55" s="70"/>
      <c r="AA55" s="70"/>
      <c r="AB55" s="70"/>
      <c r="AC55" s="70"/>
      <c r="AD55" s="70"/>
      <c r="AE55" s="70"/>
      <c r="AF55" s="70"/>
    </row>
    <row r="56" spans="2:44" x14ac:dyDescent="0.25">
      <c r="E56" s="73"/>
      <c r="F56" s="70"/>
      <c r="G56" s="70"/>
      <c r="H56" s="70"/>
      <c r="I56" s="70"/>
      <c r="J56" s="70"/>
      <c r="K56" s="70"/>
      <c r="AA56" s="70"/>
      <c r="AB56" s="70"/>
      <c r="AC56" s="70"/>
      <c r="AD56" s="70"/>
      <c r="AE56" s="70"/>
      <c r="AF56" s="70"/>
    </row>
    <row r="57" spans="2:44" x14ac:dyDescent="0.25">
      <c r="E57" s="73"/>
      <c r="F57" s="70"/>
      <c r="G57" s="70"/>
      <c r="H57" s="70"/>
      <c r="I57" s="70"/>
      <c r="J57" s="70"/>
      <c r="K57" s="70"/>
      <c r="AA57" s="70"/>
      <c r="AB57" s="70"/>
      <c r="AC57" s="70"/>
      <c r="AD57" s="70"/>
      <c r="AE57" s="70"/>
      <c r="AF57" s="70"/>
    </row>
    <row r="58" spans="2:44" x14ac:dyDescent="0.25">
      <c r="E58" s="73"/>
      <c r="F58" s="70"/>
      <c r="G58" s="70"/>
      <c r="H58" s="70"/>
      <c r="I58" s="70"/>
      <c r="J58" s="70"/>
      <c r="K58" s="70"/>
      <c r="AA58" s="70"/>
      <c r="AB58" s="70"/>
      <c r="AC58" s="70"/>
      <c r="AD58" s="70"/>
      <c r="AE58" s="70"/>
      <c r="AF58" s="70"/>
    </row>
    <row r="59" spans="2:44" x14ac:dyDescent="0.25">
      <c r="E59" s="73"/>
      <c r="F59" s="70"/>
      <c r="G59" s="70"/>
      <c r="H59" s="70"/>
      <c r="I59" s="70"/>
      <c r="J59" s="70"/>
      <c r="K59" s="70"/>
      <c r="AA59" s="70"/>
      <c r="AB59" s="70"/>
      <c r="AC59" s="70"/>
      <c r="AD59" s="70"/>
      <c r="AE59" s="70"/>
      <c r="AF59" s="70"/>
    </row>
    <row r="60" spans="2:44" x14ac:dyDescent="0.25">
      <c r="E60" s="73"/>
      <c r="F60" s="70"/>
      <c r="G60" s="70"/>
      <c r="H60" s="70"/>
      <c r="I60" s="70"/>
      <c r="J60" s="70"/>
      <c r="K60" s="70"/>
      <c r="AA60" s="70"/>
      <c r="AB60" s="70"/>
      <c r="AC60" s="70"/>
      <c r="AD60" s="70"/>
      <c r="AE60" s="70"/>
      <c r="AF60" s="70"/>
    </row>
    <row r="61" spans="2:44" x14ac:dyDescent="0.25">
      <c r="E61" s="73"/>
      <c r="F61" s="70"/>
      <c r="G61" s="70"/>
      <c r="H61" s="70"/>
      <c r="I61" s="70"/>
      <c r="J61" s="70"/>
      <c r="K61" s="70"/>
      <c r="AA61" s="70"/>
      <c r="AB61" s="70"/>
      <c r="AC61" s="70"/>
      <c r="AD61" s="70"/>
      <c r="AE61" s="70"/>
      <c r="AF61" s="70"/>
    </row>
    <row r="62" spans="2:44" x14ac:dyDescent="0.25">
      <c r="E62" s="73"/>
      <c r="F62" s="70"/>
      <c r="G62" s="70"/>
      <c r="H62" s="70"/>
      <c r="I62" s="70"/>
      <c r="J62" s="70"/>
      <c r="K62" s="70"/>
      <c r="AA62" s="70"/>
      <c r="AB62" s="70"/>
      <c r="AC62" s="70"/>
      <c r="AD62" s="70"/>
      <c r="AE62" s="70"/>
      <c r="AF62" s="70"/>
    </row>
    <row r="63" spans="2:44" x14ac:dyDescent="0.25">
      <c r="E63" s="73"/>
      <c r="F63" s="70"/>
      <c r="G63" s="70"/>
      <c r="H63" s="70"/>
      <c r="I63" s="70"/>
      <c r="J63" s="70"/>
      <c r="K63" s="70"/>
      <c r="AA63" s="70"/>
      <c r="AB63" s="70"/>
      <c r="AC63" s="70"/>
      <c r="AD63" s="70"/>
      <c r="AE63" s="70"/>
      <c r="AF63" s="70"/>
    </row>
    <row r="64" spans="2:44" x14ac:dyDescent="0.25">
      <c r="E64" s="73"/>
      <c r="F64" s="70"/>
      <c r="G64" s="70"/>
      <c r="H64" s="70"/>
      <c r="I64" s="70"/>
      <c r="J64" s="70"/>
      <c r="K64" s="70"/>
      <c r="AA64" s="70"/>
      <c r="AB64" s="70"/>
      <c r="AC64" s="70"/>
      <c r="AD64" s="70"/>
      <c r="AE64" s="70"/>
      <c r="AF64" s="70"/>
    </row>
    <row r="65" spans="5:32" x14ac:dyDescent="0.25">
      <c r="E65" s="73"/>
      <c r="F65" s="70"/>
      <c r="G65" s="70"/>
      <c r="H65" s="70"/>
      <c r="I65" s="70"/>
      <c r="J65" s="70"/>
      <c r="K65" s="70"/>
      <c r="AA65" s="70"/>
      <c r="AB65" s="70"/>
      <c r="AC65" s="70"/>
      <c r="AD65" s="70"/>
      <c r="AE65" s="70"/>
      <c r="AF65" s="70"/>
    </row>
    <row r="66" spans="5:32" x14ac:dyDescent="0.25">
      <c r="E66" s="73"/>
      <c r="F66" s="70"/>
      <c r="G66" s="70"/>
      <c r="H66" s="70"/>
      <c r="I66" s="70"/>
      <c r="J66" s="70"/>
      <c r="K66" s="70"/>
      <c r="AA66" s="70"/>
      <c r="AB66" s="70"/>
      <c r="AC66" s="70"/>
      <c r="AD66" s="70"/>
      <c r="AE66" s="70"/>
      <c r="AF66" s="70"/>
    </row>
    <row r="67" spans="5:32" x14ac:dyDescent="0.25">
      <c r="E67" s="73"/>
      <c r="F67" s="70"/>
      <c r="G67" s="70"/>
      <c r="H67" s="70"/>
      <c r="I67" s="70"/>
      <c r="J67" s="70"/>
      <c r="K67" s="70"/>
      <c r="AA67" s="70"/>
      <c r="AB67" s="70"/>
      <c r="AC67" s="70"/>
      <c r="AD67" s="70"/>
      <c r="AE67" s="70"/>
      <c r="AF67" s="70"/>
    </row>
    <row r="68" spans="5:32" x14ac:dyDescent="0.25">
      <c r="E68" s="73"/>
      <c r="F68" s="70"/>
      <c r="G68" s="70"/>
      <c r="H68" s="70"/>
      <c r="I68" s="70"/>
      <c r="J68" s="70"/>
      <c r="K68" s="70"/>
      <c r="AA68" s="70"/>
      <c r="AB68" s="70"/>
      <c r="AC68" s="70"/>
      <c r="AD68" s="70"/>
      <c r="AE68" s="70"/>
      <c r="AF68" s="70"/>
    </row>
    <row r="69" spans="5:32" x14ac:dyDescent="0.25">
      <c r="E69" s="73"/>
      <c r="F69" s="70"/>
      <c r="G69" s="70"/>
      <c r="H69" s="70"/>
      <c r="I69" s="70"/>
      <c r="J69" s="70"/>
      <c r="K69" s="70"/>
      <c r="AA69" s="70"/>
      <c r="AB69" s="70"/>
      <c r="AC69" s="70"/>
      <c r="AD69" s="70"/>
      <c r="AE69" s="70"/>
      <c r="AF69" s="70"/>
    </row>
    <row r="70" spans="5:32" x14ac:dyDescent="0.25">
      <c r="E70" s="73"/>
      <c r="F70" s="70"/>
      <c r="G70" s="70"/>
      <c r="H70" s="70"/>
      <c r="I70" s="70"/>
      <c r="J70" s="70"/>
      <c r="K70" s="70"/>
      <c r="AA70" s="70"/>
      <c r="AB70" s="70"/>
      <c r="AC70" s="70"/>
      <c r="AD70" s="70"/>
      <c r="AE70" s="70"/>
      <c r="AF70" s="70"/>
    </row>
    <row r="71" spans="5:32" x14ac:dyDescent="0.25">
      <c r="E71" s="73"/>
      <c r="F71" s="70"/>
      <c r="G71" s="70"/>
      <c r="H71" s="70"/>
      <c r="I71" s="70"/>
      <c r="J71" s="70"/>
      <c r="K71" s="70"/>
      <c r="AA71" s="70"/>
      <c r="AB71" s="70"/>
      <c r="AC71" s="70"/>
      <c r="AD71" s="70"/>
      <c r="AE71" s="70"/>
      <c r="AF71" s="70"/>
    </row>
    <row r="72" spans="5:32" x14ac:dyDescent="0.25">
      <c r="E72" s="73"/>
      <c r="F72" s="70"/>
      <c r="G72" s="70"/>
      <c r="H72" s="70"/>
      <c r="I72" s="70"/>
      <c r="J72" s="70"/>
      <c r="K72" s="70"/>
      <c r="AA72" s="70"/>
      <c r="AB72" s="70"/>
      <c r="AC72" s="70"/>
      <c r="AD72" s="70"/>
      <c r="AE72" s="70"/>
      <c r="AF72" s="70"/>
    </row>
    <row r="73" spans="5:32" x14ac:dyDescent="0.25">
      <c r="E73" s="73"/>
      <c r="F73" s="70"/>
      <c r="G73" s="70"/>
      <c r="H73" s="70"/>
      <c r="I73" s="70"/>
      <c r="J73" s="70"/>
      <c r="K73" s="70"/>
      <c r="AA73" s="70"/>
      <c r="AB73" s="70"/>
      <c r="AC73" s="70"/>
      <c r="AD73" s="70"/>
      <c r="AE73" s="70"/>
      <c r="AF73" s="70"/>
    </row>
    <row r="74" spans="5:32" x14ac:dyDescent="0.25">
      <c r="E74" s="73"/>
      <c r="F74" s="70"/>
      <c r="G74" s="70"/>
      <c r="H74" s="70"/>
      <c r="I74" s="70"/>
      <c r="J74" s="70"/>
      <c r="K74" s="70"/>
      <c r="AA74" s="70"/>
      <c r="AB74" s="70"/>
      <c r="AC74" s="70"/>
      <c r="AD74" s="70"/>
      <c r="AE74" s="70"/>
      <c r="AF74" s="70"/>
    </row>
    <row r="75" spans="5:32" x14ac:dyDescent="0.25">
      <c r="E75" s="73"/>
      <c r="F75" s="70"/>
      <c r="G75" s="70"/>
      <c r="H75" s="70"/>
      <c r="I75" s="70"/>
      <c r="J75" s="70"/>
      <c r="K75" s="70"/>
      <c r="AA75" s="70"/>
      <c r="AB75" s="70"/>
      <c r="AC75" s="70"/>
      <c r="AD75" s="70"/>
      <c r="AE75" s="70"/>
      <c r="AF75" s="70"/>
    </row>
    <row r="76" spans="5:32" x14ac:dyDescent="0.25">
      <c r="E76" s="73"/>
      <c r="F76" s="70"/>
      <c r="G76" s="70"/>
      <c r="H76" s="70"/>
      <c r="I76" s="70"/>
      <c r="J76" s="70"/>
      <c r="K76" s="70"/>
      <c r="AA76" s="70"/>
      <c r="AB76" s="70"/>
      <c r="AC76" s="70"/>
      <c r="AD76" s="70"/>
      <c r="AE76" s="70"/>
      <c r="AF76" s="70"/>
    </row>
    <row r="77" spans="5:32" x14ac:dyDescent="0.25">
      <c r="E77" s="73"/>
      <c r="F77" s="70"/>
      <c r="G77" s="70"/>
      <c r="H77" s="70"/>
      <c r="I77" s="70"/>
      <c r="J77" s="70"/>
      <c r="K77" s="70"/>
      <c r="AA77" s="70"/>
      <c r="AB77" s="70"/>
      <c r="AC77" s="70"/>
      <c r="AD77" s="70"/>
      <c r="AE77" s="70"/>
      <c r="AF77" s="70"/>
    </row>
    <row r="78" spans="5:32" x14ac:dyDescent="0.25">
      <c r="E78" s="73"/>
      <c r="F78" s="70"/>
      <c r="G78" s="70"/>
      <c r="H78" s="70"/>
      <c r="I78" s="70"/>
      <c r="J78" s="70"/>
      <c r="K78" s="70"/>
      <c r="AA78" s="70"/>
      <c r="AB78" s="70"/>
      <c r="AC78" s="70"/>
      <c r="AD78" s="70"/>
      <c r="AE78" s="70"/>
      <c r="AF78" s="70"/>
    </row>
    <row r="79" spans="5:32" x14ac:dyDescent="0.25">
      <c r="E79" s="73"/>
      <c r="F79" s="70"/>
      <c r="G79" s="70"/>
      <c r="H79" s="70"/>
      <c r="I79" s="70"/>
      <c r="J79" s="70"/>
      <c r="K79" s="70"/>
      <c r="AA79" s="70"/>
      <c r="AB79" s="70"/>
      <c r="AC79" s="70"/>
      <c r="AD79" s="70"/>
      <c r="AE79" s="70"/>
      <c r="AF79" s="70"/>
    </row>
    <row r="80" spans="5:32" x14ac:dyDescent="0.25">
      <c r="E80" s="73"/>
      <c r="F80" s="70"/>
      <c r="G80" s="70"/>
      <c r="H80" s="70"/>
      <c r="I80" s="70"/>
      <c r="J80" s="70"/>
      <c r="K80" s="70"/>
      <c r="AA80" s="70"/>
      <c r="AB80" s="70"/>
      <c r="AC80" s="70"/>
      <c r="AD80" s="70"/>
      <c r="AE80" s="70"/>
      <c r="AF80" s="70"/>
    </row>
    <row r="81" spans="5:32" x14ac:dyDescent="0.25">
      <c r="E81" s="73"/>
      <c r="F81" s="70"/>
      <c r="G81" s="70"/>
      <c r="H81" s="70"/>
      <c r="I81" s="70"/>
      <c r="J81" s="70"/>
      <c r="K81" s="70"/>
      <c r="AA81" s="70"/>
      <c r="AB81" s="70"/>
      <c r="AC81" s="70"/>
      <c r="AD81" s="70"/>
      <c r="AE81" s="70"/>
      <c r="AF81" s="70"/>
    </row>
    <row r="82" spans="5:32" x14ac:dyDescent="0.25">
      <c r="E82" s="73"/>
      <c r="F82" s="70"/>
      <c r="G82" s="70"/>
      <c r="H82" s="70"/>
      <c r="I82" s="70"/>
      <c r="J82" s="70"/>
      <c r="K82" s="70"/>
      <c r="AA82" s="70"/>
      <c r="AB82" s="70"/>
      <c r="AC82" s="70"/>
      <c r="AD82" s="70"/>
      <c r="AE82" s="70"/>
      <c r="AF82" s="70"/>
    </row>
    <row r="83" spans="5:32" x14ac:dyDescent="0.25">
      <c r="E83" s="73"/>
      <c r="F83" s="70"/>
      <c r="G83" s="70"/>
      <c r="H83" s="70"/>
      <c r="I83" s="70"/>
      <c r="J83" s="70"/>
      <c r="K83" s="70"/>
      <c r="AA83" s="70"/>
      <c r="AB83" s="70"/>
      <c r="AC83" s="70"/>
      <c r="AD83" s="70"/>
      <c r="AE83" s="70"/>
      <c r="AF83" s="70"/>
    </row>
    <row r="84" spans="5:32" x14ac:dyDescent="0.25">
      <c r="E84" s="73"/>
      <c r="F84" s="70"/>
      <c r="G84" s="70"/>
      <c r="H84" s="70"/>
      <c r="I84" s="70"/>
      <c r="J84" s="70"/>
      <c r="K84" s="70"/>
      <c r="AA84" s="70"/>
      <c r="AB84" s="70"/>
      <c r="AC84" s="70"/>
      <c r="AD84" s="70"/>
      <c r="AE84" s="70"/>
      <c r="AF84" s="70"/>
    </row>
    <row r="85" spans="5:32" x14ac:dyDescent="0.25">
      <c r="E85" s="73"/>
      <c r="F85" s="70"/>
      <c r="G85" s="70"/>
      <c r="H85" s="70"/>
      <c r="I85" s="70"/>
      <c r="J85" s="70"/>
      <c r="K85" s="70"/>
      <c r="AA85" s="70"/>
      <c r="AB85" s="70"/>
      <c r="AC85" s="70"/>
      <c r="AD85" s="70"/>
      <c r="AE85" s="70"/>
      <c r="AF85" s="70"/>
    </row>
    <row r="86" spans="5:32" x14ac:dyDescent="0.25">
      <c r="E86" s="73"/>
      <c r="F86" s="70"/>
      <c r="G86" s="70"/>
      <c r="H86" s="70"/>
      <c r="I86" s="70"/>
      <c r="J86" s="70"/>
      <c r="K86" s="70"/>
      <c r="AA86" s="70"/>
      <c r="AB86" s="70"/>
      <c r="AC86" s="70"/>
      <c r="AD86" s="70"/>
      <c r="AE86" s="70"/>
      <c r="AF86" s="70"/>
    </row>
    <row r="87" spans="5:32" x14ac:dyDescent="0.25">
      <c r="E87" s="73"/>
      <c r="F87" s="70"/>
      <c r="G87" s="70"/>
      <c r="H87" s="70"/>
      <c r="I87" s="70"/>
      <c r="J87" s="70"/>
      <c r="K87" s="70"/>
      <c r="AA87" s="70"/>
      <c r="AB87" s="70"/>
      <c r="AC87" s="70"/>
      <c r="AD87" s="70"/>
      <c r="AE87" s="70"/>
      <c r="AF87" s="70"/>
    </row>
    <row r="88" spans="5:32" x14ac:dyDescent="0.25">
      <c r="E88" s="73"/>
      <c r="F88" s="70"/>
      <c r="G88" s="70"/>
      <c r="H88" s="70"/>
      <c r="I88" s="70"/>
      <c r="J88" s="70"/>
      <c r="K88" s="70"/>
      <c r="AA88" s="70"/>
      <c r="AB88" s="70"/>
      <c r="AC88" s="70"/>
      <c r="AD88" s="70"/>
      <c r="AE88" s="70"/>
      <c r="AF88" s="70"/>
    </row>
    <row r="89" spans="5:32" x14ac:dyDescent="0.25">
      <c r="E89" s="73"/>
      <c r="F89" s="70"/>
      <c r="G89" s="70"/>
      <c r="H89" s="70"/>
      <c r="I89" s="70"/>
      <c r="J89" s="70"/>
      <c r="K89" s="70"/>
      <c r="AA89" s="70"/>
      <c r="AB89" s="70"/>
      <c r="AC89" s="70"/>
      <c r="AD89" s="70"/>
      <c r="AE89" s="70"/>
      <c r="AF89" s="70"/>
    </row>
    <row r="90" spans="5:32" x14ac:dyDescent="0.25">
      <c r="E90" s="73"/>
      <c r="F90" s="70"/>
      <c r="G90" s="70"/>
      <c r="H90" s="70"/>
      <c r="I90" s="70"/>
      <c r="J90" s="70"/>
      <c r="K90" s="70"/>
      <c r="AA90" s="70"/>
      <c r="AB90" s="70"/>
      <c r="AC90" s="70"/>
      <c r="AD90" s="70"/>
      <c r="AE90" s="70"/>
      <c r="AF90" s="70"/>
    </row>
    <row r="91" spans="5:32" x14ac:dyDescent="0.25">
      <c r="E91" s="73"/>
      <c r="F91" s="70"/>
      <c r="G91" s="70"/>
      <c r="H91" s="70"/>
      <c r="I91" s="70"/>
      <c r="J91" s="70"/>
      <c r="K91" s="70"/>
      <c r="AA91" s="70"/>
      <c r="AB91" s="70"/>
      <c r="AC91" s="70"/>
      <c r="AD91" s="70"/>
      <c r="AE91" s="70"/>
      <c r="AF91" s="70"/>
    </row>
    <row r="92" spans="5:32" x14ac:dyDescent="0.25">
      <c r="E92" s="73"/>
      <c r="F92" s="70"/>
      <c r="G92" s="70"/>
      <c r="H92" s="70"/>
      <c r="I92" s="70"/>
      <c r="J92" s="70"/>
      <c r="K92" s="70"/>
      <c r="AA92" s="70"/>
      <c r="AB92" s="70"/>
      <c r="AC92" s="70"/>
      <c r="AD92" s="70"/>
      <c r="AE92" s="70"/>
      <c r="AF92" s="70"/>
    </row>
    <row r="93" spans="5:32" x14ac:dyDescent="0.25">
      <c r="E93" s="73"/>
      <c r="F93" s="70"/>
      <c r="G93" s="70"/>
      <c r="H93" s="70"/>
      <c r="I93" s="70"/>
      <c r="J93" s="70"/>
      <c r="K93" s="70"/>
      <c r="AA93" s="70"/>
      <c r="AB93" s="70"/>
      <c r="AC93" s="70"/>
      <c r="AD93" s="70"/>
      <c r="AE93" s="70"/>
      <c r="AF93" s="70"/>
    </row>
    <row r="94" spans="5:32" x14ac:dyDescent="0.25">
      <c r="E94" s="73"/>
      <c r="F94" s="70"/>
      <c r="G94" s="70"/>
      <c r="H94" s="70"/>
      <c r="I94" s="70"/>
      <c r="J94" s="70"/>
      <c r="K94" s="70"/>
      <c r="AA94" s="70"/>
      <c r="AB94" s="70"/>
      <c r="AC94" s="70"/>
      <c r="AD94" s="70"/>
      <c r="AE94" s="70"/>
      <c r="AF94" s="70"/>
    </row>
    <row r="95" spans="5:32" x14ac:dyDescent="0.25">
      <c r="E95" s="70"/>
      <c r="F95" s="70"/>
      <c r="G95" s="70"/>
      <c r="H95" s="70"/>
      <c r="I95" s="70"/>
      <c r="J95" s="70"/>
      <c r="K95" s="70"/>
      <c r="AA95" s="70"/>
      <c r="AB95" s="70"/>
      <c r="AC95" s="70"/>
      <c r="AD95" s="70"/>
      <c r="AE95" s="70"/>
      <c r="AF95" s="70"/>
    </row>
  </sheetData>
  <mergeCells count="8">
    <mergeCell ref="AD4:AF4"/>
    <mergeCell ref="AH4:AJ4"/>
    <mergeCell ref="D4:D5"/>
    <mergeCell ref="F4:H4"/>
    <mergeCell ref="I4:K4"/>
    <mergeCell ref="M4:O4"/>
    <mergeCell ref="P4:R4"/>
    <mergeCell ref="AA4:AC4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e 2 Y j U U f B H w C o A A A A + A A A A B I A H A B D b 2 5 m a W c v U G F j a 2 F n Z S 5 4 b W w g o h g A K K A U A A A A A A A A A A A A A A A A A A A A A A A A A A A A h Y 8 x D o I w G E a v Q r r T F s R A y E 8 Z X B w k M T E a 1 6 Z U a I R i o L X c z c E j e Q V J F H V z / F 7 e 8 L 7 H 7 Q 7 5 2 D b e V f a D 6 n S G A k y R J 7 X o S q W r D F l z 8 h O U M 9 h y c e a V 9 C Z Z D + k 4 l B m q j b m k h D j n s F v g r q 9 I S G l A j s V m J 2 r Z c v S R 1 X / Z V 3 o w X A u J G B x e M S z E c Y K X c U R x l A R A Z g y F 0 l 8 l n I o x B f I D Y W U b Y 3 v J a u u v 9 0 D m C e T 9 g j 0 B U E s D B B Q A A g A I A H t m I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7 Z i N R K I p H u A 4 A A A A R A A A A E w A c A E Z v c m 1 1 b G F z L 1 N l Y 3 R p b 2 4 x L m 0 g o h g A K K A U A A A A A A A A A A A A A A A A A A A A A A A A A A A A K 0 5 N L s n M z 1 M I h t C G 1 g B Q S w E C L Q A U A A I A C A B 7 Z i N R R 8 E f A K g A A A D 4 A A A A E g A A A A A A A A A A A A A A A A A A A A A A Q 2 9 u Z m l n L 1 B h Y 2 t h Z 2 U u e G 1 s U E s B A i 0 A F A A C A A g A e 2 Y j U Q / K 6 a u k A A A A 6 Q A A A B M A A A A A A A A A A A A A A A A A 9 A A A A F t D b 2 5 0 Z W 5 0 X 1 R 5 c G V z X S 5 4 b W x Q S w E C L Q A U A A I A C A B 7 Z i N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n 7 W U N N E Z d 0 u 0 O m 6 k e D / 3 4 A A A A A A C A A A A A A A Q Z g A A A A E A A C A A A A A B q d g p s 5 L 1 K V p q p e L 5 A U 0 Z l o L v 6 E 9 Q g G + L X H c f 7 3 Q w Y A A A A A A O g A A A A A I A A C A A A A C i P J m P d b U b 9 K L O d z N D H X w E 9 5 B e G K T 2 R m J X s 8 i S U y X c u F A A A A D Q I E 0 3 a z A u 5 v G m N b 2 V y 0 v o C k 3 k 1 n t I K M y U I f / V r U U H M Y 6 e n G / X v o 1 L C o m n 0 j z t 3 b 8 M 3 K d n E q q 5 g O T q 9 G k F x / M T r n K O 5 D 7 U C J e B Z 4 6 + a s z O j 0 A A A A D 6 w E F X x E 7 i T 4 G K g L 0 w c k a N i I 5 Z O Y I p L 1 i S u D r m P r 6 9 + q X p C n x H F K I y i f P O / S O Y S A Q y b J / i X 0 C k T w e + l x l i s J o L < / D a t a M a s h u p > 
</file>

<file path=customXml/itemProps1.xml><?xml version="1.0" encoding="utf-8"?>
<ds:datastoreItem xmlns:ds="http://schemas.openxmlformats.org/officeDocument/2006/customXml" ds:itemID="{2F121400-8239-405C-946D-75CF25D495A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13</vt:i4>
      </vt:variant>
      <vt:variant>
        <vt:lpstr>Névvel ellátott tartományok</vt:lpstr>
      </vt:variant>
      <vt:variant>
        <vt:i4>1</vt:i4>
      </vt:variant>
    </vt:vector>
  </HeadingPairs>
  <TitlesOfParts>
    <vt:vector size="14" baseType="lpstr">
      <vt:lpstr>README</vt:lpstr>
      <vt:lpstr>Évek összevetése megjelenítő</vt:lpstr>
      <vt:lpstr>UMD táblák megjelenítő</vt:lpstr>
      <vt:lpstr>Mosolyg.-erőforr. megjelenítő</vt:lpstr>
      <vt:lpstr>Alap ábrák országok</vt:lpstr>
      <vt:lpstr>Alap ábrák - együtt</vt:lpstr>
      <vt:lpstr>Ország stratégiák</vt:lpstr>
      <vt:lpstr>Stratégiák elemzése</vt:lpstr>
      <vt:lpstr>U-M-D részarányok idősorban</vt:lpstr>
      <vt:lpstr>Évek összevetése adatbázis</vt:lpstr>
      <vt:lpstr>Legördülő</vt:lpstr>
      <vt:lpstr>UMD táblák bázis</vt:lpstr>
      <vt:lpstr>Mosolygörbék adatbázis</vt:lpstr>
      <vt:lpstr>'Évek összevetése megjelenítő'!Feltetelek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Otthoni</dc:creator>
  <cp:lastModifiedBy>Thék</cp:lastModifiedBy>
  <dcterms:created xsi:type="dcterms:W3CDTF">2019-07-10T10:01:15Z</dcterms:created>
  <dcterms:modified xsi:type="dcterms:W3CDTF">2020-11-13T07:52:45Z</dcterms:modified>
</cp:coreProperties>
</file>